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 codeName="현재_통합_문서"/>
  <mc:AlternateContent xmlns:mc="http://schemas.openxmlformats.org/markup-compatibility/2006">
    <mc:Choice Requires="x15">
      <x15ac:absPath xmlns:x15ac="http://schemas.microsoft.com/office/spreadsheetml/2010/11/ac" url="D:\강일(202608~)\업무\1. 2026년\1. 빙상장\"/>
    </mc:Choice>
  </mc:AlternateContent>
  <xr:revisionPtr revIDLastSave="0" documentId="13_ncr:1_{3FED1E25-C3BA-4EB3-8B56-729CF9B32B5A}" xr6:coauthVersionLast="47" xr6:coauthVersionMax="47" xr10:uidLastSave="{00000000-0000-0000-0000-000000000000}"/>
  <bookViews>
    <workbookView xWindow="28680" yWindow="-120" windowWidth="29040" windowHeight="15720" tabRatio="746" xr2:uid="{00000000-000D-0000-FFFF-FFFF00000000}"/>
  </bookViews>
  <sheets>
    <sheet name="설계내역서" sheetId="2" r:id="rId1"/>
    <sheet name="원가계산서" sheetId="3" r:id="rId2"/>
    <sheet name="내역서(총괄)" sheetId="14" r:id="rId3"/>
    <sheet name="일위대가목록" sheetId="6" r:id="rId4"/>
    <sheet name="내역서" sheetId="5" r:id="rId5"/>
    <sheet name="일위대가" sheetId="7" r:id="rId6"/>
    <sheet name="집계표" sheetId="9" r:id="rId7"/>
    <sheet name="공정산출" sheetId="10" r:id="rId8"/>
    <sheet name="단가 조사표" sheetId="11" r:id="rId9"/>
    <sheet name="관급자재조서" sheetId="15" r:id="rId10"/>
    <sheet name="산업안전보건관리비(관급)" sheetId="17" r:id="rId11"/>
    <sheet name="노임" sheetId="8" r:id="rId12"/>
    <sheet name="건축제비율" sheetId="4" r:id="rId13"/>
  </sheets>
  <externalReferences>
    <externalReference r:id="rId14"/>
    <externalReference r:id="rId15"/>
    <externalReference r:id="rId16"/>
    <externalReference r:id="rId17"/>
    <externalReference r:id="rId18"/>
    <externalReference r:id="rId19"/>
    <externalReference r:id="rId20"/>
  </externalReferences>
  <definedNames>
    <definedName name="_" hidden="1">#REF!</definedName>
    <definedName name="___________ju8" localSheetId="12">{"'광피스표'!$A$3:$N$54"}</definedName>
    <definedName name="___________ju8" localSheetId="7">{"'광피스표'!$A$3:$N$54"}</definedName>
    <definedName name="___________ju8" localSheetId="9">{"'광피스표'!$A$3:$N$54"}</definedName>
    <definedName name="___________ju8" localSheetId="4">{"'광피스표'!$A$3:$N$54"}</definedName>
    <definedName name="___________ju8" localSheetId="2">{"'광피스표'!$A$3:$N$54"}</definedName>
    <definedName name="___________ju8" localSheetId="11">{"'광피스표'!$A$3:$N$54"}</definedName>
    <definedName name="___________ju8" localSheetId="8">{"'광피스표'!$A$3:$N$54"}</definedName>
    <definedName name="___________ju8" localSheetId="1">{"'광피스표'!$A$3:$N$54"}</definedName>
    <definedName name="___________ju8" localSheetId="5">{"'광피스표'!$A$3:$N$54"}</definedName>
    <definedName name="___________ju8" localSheetId="3">{"'광피스표'!$A$3:$N$54"}</definedName>
    <definedName name="___________ju8" localSheetId="6">{"'광피스표'!$A$3:$N$54"}</definedName>
    <definedName name="___________ju8">{"'광피스표'!$A$3:$N$54"}</definedName>
    <definedName name="___________q45" localSheetId="12">{"'용역비'!$A$4:$C$8"}</definedName>
    <definedName name="___________q45" localSheetId="7">{"'용역비'!$A$4:$C$8"}</definedName>
    <definedName name="___________q45" localSheetId="9">{"'용역비'!$A$4:$C$8"}</definedName>
    <definedName name="___________q45" localSheetId="4">{"'용역비'!$A$4:$C$8"}</definedName>
    <definedName name="___________q45" localSheetId="2">{"'용역비'!$A$4:$C$8"}</definedName>
    <definedName name="___________q45" localSheetId="11">{"'용역비'!$A$4:$C$8"}</definedName>
    <definedName name="___________q45" localSheetId="8">{"'용역비'!$A$4:$C$8"}</definedName>
    <definedName name="___________q45" localSheetId="1">{"'용역비'!$A$4:$C$8"}</definedName>
    <definedName name="___________q45" localSheetId="5">{"'용역비'!$A$4:$C$8"}</definedName>
    <definedName name="___________q45" localSheetId="3">{"'용역비'!$A$4:$C$8"}</definedName>
    <definedName name="___________q45" localSheetId="6">{"'용역비'!$A$4:$C$8"}</definedName>
    <definedName name="___________q45">{"'용역비'!$A$4:$C$8"}</definedName>
    <definedName name="__________ju8" localSheetId="12">{"'광피스표'!$A$3:$N$54"}</definedName>
    <definedName name="__________ju8" localSheetId="7">{"'광피스표'!$A$3:$N$54"}</definedName>
    <definedName name="__________ju8" localSheetId="9">{"'광피스표'!$A$3:$N$54"}</definedName>
    <definedName name="__________ju8" localSheetId="4">{"'광피스표'!$A$3:$N$54"}</definedName>
    <definedName name="__________ju8" localSheetId="2">{"'광피스표'!$A$3:$N$54"}</definedName>
    <definedName name="__________ju8" localSheetId="11">{"'광피스표'!$A$3:$N$54"}</definedName>
    <definedName name="__________ju8" localSheetId="8">{"'광피스표'!$A$3:$N$54"}</definedName>
    <definedName name="__________ju8" localSheetId="1">{"'광피스표'!$A$3:$N$54"}</definedName>
    <definedName name="__________ju8" localSheetId="5">{"'광피스표'!$A$3:$N$54"}</definedName>
    <definedName name="__________ju8" localSheetId="3">{"'광피스표'!$A$3:$N$54"}</definedName>
    <definedName name="__________ju8" localSheetId="6">{"'광피스표'!$A$3:$N$54"}</definedName>
    <definedName name="__________ju8">{"'광피스표'!$A$3:$N$54"}</definedName>
    <definedName name="__________q45" localSheetId="12">{"'용역비'!$A$4:$C$8"}</definedName>
    <definedName name="__________q45" localSheetId="7">{"'용역비'!$A$4:$C$8"}</definedName>
    <definedName name="__________q45" localSheetId="9">{"'용역비'!$A$4:$C$8"}</definedName>
    <definedName name="__________q45" localSheetId="4">{"'용역비'!$A$4:$C$8"}</definedName>
    <definedName name="__________q45" localSheetId="2">{"'용역비'!$A$4:$C$8"}</definedName>
    <definedName name="__________q45" localSheetId="11">{"'용역비'!$A$4:$C$8"}</definedName>
    <definedName name="__________q45" localSheetId="8">{"'용역비'!$A$4:$C$8"}</definedName>
    <definedName name="__________q45" localSheetId="1">{"'용역비'!$A$4:$C$8"}</definedName>
    <definedName name="__________q45" localSheetId="5">{"'용역비'!$A$4:$C$8"}</definedName>
    <definedName name="__________q45" localSheetId="3">{"'용역비'!$A$4:$C$8"}</definedName>
    <definedName name="__________q45" localSheetId="6">{"'용역비'!$A$4:$C$8"}</definedName>
    <definedName name="__________q45">{"'용역비'!$A$4:$C$8"}</definedName>
    <definedName name="_________ju8" localSheetId="12">{"'광피스표'!$A$3:$N$54"}</definedName>
    <definedName name="_________ju8" localSheetId="7">{"'광피스표'!$A$3:$N$54"}</definedName>
    <definedName name="_________ju8" localSheetId="9">{"'광피스표'!$A$3:$N$54"}</definedName>
    <definedName name="_________ju8" localSheetId="4">{"'광피스표'!$A$3:$N$54"}</definedName>
    <definedName name="_________ju8" localSheetId="2">{"'광피스표'!$A$3:$N$54"}</definedName>
    <definedName name="_________ju8" localSheetId="11">{"'광피스표'!$A$3:$N$54"}</definedName>
    <definedName name="_________ju8" localSheetId="8">{"'광피스표'!$A$3:$N$54"}</definedName>
    <definedName name="_________ju8" localSheetId="1">{"'광피스표'!$A$3:$N$54"}</definedName>
    <definedName name="_________ju8" localSheetId="5">{"'광피스표'!$A$3:$N$54"}</definedName>
    <definedName name="_________ju8" localSheetId="3">{"'광피스표'!$A$3:$N$54"}</definedName>
    <definedName name="_________ju8" localSheetId="6">{"'광피스표'!$A$3:$N$54"}</definedName>
    <definedName name="_________ju8">{"'광피스표'!$A$3:$N$54"}</definedName>
    <definedName name="_________q45" localSheetId="12">{"'용역비'!$A$4:$C$8"}</definedName>
    <definedName name="_________q45" localSheetId="7">{"'용역비'!$A$4:$C$8"}</definedName>
    <definedName name="_________q45" localSheetId="9">{"'용역비'!$A$4:$C$8"}</definedName>
    <definedName name="_________q45" localSheetId="4">{"'용역비'!$A$4:$C$8"}</definedName>
    <definedName name="_________q45" localSheetId="2">{"'용역비'!$A$4:$C$8"}</definedName>
    <definedName name="_________q45" localSheetId="11">{"'용역비'!$A$4:$C$8"}</definedName>
    <definedName name="_________q45" localSheetId="8">{"'용역비'!$A$4:$C$8"}</definedName>
    <definedName name="_________q45" localSheetId="1">{"'용역비'!$A$4:$C$8"}</definedName>
    <definedName name="_________q45" localSheetId="5">{"'용역비'!$A$4:$C$8"}</definedName>
    <definedName name="_________q45" localSheetId="3">{"'용역비'!$A$4:$C$8"}</definedName>
    <definedName name="_________q45" localSheetId="6">{"'용역비'!$A$4:$C$8"}</definedName>
    <definedName name="_________q45">{"'용역비'!$A$4:$C$8"}</definedName>
    <definedName name="________ju8" localSheetId="12">{"'광피스표'!$A$3:$N$54"}</definedName>
    <definedName name="________ju8" localSheetId="7">{"'광피스표'!$A$3:$N$54"}</definedName>
    <definedName name="________ju8" localSheetId="9">{"'광피스표'!$A$3:$N$54"}</definedName>
    <definedName name="________ju8" localSheetId="4">{"'광피스표'!$A$3:$N$54"}</definedName>
    <definedName name="________ju8" localSheetId="2">{"'광피스표'!$A$3:$N$54"}</definedName>
    <definedName name="________ju8" localSheetId="11">{"'광피스표'!$A$3:$N$54"}</definedName>
    <definedName name="________ju8" localSheetId="8">{"'광피스표'!$A$3:$N$54"}</definedName>
    <definedName name="________ju8" localSheetId="1">{"'광피스표'!$A$3:$N$54"}</definedName>
    <definedName name="________ju8" localSheetId="5">{"'광피스표'!$A$3:$N$54"}</definedName>
    <definedName name="________ju8" localSheetId="3">{"'광피스표'!$A$3:$N$54"}</definedName>
    <definedName name="________ju8" localSheetId="6">{"'광피스표'!$A$3:$N$54"}</definedName>
    <definedName name="________ju8">{"'광피스표'!$A$3:$N$54"}</definedName>
    <definedName name="________q45" localSheetId="12">{"'용역비'!$A$4:$C$8"}</definedName>
    <definedName name="________q45" localSheetId="7">{"'용역비'!$A$4:$C$8"}</definedName>
    <definedName name="________q45" localSheetId="9">{"'용역비'!$A$4:$C$8"}</definedName>
    <definedName name="________q45" localSheetId="4">{"'용역비'!$A$4:$C$8"}</definedName>
    <definedName name="________q45" localSheetId="2">{"'용역비'!$A$4:$C$8"}</definedName>
    <definedName name="________q45" localSheetId="11">{"'용역비'!$A$4:$C$8"}</definedName>
    <definedName name="________q45" localSheetId="8">{"'용역비'!$A$4:$C$8"}</definedName>
    <definedName name="________q45" localSheetId="1">{"'용역비'!$A$4:$C$8"}</definedName>
    <definedName name="________q45" localSheetId="5">{"'용역비'!$A$4:$C$8"}</definedName>
    <definedName name="________q45" localSheetId="3">{"'용역비'!$A$4:$C$8"}</definedName>
    <definedName name="________q45" localSheetId="6">{"'용역비'!$A$4:$C$8"}</definedName>
    <definedName name="________q45">{"'용역비'!$A$4:$C$8"}</definedName>
    <definedName name="_______ju8" localSheetId="12">{"'광피스표'!$A$3:$N$54"}</definedName>
    <definedName name="_______ju8" localSheetId="7">{"'광피스표'!$A$3:$N$54"}</definedName>
    <definedName name="_______ju8" localSheetId="9">{"'광피스표'!$A$3:$N$54"}</definedName>
    <definedName name="_______ju8" localSheetId="4">{"'광피스표'!$A$3:$N$54"}</definedName>
    <definedName name="_______ju8" localSheetId="2">{"'광피스표'!$A$3:$N$54"}</definedName>
    <definedName name="_______ju8" localSheetId="11">{"'광피스표'!$A$3:$N$54"}</definedName>
    <definedName name="_______ju8" localSheetId="8">{"'광피스표'!$A$3:$N$54"}</definedName>
    <definedName name="_______ju8" localSheetId="0">{"'광피스표'!$A$3:$N$54"}</definedName>
    <definedName name="_______ju8" localSheetId="1">{"'광피스표'!$A$3:$N$54"}</definedName>
    <definedName name="_______ju8" localSheetId="5">{"'광피스표'!$A$3:$N$54"}</definedName>
    <definedName name="_______ju8" localSheetId="3">{"'광피스표'!$A$3:$N$54"}</definedName>
    <definedName name="_______ju8" localSheetId="6">{"'광피스표'!$A$3:$N$54"}</definedName>
    <definedName name="_______ju8">{"'광피스표'!$A$3:$N$54"}</definedName>
    <definedName name="_______q45" localSheetId="12">{"'용역비'!$A$4:$C$8"}</definedName>
    <definedName name="_______q45" localSheetId="7">{"'용역비'!$A$4:$C$8"}</definedName>
    <definedName name="_______q45" localSheetId="9">{"'용역비'!$A$4:$C$8"}</definedName>
    <definedName name="_______q45" localSheetId="4">{"'용역비'!$A$4:$C$8"}</definedName>
    <definedName name="_______q45" localSheetId="2">{"'용역비'!$A$4:$C$8"}</definedName>
    <definedName name="_______q45" localSheetId="11">{"'용역비'!$A$4:$C$8"}</definedName>
    <definedName name="_______q45" localSheetId="8">{"'용역비'!$A$4:$C$8"}</definedName>
    <definedName name="_______q45" localSheetId="1">{"'용역비'!$A$4:$C$8"}</definedName>
    <definedName name="_______q45" localSheetId="5">{"'용역비'!$A$4:$C$8"}</definedName>
    <definedName name="_______q45" localSheetId="3">{"'용역비'!$A$4:$C$8"}</definedName>
    <definedName name="_______q45" localSheetId="6">{"'용역비'!$A$4:$C$8"}</definedName>
    <definedName name="_______q45">{"'용역비'!$A$4:$C$8"}</definedName>
    <definedName name="______ju8" localSheetId="12">{"'광피스표'!$A$3:$N$54"}</definedName>
    <definedName name="______ju8" localSheetId="7">{"'광피스표'!$A$3:$N$54"}</definedName>
    <definedName name="______ju8" localSheetId="9">{"'광피스표'!$A$3:$N$54"}</definedName>
    <definedName name="______ju8" localSheetId="4">{"'광피스표'!$A$3:$N$54"}</definedName>
    <definedName name="______ju8" localSheetId="2">{"'광피스표'!$A$3:$N$54"}</definedName>
    <definedName name="______ju8" localSheetId="11">{"'광피스표'!$A$3:$N$54"}</definedName>
    <definedName name="______ju8" localSheetId="8">{"'광피스표'!$A$3:$N$54"}</definedName>
    <definedName name="______ju8" localSheetId="1">{"'광피스표'!$A$3:$N$54"}</definedName>
    <definedName name="______ju8" localSheetId="5">{"'광피스표'!$A$3:$N$54"}</definedName>
    <definedName name="______ju8" localSheetId="3">{"'광피스표'!$A$3:$N$54"}</definedName>
    <definedName name="______ju8" localSheetId="6">{"'광피스표'!$A$3:$N$54"}</definedName>
    <definedName name="______ju8">{"'광피스표'!$A$3:$N$54"}</definedName>
    <definedName name="_____ju8" localSheetId="12">{"'광피스표'!$A$3:$N$54"}</definedName>
    <definedName name="_____ju8" localSheetId="7">{"'광피스표'!$A$3:$N$54"}</definedName>
    <definedName name="_____ju8" localSheetId="9">{"'광피스표'!$A$3:$N$54"}</definedName>
    <definedName name="_____ju8" localSheetId="4">{"'광피스표'!$A$3:$N$54"}</definedName>
    <definedName name="_____ju8" localSheetId="2">{"'광피스표'!$A$3:$N$54"}</definedName>
    <definedName name="_____ju8" localSheetId="11">{"'광피스표'!$A$3:$N$54"}</definedName>
    <definedName name="_____ju8" localSheetId="8">{"'광피스표'!$A$3:$N$54"}</definedName>
    <definedName name="_____ju8" localSheetId="1">{"'광피스표'!$A$3:$N$54"}</definedName>
    <definedName name="_____ju8" localSheetId="5">{"'광피스표'!$A$3:$N$54"}</definedName>
    <definedName name="_____ju8" localSheetId="3">{"'광피스표'!$A$3:$N$54"}</definedName>
    <definedName name="_____ju8" localSheetId="6">{"'광피스표'!$A$3:$N$54"}</definedName>
    <definedName name="_____ju8">{"'광피스표'!$A$3:$N$54"}</definedName>
    <definedName name="____ju8" localSheetId="12">{"'광피스표'!$A$3:$N$54"}</definedName>
    <definedName name="____ju8" localSheetId="7">{"'광피스표'!$A$3:$N$54"}</definedName>
    <definedName name="____ju8" localSheetId="9">{"'광피스표'!$A$3:$N$54"}</definedName>
    <definedName name="____ju8" localSheetId="4">{"'광피스표'!$A$3:$N$54"}</definedName>
    <definedName name="____ju8" localSheetId="2">{"'광피스표'!$A$3:$N$54"}</definedName>
    <definedName name="____ju8" localSheetId="11">{"'광피스표'!$A$3:$N$54"}</definedName>
    <definedName name="____ju8" localSheetId="8">{"'광피스표'!$A$3:$N$54"}</definedName>
    <definedName name="____ju8" localSheetId="1">{"'광피스표'!$A$3:$N$54"}</definedName>
    <definedName name="____ju8" localSheetId="5">{"'광피스표'!$A$3:$N$54"}</definedName>
    <definedName name="____ju8" localSheetId="3">{"'광피스표'!$A$3:$N$54"}</definedName>
    <definedName name="____ju8" localSheetId="6">{"'광피스표'!$A$3:$N$54"}</definedName>
    <definedName name="____ju8">{"'광피스표'!$A$3:$N$54"}</definedName>
    <definedName name="____q45" localSheetId="12">{"'용역비'!$A$4:$C$8"}</definedName>
    <definedName name="____q45" localSheetId="7">{"'용역비'!$A$4:$C$8"}</definedName>
    <definedName name="____q45" localSheetId="9">{"'용역비'!$A$4:$C$8"}</definedName>
    <definedName name="____q45" localSheetId="4">{"'용역비'!$A$4:$C$8"}</definedName>
    <definedName name="____q45" localSheetId="2">{"'용역비'!$A$4:$C$8"}</definedName>
    <definedName name="____q45" localSheetId="11">{"'용역비'!$A$4:$C$8"}</definedName>
    <definedName name="____q45" localSheetId="8">{"'용역비'!$A$4:$C$8"}</definedName>
    <definedName name="____q45" localSheetId="1">{"'용역비'!$A$4:$C$8"}</definedName>
    <definedName name="____q45" localSheetId="5">{"'용역비'!$A$4:$C$8"}</definedName>
    <definedName name="____q45" localSheetId="3">{"'용역비'!$A$4:$C$8"}</definedName>
    <definedName name="____q45" localSheetId="6">{"'용역비'!$A$4:$C$8"}</definedName>
    <definedName name="____q45">{"'용역비'!$A$4:$C$8"}</definedName>
    <definedName name="____s1" localSheetId="12">{"'총괄'!$A$2:$O$87"}</definedName>
    <definedName name="____s1" localSheetId="7">{"'총괄'!$A$2:$O$87"}</definedName>
    <definedName name="____s1" localSheetId="9">{"'총괄'!$A$2:$O$87"}</definedName>
    <definedName name="____s1" localSheetId="4">{"'총괄'!$A$2:$O$87"}</definedName>
    <definedName name="____s1" localSheetId="2">{"'총괄'!$A$2:$O$87"}</definedName>
    <definedName name="____s1" localSheetId="11">{"'총괄'!$A$2:$O$87"}</definedName>
    <definedName name="____s1" localSheetId="8">{"'총괄'!$A$2:$O$87"}</definedName>
    <definedName name="____s1" localSheetId="1">{"'총괄'!$A$2:$O$87"}</definedName>
    <definedName name="____s1" localSheetId="5">{"'총괄'!$A$2:$O$87"}</definedName>
    <definedName name="____s1" localSheetId="3">{"'총괄'!$A$2:$O$87"}</definedName>
    <definedName name="____s1" localSheetId="6">{"'총괄'!$A$2:$O$87"}</definedName>
    <definedName name="____s1">{"'총괄'!$A$2:$O$87"}</definedName>
    <definedName name="___ju8" localSheetId="12">{"'광피스표'!$A$3:$N$54"}</definedName>
    <definedName name="___ju8" localSheetId="7">{"'광피스표'!$A$3:$N$54"}</definedName>
    <definedName name="___ju8" localSheetId="9">{"'광피스표'!$A$3:$N$54"}</definedName>
    <definedName name="___ju8" localSheetId="4">{"'광피스표'!$A$3:$N$54"}</definedName>
    <definedName name="___ju8" localSheetId="2">{"'광피스표'!$A$3:$N$54"}</definedName>
    <definedName name="___ju8" localSheetId="11">{"'광피스표'!$A$3:$N$54"}</definedName>
    <definedName name="___ju8" localSheetId="8">{"'광피스표'!$A$3:$N$54"}</definedName>
    <definedName name="___ju8" localSheetId="0">{"'광피스표'!$A$3:$N$54"}</definedName>
    <definedName name="___ju8" localSheetId="1">{"'광피스표'!$A$3:$N$54"}</definedName>
    <definedName name="___ju8" localSheetId="5">{"'광피스표'!$A$3:$N$54"}</definedName>
    <definedName name="___ju8" localSheetId="3">{"'광피스표'!$A$3:$N$54"}</definedName>
    <definedName name="___ju8" localSheetId="6">{"'광피스표'!$A$3:$N$54"}</definedName>
    <definedName name="___ju8">{"'광피스표'!$A$3:$N$54"}</definedName>
    <definedName name="___q45" localSheetId="12">{"'용역비'!$A$4:$C$8"}</definedName>
    <definedName name="___q45" localSheetId="7">{"'용역비'!$A$4:$C$8"}</definedName>
    <definedName name="___q45" localSheetId="9">{"'용역비'!$A$4:$C$8"}</definedName>
    <definedName name="___q45" localSheetId="4">{"'용역비'!$A$4:$C$8"}</definedName>
    <definedName name="___q45" localSheetId="2">{"'용역비'!$A$4:$C$8"}</definedName>
    <definedName name="___q45" localSheetId="11">{"'용역비'!$A$4:$C$8"}</definedName>
    <definedName name="___q45" localSheetId="8">{"'용역비'!$A$4:$C$8"}</definedName>
    <definedName name="___q45" localSheetId="1">{"'용역비'!$A$4:$C$8"}</definedName>
    <definedName name="___q45" localSheetId="5">{"'용역비'!$A$4:$C$8"}</definedName>
    <definedName name="___q45" localSheetId="3">{"'용역비'!$A$4:$C$8"}</definedName>
    <definedName name="___q45" localSheetId="6">{"'용역비'!$A$4:$C$8"}</definedName>
    <definedName name="___q45">{"'용역비'!$A$4:$C$8"}</definedName>
    <definedName name="___s1" localSheetId="12">{"'총괄'!$A$2:$O$87"}</definedName>
    <definedName name="___s1" localSheetId="7">{"'총괄'!$A$2:$O$87"}</definedName>
    <definedName name="___s1" localSheetId="9">{"'총괄'!$A$2:$O$87"}</definedName>
    <definedName name="___s1" localSheetId="4">{"'총괄'!$A$2:$O$87"}</definedName>
    <definedName name="___s1" localSheetId="2">{"'총괄'!$A$2:$O$87"}</definedName>
    <definedName name="___s1" localSheetId="11">{"'총괄'!$A$2:$O$87"}</definedName>
    <definedName name="___s1" localSheetId="8">{"'총괄'!$A$2:$O$87"}</definedName>
    <definedName name="___s1" localSheetId="1">{"'총괄'!$A$2:$O$87"}</definedName>
    <definedName name="___s1" localSheetId="5">{"'총괄'!$A$2:$O$87"}</definedName>
    <definedName name="___s1" localSheetId="3">{"'총괄'!$A$2:$O$87"}</definedName>
    <definedName name="___s1" localSheetId="6">{"'총괄'!$A$2:$O$87"}</definedName>
    <definedName name="___s1">{"'총괄'!$A$2:$O$87"}</definedName>
    <definedName name="__1q45_" localSheetId="12">{"'용역비'!$A$4:$C$8"}</definedName>
    <definedName name="__1q45_" localSheetId="7">{"'용역비'!$A$4:$C$8"}</definedName>
    <definedName name="__1q45_" localSheetId="9">{"'용역비'!$A$4:$C$8"}</definedName>
    <definedName name="__1q45_" localSheetId="4">{"'용역비'!$A$4:$C$8"}</definedName>
    <definedName name="__1q45_" localSheetId="2">{"'용역비'!$A$4:$C$8"}</definedName>
    <definedName name="__1q45_" localSheetId="11">{"'용역비'!$A$4:$C$8"}</definedName>
    <definedName name="__1q45_" localSheetId="8">{"'용역비'!$A$4:$C$8"}</definedName>
    <definedName name="__1q45_" localSheetId="1">{"'용역비'!$A$4:$C$8"}</definedName>
    <definedName name="__1q45_" localSheetId="5">{"'용역비'!$A$4:$C$8"}</definedName>
    <definedName name="__1q45_" localSheetId="3">{"'용역비'!$A$4:$C$8"}</definedName>
    <definedName name="__1q45_" localSheetId="6">{"'용역비'!$A$4:$C$8"}</definedName>
    <definedName name="__1q45_">{"'용역비'!$A$4:$C$8"}</definedName>
    <definedName name="__IntlFixup">TRUE</definedName>
    <definedName name="__ju8" localSheetId="12">{"'광피스표'!$A$3:$N$54"}</definedName>
    <definedName name="__ju8" localSheetId="7">{"'광피스표'!$A$3:$N$54"}</definedName>
    <definedName name="__ju8" localSheetId="9">{"'광피스표'!$A$3:$N$54"}</definedName>
    <definedName name="__ju8" localSheetId="4">{"'광피스표'!$A$3:$N$54"}</definedName>
    <definedName name="__ju8" localSheetId="2">{"'광피스표'!$A$3:$N$54"}</definedName>
    <definedName name="__ju8" localSheetId="11">{"'광피스표'!$A$3:$N$54"}</definedName>
    <definedName name="__ju8" localSheetId="8">{"'광피스표'!$A$3:$N$54"}</definedName>
    <definedName name="__ju8" localSheetId="0">{"'광피스표'!$A$3:$N$54"}</definedName>
    <definedName name="__ju8" localSheetId="1">{"'광피스표'!$A$3:$N$54"}</definedName>
    <definedName name="__ju8" localSheetId="5">{"'광피스표'!$A$3:$N$54"}</definedName>
    <definedName name="__ju8" localSheetId="3">{"'광피스표'!$A$3:$N$54"}</definedName>
    <definedName name="__ju8" localSheetId="6">{"'광피스표'!$A$3:$N$54"}</definedName>
    <definedName name="__ju8">{"'광피스표'!$A$3:$N$54"}</definedName>
    <definedName name="__q45" localSheetId="12">{"'용역비'!$A$4:$C$8"}</definedName>
    <definedName name="__q45" localSheetId="7">{"'용역비'!$A$4:$C$8"}</definedName>
    <definedName name="__q45" localSheetId="9">{"'용역비'!$A$4:$C$8"}</definedName>
    <definedName name="__q45" localSheetId="4">{"'용역비'!$A$4:$C$8"}</definedName>
    <definedName name="__q45" localSheetId="2">{"'용역비'!$A$4:$C$8"}</definedName>
    <definedName name="__q45" localSheetId="11">{"'용역비'!$A$4:$C$8"}</definedName>
    <definedName name="__q45" localSheetId="8">{"'용역비'!$A$4:$C$8"}</definedName>
    <definedName name="__q45" localSheetId="1">{"'용역비'!$A$4:$C$8"}</definedName>
    <definedName name="__q45" localSheetId="5">{"'용역비'!$A$4:$C$8"}</definedName>
    <definedName name="__q45" localSheetId="3">{"'용역비'!$A$4:$C$8"}</definedName>
    <definedName name="__q45" localSheetId="6">{"'용역비'!$A$4:$C$8"}</definedName>
    <definedName name="__q45">{"'용역비'!$A$4:$C$8"}</definedName>
    <definedName name="__s1" localSheetId="12">{"'총괄'!$A$2:$O$87"}</definedName>
    <definedName name="__s1" localSheetId="7">{"'총괄'!$A$2:$O$87"}</definedName>
    <definedName name="__s1" localSheetId="9">{"'총괄'!$A$2:$O$87"}</definedName>
    <definedName name="__s1" localSheetId="4">{"'총괄'!$A$2:$O$87"}</definedName>
    <definedName name="__s1" localSheetId="2">{"'총괄'!$A$2:$O$87"}</definedName>
    <definedName name="__s1" localSheetId="11">{"'총괄'!$A$2:$O$87"}</definedName>
    <definedName name="__s1" localSheetId="8">{"'총괄'!$A$2:$O$87"}</definedName>
    <definedName name="__s1" localSheetId="1">{"'총괄'!$A$2:$O$87"}</definedName>
    <definedName name="__s1" localSheetId="5">{"'총괄'!$A$2:$O$87"}</definedName>
    <definedName name="__s1" localSheetId="3">{"'총괄'!$A$2:$O$87"}</definedName>
    <definedName name="__s1" localSheetId="6">{"'총괄'!$A$2:$O$87"}</definedName>
    <definedName name="__s1">{"'총괄'!$A$2:$O$87"}</definedName>
    <definedName name="_1q45_" localSheetId="12">{"'용역비'!$A$4:$C$8"}</definedName>
    <definedName name="_1q45_" localSheetId="7">{"'용역비'!$A$4:$C$8"}</definedName>
    <definedName name="_1q45_" localSheetId="9">{"'용역비'!$A$4:$C$8"}</definedName>
    <definedName name="_1q45_" localSheetId="4">{"'용역비'!$A$4:$C$8"}</definedName>
    <definedName name="_1q45_" localSheetId="2">{"'용역비'!$A$4:$C$8"}</definedName>
    <definedName name="_1q45_" localSheetId="11">{"'용역비'!$A$4:$C$8"}</definedName>
    <definedName name="_1q45_" localSheetId="8">{"'용역비'!$A$4:$C$8"}</definedName>
    <definedName name="_1q45_" localSheetId="1">{"'용역비'!$A$4:$C$8"}</definedName>
    <definedName name="_1q45_" localSheetId="5">{"'용역비'!$A$4:$C$8"}</definedName>
    <definedName name="_1q45_" localSheetId="3">{"'용역비'!$A$4:$C$8"}</definedName>
    <definedName name="_1q45_" localSheetId="6">{"'용역비'!$A$4:$C$8"}</definedName>
    <definedName name="_1q45_">{"'용역비'!$A$4:$C$8"}</definedName>
    <definedName name="_42s1_" localSheetId="12">{"'총괄'!$A$2:$O$87"}</definedName>
    <definedName name="_42s1_" localSheetId="7">{"'총괄'!$A$2:$O$87"}</definedName>
    <definedName name="_42s1_" localSheetId="9">{"'총괄'!$A$2:$O$87"}</definedName>
    <definedName name="_42s1_" localSheetId="4">{"'총괄'!$A$2:$O$87"}</definedName>
    <definedName name="_42s1_" localSheetId="2">{"'총괄'!$A$2:$O$87"}</definedName>
    <definedName name="_42s1_" localSheetId="11">{"'총괄'!$A$2:$O$87"}</definedName>
    <definedName name="_42s1_" localSheetId="8">{"'총괄'!$A$2:$O$87"}</definedName>
    <definedName name="_42s1_" localSheetId="1">{"'총괄'!$A$2:$O$87"}</definedName>
    <definedName name="_42s1_" localSheetId="5">{"'총괄'!$A$2:$O$87"}</definedName>
    <definedName name="_42s1_" localSheetId="3">{"'총괄'!$A$2:$O$87"}</definedName>
    <definedName name="_42s1_" localSheetId="6">{"'총괄'!$A$2:$O$87"}</definedName>
    <definedName name="_42s1_">{"'총괄'!$A$2:$O$87"}</definedName>
    <definedName name="_4q45_" localSheetId="12">{"'용역비'!$A$4:$C$8"}</definedName>
    <definedName name="_4q45_" localSheetId="7">{"'용역비'!$A$4:$C$8"}</definedName>
    <definedName name="_4q45_" localSheetId="9">{"'용역비'!$A$4:$C$8"}</definedName>
    <definedName name="_4q45_" localSheetId="4">{"'용역비'!$A$4:$C$8"}</definedName>
    <definedName name="_4q45_" localSheetId="2">{"'용역비'!$A$4:$C$8"}</definedName>
    <definedName name="_4q45_" localSheetId="11">{"'용역비'!$A$4:$C$8"}</definedName>
    <definedName name="_4q45_" localSheetId="8">{"'용역비'!$A$4:$C$8"}</definedName>
    <definedName name="_4q45_" localSheetId="1">{"'용역비'!$A$4:$C$8"}</definedName>
    <definedName name="_4q45_" localSheetId="5">{"'용역비'!$A$4:$C$8"}</definedName>
    <definedName name="_4q45_" localSheetId="3">{"'용역비'!$A$4:$C$8"}</definedName>
    <definedName name="_4q45_" localSheetId="6">{"'용역비'!$A$4:$C$8"}</definedName>
    <definedName name="_4q45_">{"'용역비'!$A$4:$C$8"}</definedName>
    <definedName name="_74q45_" localSheetId="12">{"'용역비'!$A$4:$C$8"}</definedName>
    <definedName name="_74q45_" localSheetId="7">{"'용역비'!$A$4:$C$8"}</definedName>
    <definedName name="_74q45_" localSheetId="9">{"'용역비'!$A$4:$C$8"}</definedName>
    <definedName name="_74q45_" localSheetId="4">{"'용역비'!$A$4:$C$8"}</definedName>
    <definedName name="_74q45_" localSheetId="2">{"'용역비'!$A$4:$C$8"}</definedName>
    <definedName name="_74q45_" localSheetId="11">{"'용역비'!$A$4:$C$8"}</definedName>
    <definedName name="_74q45_" localSheetId="8">{"'용역비'!$A$4:$C$8"}</definedName>
    <definedName name="_74q45_" localSheetId="1">{"'용역비'!$A$4:$C$8"}</definedName>
    <definedName name="_74q45_" localSheetId="5">{"'용역비'!$A$4:$C$8"}</definedName>
    <definedName name="_74q45_" localSheetId="3">{"'용역비'!$A$4:$C$8"}</definedName>
    <definedName name="_74q45_" localSheetId="6">{"'용역비'!$A$4:$C$8"}</definedName>
    <definedName name="_74q45_">{"'용역비'!$A$4:$C$8"}</definedName>
    <definedName name="_A10011">32</definedName>
    <definedName name="_A10011_B">28</definedName>
    <definedName name="_A17110">0</definedName>
    <definedName name="_A17110_B">0</definedName>
    <definedName name="_A20110">0</definedName>
    <definedName name="_A20110_B">0</definedName>
    <definedName name="_A20120">0</definedName>
    <definedName name="_A20120_B">0</definedName>
    <definedName name="_A25">0</definedName>
    <definedName name="_A32111">0</definedName>
    <definedName name="_A32111_B">0</definedName>
    <definedName name="_A32112">0</definedName>
    <definedName name="_A32112_B">0</definedName>
    <definedName name="_A32113">0</definedName>
    <definedName name="_A32113_B">0</definedName>
    <definedName name="_A32151">0</definedName>
    <definedName name="_A32151_B">0</definedName>
    <definedName name="_A32152">0</definedName>
    <definedName name="_A32152_B">0</definedName>
    <definedName name="_A32211">0</definedName>
    <definedName name="_A32211_B">0</definedName>
    <definedName name="_A32221">0</definedName>
    <definedName name="_A32221_B">0</definedName>
    <definedName name="_A41111">0</definedName>
    <definedName name="_A41111_B">0</definedName>
    <definedName name="_A41112">0</definedName>
    <definedName name="_A41112_B">0</definedName>
    <definedName name="_A41113">0</definedName>
    <definedName name="_A41113_B">0</definedName>
    <definedName name="_A41121">0</definedName>
    <definedName name="_A41121_B">0</definedName>
    <definedName name="_A41122">0</definedName>
    <definedName name="_A41122_B">0</definedName>
    <definedName name="_A41123">0</definedName>
    <definedName name="_A41123_B">0</definedName>
    <definedName name="_A41211">0</definedName>
    <definedName name="_A41211_B">0</definedName>
    <definedName name="_A41212">0</definedName>
    <definedName name="_A41212_B">0</definedName>
    <definedName name="_A41213">0</definedName>
    <definedName name="_A41213_B">0</definedName>
    <definedName name="_A41511">0</definedName>
    <definedName name="_A41511_B">0</definedName>
    <definedName name="_A41512">0</definedName>
    <definedName name="_A41512_B">0</definedName>
    <definedName name="_A41513">0</definedName>
    <definedName name="_A41513_B">0</definedName>
    <definedName name="_A41521">0</definedName>
    <definedName name="_A41521_B">0</definedName>
    <definedName name="_A41522">0</definedName>
    <definedName name="_A41522_B">0</definedName>
    <definedName name="_A41523">0</definedName>
    <definedName name="_A41523_B">0</definedName>
    <definedName name="_AD7">0</definedName>
    <definedName name="_AD9">0</definedName>
    <definedName name="_AW5">0</definedName>
    <definedName name="_AW6">0</definedName>
    <definedName name="_AW7">0</definedName>
    <definedName name="_AW8">0</definedName>
    <definedName name="_B11112">0</definedName>
    <definedName name="_B11112_B">0</definedName>
    <definedName name="_B11113">0</definedName>
    <definedName name="_B11113_B">0</definedName>
    <definedName name="_B11114">0</definedName>
    <definedName name="_B11114_B">0</definedName>
    <definedName name="_B11115">0</definedName>
    <definedName name="_B11115_B">0</definedName>
    <definedName name="_B11121">1</definedName>
    <definedName name="_B11121_B">0</definedName>
    <definedName name="_B11122">1</definedName>
    <definedName name="_B11122_B">0</definedName>
    <definedName name="_B11123">0</definedName>
    <definedName name="_B11123_B">0</definedName>
    <definedName name="_B11124">0</definedName>
    <definedName name="_B11124_B">0</definedName>
    <definedName name="_B11125">0</definedName>
    <definedName name="_B11125_B">0</definedName>
    <definedName name="_B11126">0</definedName>
    <definedName name="_B11126_B">0</definedName>
    <definedName name="_B11127">0</definedName>
    <definedName name="_B11127_B">0</definedName>
    <definedName name="_B11128">0</definedName>
    <definedName name="_B11128_B">0</definedName>
    <definedName name="_B11136">0</definedName>
    <definedName name="_B11136_B">0</definedName>
    <definedName name="_B11137">0</definedName>
    <definedName name="_B11137_B">0</definedName>
    <definedName name="_B11138">0</definedName>
    <definedName name="_B11138_B">0</definedName>
    <definedName name="_B11201">0</definedName>
    <definedName name="_B11201_B">0</definedName>
    <definedName name="_B11202">0</definedName>
    <definedName name="_B11202_B">0</definedName>
    <definedName name="_B11212">0</definedName>
    <definedName name="_B11212_B">0</definedName>
    <definedName name="_B11221">0</definedName>
    <definedName name="_B11221_B">0</definedName>
    <definedName name="_B11222">0</definedName>
    <definedName name="_B11222_B">0</definedName>
    <definedName name="_B11910">0.495</definedName>
    <definedName name="_B11910_B">0</definedName>
    <definedName name="_B11920">46.27</definedName>
    <definedName name="_B11920_B">2.96</definedName>
    <definedName name="_B21100">386.3</definedName>
    <definedName name="_B21100_B">678.1</definedName>
    <definedName name="_B21101">106.87</definedName>
    <definedName name="_B21101_B">0</definedName>
    <definedName name="_B21112">476.37</definedName>
    <definedName name="_B21112_B">678.1</definedName>
    <definedName name="_B21114">16</definedName>
    <definedName name="_B21114_B">0</definedName>
    <definedName name="_B21510">0</definedName>
    <definedName name="_B71110">134.225</definedName>
    <definedName name="_B71110_B">134.2</definedName>
    <definedName name="_B71120">134.225</definedName>
    <definedName name="_B71120_B">134.2</definedName>
    <definedName name="_B71130">128.417</definedName>
    <definedName name="_B71130_B">81.34</definedName>
    <definedName name="_B71190">0</definedName>
    <definedName name="_B71190_B">0</definedName>
    <definedName name="_B71310">0</definedName>
    <definedName name="_B71310_B">0</definedName>
    <definedName name="_B71710">0</definedName>
    <definedName name="_B71710_B">0</definedName>
    <definedName name="_B71712">0</definedName>
    <definedName name="_B71712_B">0</definedName>
    <definedName name="_B71810">463.8</definedName>
    <definedName name="_B71810_B">38</definedName>
    <definedName name="_B71812">0</definedName>
    <definedName name="_B71812_B">0</definedName>
    <definedName name="_C11111">0</definedName>
    <definedName name="_C11111_B">0</definedName>
    <definedName name="_C11211">0</definedName>
    <definedName name="_C11211_B">0</definedName>
    <definedName name="_C11311">0</definedName>
    <definedName name="_C11311_B">0</definedName>
    <definedName name="_C11321">0</definedName>
    <definedName name="_C11321_B">0</definedName>
    <definedName name="_C11411">0</definedName>
    <definedName name="_C11411_B">0</definedName>
    <definedName name="_C11511">0</definedName>
    <definedName name="_C11511_B">0</definedName>
    <definedName name="_C11513">0</definedName>
    <definedName name="_C11513_B">0</definedName>
    <definedName name="_D11111">0</definedName>
    <definedName name="_D11111_B">0</definedName>
    <definedName name="_D11200">0</definedName>
    <definedName name="_D11200_B">0</definedName>
    <definedName name="_D11211">0</definedName>
    <definedName name="_D11211_B">0</definedName>
    <definedName name="_D11231">0</definedName>
    <definedName name="_D11231_B">0</definedName>
    <definedName name="_D11251">0</definedName>
    <definedName name="_D11251_B">0</definedName>
    <definedName name="_D11311">0</definedName>
    <definedName name="_D11311_B">0</definedName>
    <definedName name="_D11321">0</definedName>
    <definedName name="_D11321_B">0</definedName>
    <definedName name="_D11411">0</definedName>
    <definedName name="_D11411_B">0</definedName>
    <definedName name="_D11415">0</definedName>
    <definedName name="_D11415_B">0</definedName>
    <definedName name="_D11611">0</definedName>
    <definedName name="_D11611_B">0</definedName>
    <definedName name="_D11613">0</definedName>
    <definedName name="_D11613_B">0</definedName>
    <definedName name="_D11811">0</definedName>
    <definedName name="_D11811_B">0</definedName>
    <definedName name="_D21511">0</definedName>
    <definedName name="_D21511_B">0</definedName>
    <definedName name="_D21515">0</definedName>
    <definedName name="_D21515_B">0</definedName>
    <definedName name="_D21516">0</definedName>
    <definedName name="_D21516_B">0</definedName>
    <definedName name="_D21518">0</definedName>
    <definedName name="_D21518_B">0</definedName>
    <definedName name="_D21520">0</definedName>
    <definedName name="_D21520_B">0</definedName>
    <definedName name="_D21522">0</definedName>
    <definedName name="_D21522_B">0</definedName>
    <definedName name="_D21524">0</definedName>
    <definedName name="_D21524_B">0</definedName>
    <definedName name="_D21526">0</definedName>
    <definedName name="_D21526_B">0</definedName>
    <definedName name="_D31110">0</definedName>
    <definedName name="_D31110_B">0</definedName>
    <definedName name="_D31120">0</definedName>
    <definedName name="_D31120_B">0</definedName>
    <definedName name="_D31211">0</definedName>
    <definedName name="_D31211_B">0</definedName>
    <definedName name="_D31212">0</definedName>
    <definedName name="_D31212_B">0</definedName>
    <definedName name="_D31214">0</definedName>
    <definedName name="_D31214_B">0</definedName>
    <definedName name="_D31311">0</definedName>
    <definedName name="_D31311_B">0</definedName>
    <definedName name="_D31312">0</definedName>
    <definedName name="_D31312_B">0</definedName>
    <definedName name="_D31314">0</definedName>
    <definedName name="_D31314_B">0</definedName>
    <definedName name="_D31321">0</definedName>
    <definedName name="_D31321_B">0</definedName>
    <definedName name="_D31322">0</definedName>
    <definedName name="_D31322_B">0</definedName>
    <definedName name="_D31331">0</definedName>
    <definedName name="_D31331_B">0</definedName>
    <definedName name="_D31332">0</definedName>
    <definedName name="_D31332_B">0</definedName>
    <definedName name="_D31341">0</definedName>
    <definedName name="_D31341_B">0</definedName>
    <definedName name="_D31510">0</definedName>
    <definedName name="_D31510_B">0</definedName>
    <definedName name="_D31520">0</definedName>
    <definedName name="_D31520_B">0</definedName>
    <definedName name="_F11011">0</definedName>
    <definedName name="_F11021">0</definedName>
    <definedName name="_F11110">21.999</definedName>
    <definedName name="_F11110_B">44.66</definedName>
    <definedName name="_F11120">10.858</definedName>
    <definedName name="_F11120_B">0.684</definedName>
    <definedName name="_F11210">0</definedName>
    <definedName name="_F11210_B">0</definedName>
    <definedName name="_F11310">0</definedName>
    <definedName name="_F11310_B">0</definedName>
    <definedName name="_F21110">0</definedName>
    <definedName name="_F21110_B">0</definedName>
    <definedName name="_F21120">0</definedName>
    <definedName name="_F21120_B">0</definedName>
    <definedName name="_F21210">0</definedName>
    <definedName name="_F21210_B">0</definedName>
    <definedName name="_F21310">0</definedName>
    <definedName name="_F21310_B">0</definedName>
    <definedName name="_Fill" hidden="1">#REF!</definedName>
    <definedName name="_xlnm._FilterDatabase" localSheetId="7" hidden="1">공정산출!$A$6:$BU$79</definedName>
    <definedName name="_xlnm._FilterDatabase" localSheetId="4" hidden="1">내역서!$D$2:$O$201</definedName>
    <definedName name="_xlnm._FilterDatabase" localSheetId="11" hidden="1">노임!$A$4:$D$9</definedName>
    <definedName name="_xlnm._FilterDatabase" localSheetId="8" hidden="1">'단가 조사표'!$B$2:$N$3</definedName>
    <definedName name="_xlnm._FilterDatabase" localSheetId="5" hidden="1">일위대가!$D$2:$O$38</definedName>
    <definedName name="_xlnm._FilterDatabase" localSheetId="3" hidden="1">일위대가목록!$D$2:$L$3</definedName>
    <definedName name="_xlnm._FilterDatabase" localSheetId="6" hidden="1">집계표!$A$3:$J$35</definedName>
    <definedName name="_xlnm._FilterDatabase" hidden="1">#REF!</definedName>
    <definedName name="_FilterDatabase_1" localSheetId="5">일위대가!$A$3:$T$3</definedName>
    <definedName name="_H01111">0</definedName>
    <definedName name="_H01111_B">0</definedName>
    <definedName name="_H01121">0</definedName>
    <definedName name="_H01121_B">0</definedName>
    <definedName name="_H01131">0</definedName>
    <definedName name="_H01131_B">0</definedName>
    <definedName name="_H01211">0</definedName>
    <definedName name="_H01211_B">0</definedName>
    <definedName name="_H01221">0</definedName>
    <definedName name="_H01221_B">0</definedName>
    <definedName name="_H01231">0</definedName>
    <definedName name="_H01231_B">0</definedName>
    <definedName name="_H01241">0</definedName>
    <definedName name="_H01241_B">0</definedName>
    <definedName name="_H01311">0</definedName>
    <definedName name="_H01311_B">0</definedName>
    <definedName name="_H01321">0</definedName>
    <definedName name="_H01321_B">0</definedName>
    <definedName name="_H01331">0</definedName>
    <definedName name="_H01331_B">0</definedName>
    <definedName name="_H01341">0</definedName>
    <definedName name="_H01341_B">0</definedName>
    <definedName name="_H01411">0</definedName>
    <definedName name="_H01411_B">0</definedName>
    <definedName name="_H01421">0</definedName>
    <definedName name="_H01421_B">0</definedName>
    <definedName name="_H01503">0</definedName>
    <definedName name="_H01503_B">0</definedName>
    <definedName name="_H01505">0</definedName>
    <definedName name="_H01505_B">0</definedName>
    <definedName name="_H01510">0</definedName>
    <definedName name="_H01510_B">0</definedName>
    <definedName name="_H11110">0</definedName>
    <definedName name="_H11110_B">0</definedName>
    <definedName name="_H11112">0</definedName>
    <definedName name="_H11112_B">0</definedName>
    <definedName name="_H11210">2</definedName>
    <definedName name="_H11210_B">0</definedName>
    <definedName name="_H21100">113</definedName>
    <definedName name="_H21100_B">97</definedName>
    <definedName name="_H21120">0</definedName>
    <definedName name="_H21120_B">0</definedName>
    <definedName name="_H21150">60</definedName>
    <definedName name="_H21150_B">135</definedName>
    <definedName name="_H21210">0</definedName>
    <definedName name="_H21220">0</definedName>
    <definedName name="_H21500">0</definedName>
    <definedName name="_H21500_B">0</definedName>
    <definedName name="_H21550">0</definedName>
    <definedName name="_H21550_B">0</definedName>
    <definedName name="_H31110">16.053</definedName>
    <definedName name="_H31110_B">16.053</definedName>
    <definedName name="_H31120">24.079</definedName>
    <definedName name="_H31120_B">32.119</definedName>
    <definedName name="_H91110">3.696</definedName>
    <definedName name="_H91110_B">0</definedName>
    <definedName name="_H91120">122.41</definedName>
    <definedName name="_H91120_B">259.312</definedName>
    <definedName name="_H91130">1.33</definedName>
    <definedName name="_H91130_B">0</definedName>
    <definedName name="_H91132">48</definedName>
    <definedName name="_H91132_B">30.375</definedName>
    <definedName name="_H91210">509</definedName>
    <definedName name="_H91210_B">0</definedName>
    <definedName name="_H91220">52.838</definedName>
    <definedName name="_H91220_B">6.12</definedName>
    <definedName name="_H91310">367</definedName>
    <definedName name="_H91320">0</definedName>
    <definedName name="_H91910">0.221</definedName>
    <definedName name="_H91910_B">0</definedName>
    <definedName name="_ju8" localSheetId="12">{"'광피스표'!$A$3:$N$54"}</definedName>
    <definedName name="_ju8" localSheetId="7">{"'광피스표'!$A$3:$N$54"}</definedName>
    <definedName name="_ju8" localSheetId="9">{"'광피스표'!$A$3:$N$54"}</definedName>
    <definedName name="_ju8" localSheetId="4">{"'광피스표'!$A$3:$N$54"}</definedName>
    <definedName name="_ju8" localSheetId="2">{"'광피스표'!$A$3:$N$54"}</definedName>
    <definedName name="_ju8" localSheetId="11">{"'광피스표'!$A$3:$N$54"}</definedName>
    <definedName name="_ju8" localSheetId="8">{"'광피스표'!$A$3:$N$54"}</definedName>
    <definedName name="_ju8" localSheetId="0">{"'광피스표'!$A$3:$N$54"}</definedName>
    <definedName name="_ju8" localSheetId="1">{"'광피스표'!$A$3:$N$54"}</definedName>
    <definedName name="_ju8" localSheetId="5">{"'광피스표'!$A$3:$N$54"}</definedName>
    <definedName name="_ju8" localSheetId="3">{"'광피스표'!$A$3:$N$54"}</definedName>
    <definedName name="_ju8" localSheetId="6">{"'광피스표'!$A$3:$N$54"}</definedName>
    <definedName name="_ju8">{"'광피스표'!$A$3:$N$54"}</definedName>
    <definedName name="_K11">0</definedName>
    <definedName name="_K12">0</definedName>
    <definedName name="_K21">0</definedName>
    <definedName name="_Key1" hidden="1">#REF!</definedName>
    <definedName name="_Key2" hidden="1">#REF!</definedName>
    <definedName name="_M11503">0</definedName>
    <definedName name="_M11503_B">0</definedName>
    <definedName name="_M11505">0</definedName>
    <definedName name="_M11505_B">0</definedName>
    <definedName name="_M11510">0</definedName>
    <definedName name="_M11510_B">0</definedName>
    <definedName name="_Order1">255</definedName>
    <definedName name="_Order2">255</definedName>
    <definedName name="_q45" localSheetId="12">{"'용역비'!$A$4:$C$8"}</definedName>
    <definedName name="_q45" localSheetId="7">{"'용역비'!$A$4:$C$8"}</definedName>
    <definedName name="_q45" localSheetId="9">{"'용역비'!$A$4:$C$8"}</definedName>
    <definedName name="_q45" localSheetId="4">{"'용역비'!$A$4:$C$8"}</definedName>
    <definedName name="_q45" localSheetId="2">{"'용역비'!$A$4:$C$8"}</definedName>
    <definedName name="_q45" localSheetId="11">{"'용역비'!$A$4:$C$8"}</definedName>
    <definedName name="_q45" localSheetId="8">{"'용역비'!$A$4:$C$8"}</definedName>
    <definedName name="_q45" localSheetId="1">{"'용역비'!$A$4:$C$8"}</definedName>
    <definedName name="_q45" localSheetId="5">{"'용역비'!$A$4:$C$8"}</definedName>
    <definedName name="_q45" localSheetId="3">{"'용역비'!$A$4:$C$8"}</definedName>
    <definedName name="_q45" localSheetId="6">{"'용역비'!$A$4:$C$8"}</definedName>
    <definedName name="_q45">{"'용역비'!$A$4:$C$8"}</definedName>
    <definedName name="_Regression_Int">1</definedName>
    <definedName name="_s1" localSheetId="12">{"'총괄'!$A$2:$O$87"}</definedName>
    <definedName name="_s1" localSheetId="7">{"'총괄'!$A$2:$O$87"}</definedName>
    <definedName name="_s1" localSheetId="9">{"'총괄'!$A$2:$O$87"}</definedName>
    <definedName name="_s1" localSheetId="4">{"'총괄'!$A$2:$O$87"}</definedName>
    <definedName name="_s1" localSheetId="2">{"'총괄'!$A$2:$O$87"}</definedName>
    <definedName name="_s1" localSheetId="11">{"'총괄'!$A$2:$O$87"}</definedName>
    <definedName name="_s1" localSheetId="8">{"'총괄'!$A$2:$O$87"}</definedName>
    <definedName name="_s1" localSheetId="1">{"'총괄'!$A$2:$O$87"}</definedName>
    <definedName name="_s1" localSheetId="5">{"'총괄'!$A$2:$O$87"}</definedName>
    <definedName name="_s1" localSheetId="3">{"'총괄'!$A$2:$O$87"}</definedName>
    <definedName name="_s1" localSheetId="6">{"'총괄'!$A$2:$O$87"}</definedName>
    <definedName name="_s1">{"'총괄'!$A$2:$O$87"}</definedName>
    <definedName name="_Sort" hidden="1">#REF!</definedName>
    <definedName name="_YA110">"현    장"</definedName>
    <definedName name="_YA210">"현장집토 장"</definedName>
    <definedName name="_YA230">"잔토처리 장"</definedName>
    <definedName name="_YA240">"건설폐기물처리장"</definedName>
    <definedName name="_YA242">"산업폐기물처리장"</definedName>
    <definedName name="_YA250">"자    재 출고지"</definedName>
    <definedName name="_YA255">"현장일원"</definedName>
    <definedName name="_YA257">"생 산 처"</definedName>
    <definedName name="_YA310">"모    래 채취장"</definedName>
    <definedName name="_YA312">"해    사 채취장"</definedName>
    <definedName name="_YA314">"석    분 채취장"</definedName>
    <definedName name="_YA320">"자    갈 채취장"</definedName>
    <definedName name="_YA330">"혼합골재 채취장"</definedName>
    <definedName name="_YA370">"유 용 토 채취장"</definedName>
    <definedName name="_YA510">"강재반납처"</definedName>
    <definedName name="_YA720">"아 스 콘 생산지"</definedName>
    <definedName name="_YC250">1</definedName>
    <definedName name="_YD110">30</definedName>
    <definedName name="_YD210">0</definedName>
    <definedName name="_YD215">0</definedName>
    <definedName name="_YD230">10</definedName>
    <definedName name="_YD232">0</definedName>
    <definedName name="_YD250">0</definedName>
    <definedName name="_YD255">10</definedName>
    <definedName name="_YD257">10</definedName>
    <definedName name="_YD260">123</definedName>
    <definedName name="_YD262">3</definedName>
    <definedName name="_YD310">20</definedName>
    <definedName name="_YD312">20</definedName>
    <definedName name="_YD314">20</definedName>
    <definedName name="_YD320">20</definedName>
    <definedName name="_YD330">20</definedName>
    <definedName name="_YD370">1</definedName>
    <definedName name="_YD380">0.5</definedName>
    <definedName name="_YD510">20</definedName>
    <definedName name="_YD520">10</definedName>
    <definedName name="_YD710">10</definedName>
    <definedName name="_YD720">10</definedName>
    <definedName name="_YD730">10</definedName>
    <definedName name="_YD740">10</definedName>
    <definedName name="_YD760">10</definedName>
    <definedName name="_YD771">20</definedName>
    <definedName name="_YD773">5</definedName>
    <definedName name="_YE110">25</definedName>
    <definedName name="_YE210">25</definedName>
    <definedName name="_YE215">25</definedName>
    <definedName name="_YE230">25</definedName>
    <definedName name="_YE232">25</definedName>
    <definedName name="_YE310">25</definedName>
    <definedName name="_YE312">25</definedName>
    <definedName name="_YE314">25</definedName>
    <definedName name="_YE320">25</definedName>
    <definedName name="_YE330">25</definedName>
    <definedName name="_YE340">25</definedName>
    <definedName name="_YE720">25</definedName>
    <definedName name="_YF110">30</definedName>
    <definedName name="_YF210">30</definedName>
    <definedName name="_YF215">30</definedName>
    <definedName name="_YF230">30</definedName>
    <definedName name="_YF232">30</definedName>
    <definedName name="_YF310">30</definedName>
    <definedName name="_YF312">30</definedName>
    <definedName name="_YF314">30</definedName>
    <definedName name="_YF320">30</definedName>
    <definedName name="_YF330">30</definedName>
    <definedName name="_YF340">30</definedName>
    <definedName name="_YF720">30</definedName>
    <definedName name="_YH110">2</definedName>
    <definedName name="_YK110">3</definedName>
    <definedName name="_YN110">0</definedName>
    <definedName name="_YN215">0</definedName>
    <definedName name="_YN230">0</definedName>
    <definedName name="_YN232">0</definedName>
    <definedName name="_YN250">0</definedName>
    <definedName name="_YN255">0</definedName>
    <definedName name="_YN310">0</definedName>
    <definedName name="_YN312">0</definedName>
    <definedName name="_YN314">0</definedName>
    <definedName name="_YN320">0</definedName>
    <definedName name="_YN330">0</definedName>
    <definedName name="_YN510">0</definedName>
    <definedName name="_YN520">0</definedName>
    <definedName name="_YN720">0</definedName>
    <definedName name="_YN730">0</definedName>
    <definedName name="_YN740">0</definedName>
    <definedName name="_Z11">2007</definedName>
    <definedName name="_Z12">"004638-07-00230"</definedName>
    <definedName name="_Z13">"양재 신축건물 인입 관로공사 시공"</definedName>
    <definedName name="_Z14">"서울"</definedName>
    <definedName name="_Z15">1</definedName>
    <definedName name="_Z21">"수도권남부망건설센터"</definedName>
    <definedName name="_Z22">"토목3팀"</definedName>
    <definedName name="_Z31">"952734796"</definedName>
    <definedName name="_Z32">"노종삼"</definedName>
    <definedName name="_Z51">2719976</definedName>
    <definedName name="_Z61">47310048</definedName>
    <definedName name="_Z62">52041000</definedName>
    <definedName name="AAA" hidden="1">#REF!</definedName>
    <definedName name="AAAAA" localSheetId="12">BLCH</definedName>
    <definedName name="AAAAA" localSheetId="7">BLCH</definedName>
    <definedName name="AAAAA" localSheetId="9">BLCH</definedName>
    <definedName name="AAAAA" localSheetId="4">BLCH</definedName>
    <definedName name="AAAAA" localSheetId="2">BLCH</definedName>
    <definedName name="AAAAA" localSheetId="11">BLCH</definedName>
    <definedName name="AAAAA" localSheetId="8">BLCH</definedName>
    <definedName name="AAAAA" localSheetId="0">BLCH</definedName>
    <definedName name="AAAAA" localSheetId="1">BLCH</definedName>
    <definedName name="AAAAA" localSheetId="5">BLCH</definedName>
    <definedName name="AAAAA" localSheetId="3">BLCH</definedName>
    <definedName name="AAAAA" localSheetId="6">BLCH</definedName>
    <definedName name="AAAAA">BLCH</definedName>
    <definedName name="abc" localSheetId="12">{"'자리배치도'!$AG$1:$CI$28"}</definedName>
    <definedName name="abc" localSheetId="7">{"'자리배치도'!$AG$1:$CI$28"}</definedName>
    <definedName name="abc" localSheetId="9">{"'자리배치도'!$AG$1:$CI$28"}</definedName>
    <definedName name="abc" localSheetId="4">{"'자리배치도'!$AG$1:$CI$28"}</definedName>
    <definedName name="abc" localSheetId="2">{"'자리배치도'!$AG$1:$CI$28"}</definedName>
    <definedName name="abc" localSheetId="11">{"'자리배치도'!$AG$1:$CI$28"}</definedName>
    <definedName name="abc" localSheetId="8">{"'자리배치도'!$AG$1:$CI$28"}</definedName>
    <definedName name="abc" localSheetId="0">{"'자리배치도'!$AG$1:$CI$28"}</definedName>
    <definedName name="abc" localSheetId="1">{"'자리배치도'!$AG$1:$CI$28"}</definedName>
    <definedName name="abc" localSheetId="5">{"'자리배치도'!$AG$1:$CI$28"}</definedName>
    <definedName name="abc" localSheetId="3">{"'자리배치도'!$AG$1:$CI$28"}</definedName>
    <definedName name="abc" localSheetId="6">{"'자리배치도'!$AG$1:$CI$28"}</definedName>
    <definedName name="abc">{"'자리배치도'!$AG$1:$CI$28"}</definedName>
    <definedName name="abcd" localSheetId="12">{"'자리배치도'!$AG$1:$CI$28"}</definedName>
    <definedName name="abcd" localSheetId="7">{"'자리배치도'!$AG$1:$CI$28"}</definedName>
    <definedName name="abcd" localSheetId="9">{"'자리배치도'!$AG$1:$CI$28"}</definedName>
    <definedName name="abcd" localSheetId="4">{"'자리배치도'!$AG$1:$CI$28"}</definedName>
    <definedName name="abcd" localSheetId="2">{"'자리배치도'!$AG$1:$CI$28"}</definedName>
    <definedName name="abcd" localSheetId="11">{"'자리배치도'!$AG$1:$CI$28"}</definedName>
    <definedName name="abcd" localSheetId="8">{"'자리배치도'!$AG$1:$CI$28"}</definedName>
    <definedName name="abcd" localSheetId="0">{"'자리배치도'!$AG$1:$CI$28"}</definedName>
    <definedName name="abcd" localSheetId="1">{"'자리배치도'!$AG$1:$CI$28"}</definedName>
    <definedName name="abcd" localSheetId="5">{"'자리배치도'!$AG$1:$CI$28"}</definedName>
    <definedName name="abcd" localSheetId="3">{"'자리배치도'!$AG$1:$CI$28"}</definedName>
    <definedName name="abcd" localSheetId="6">{"'자리배치도'!$AG$1:$CI$28"}</definedName>
    <definedName name="abcd">{"'자리배치도'!$AG$1:$CI$28"}</definedName>
    <definedName name="abcd11" localSheetId="12">{0}</definedName>
    <definedName name="abcd11" localSheetId="7">{0}</definedName>
    <definedName name="abcd11" localSheetId="9">{0}</definedName>
    <definedName name="abcd11" localSheetId="4">{0}</definedName>
    <definedName name="abcd11" localSheetId="2">{0}</definedName>
    <definedName name="abcd11" localSheetId="11">{0}</definedName>
    <definedName name="abcd11" localSheetId="8">{0}</definedName>
    <definedName name="abcd11" localSheetId="1">{0}</definedName>
    <definedName name="abcd11" localSheetId="5">{0}</definedName>
    <definedName name="abcd11" localSheetId="3">{0}</definedName>
    <definedName name="abcd11" localSheetId="6">{0}</definedName>
    <definedName name="abcd11">{0}</definedName>
    <definedName name="ABCD116" localSheetId="12">{0}</definedName>
    <definedName name="ABCD116" localSheetId="7">{0}</definedName>
    <definedName name="ABCD116" localSheetId="9">{0}</definedName>
    <definedName name="ABCD116" localSheetId="4">{0}</definedName>
    <definedName name="ABCD116" localSheetId="2">{0}</definedName>
    <definedName name="ABCD116" localSheetId="11">{0}</definedName>
    <definedName name="ABCD116" localSheetId="8">{0}</definedName>
    <definedName name="ABCD116" localSheetId="1">{0}</definedName>
    <definedName name="ABCD116" localSheetId="5">{0}</definedName>
    <definedName name="ABCD116" localSheetId="3">{0}</definedName>
    <definedName name="ABCD116" localSheetId="6">{0}</definedName>
    <definedName name="ABCD116">{0}</definedName>
    <definedName name="abcd14" localSheetId="12">{0}</definedName>
    <definedName name="abcd14" localSheetId="7">{0}</definedName>
    <definedName name="abcd14" localSheetId="9">{0}</definedName>
    <definedName name="abcd14" localSheetId="4">{0}</definedName>
    <definedName name="abcd14" localSheetId="2">{0}</definedName>
    <definedName name="abcd14" localSheetId="11">{0}</definedName>
    <definedName name="abcd14" localSheetId="8">{0}</definedName>
    <definedName name="abcd14" localSheetId="1">{0}</definedName>
    <definedName name="abcd14" localSheetId="5">{0}</definedName>
    <definedName name="abcd14" localSheetId="3">{0}</definedName>
    <definedName name="abcd14" localSheetId="6">{0}</definedName>
    <definedName name="abcd14">{0}</definedName>
    <definedName name="abcd3" localSheetId="12">{0}</definedName>
    <definedName name="abcd3" localSheetId="7">{0}</definedName>
    <definedName name="abcd3" localSheetId="9">{0}</definedName>
    <definedName name="abcd3" localSheetId="4">{0}</definedName>
    <definedName name="abcd3" localSheetId="2">{0}</definedName>
    <definedName name="abcd3" localSheetId="11">{0}</definedName>
    <definedName name="abcd3" localSheetId="8">{0}</definedName>
    <definedName name="abcd3" localSheetId="1">{0}</definedName>
    <definedName name="abcd3" localSheetId="5">{0}</definedName>
    <definedName name="abcd3" localSheetId="3">{0}</definedName>
    <definedName name="abcd3" localSheetId="6">{0}</definedName>
    <definedName name="abcd3">{0}</definedName>
    <definedName name="Access_Button">"업체현황_카드발송_List"</definedName>
    <definedName name="Access_Button1">"업체현황_카드발송_List"</definedName>
    <definedName name="Access_Button2">"업체현황_카드발송_List"</definedName>
    <definedName name="Access_Button3">"카드발송_카드발송_List1"</definedName>
    <definedName name="Access_Button4">"업체현황_카드발송_List"</definedName>
    <definedName name="AccessDatabase">"C:\dnkim\협력업체\카드발송.mdb"</definedName>
    <definedName name="ACCLINK.XLS_Localization_Table_List">"$A$1:$B$11"</definedName>
    <definedName name="ACCLINK.XLS_Localization_Table_List1">"$A$13:$B$31"</definedName>
    <definedName name="ACCLINK.XLS_Localization_Table_List10">"$A$13:$B$33"</definedName>
    <definedName name="ACCLINK.XLS_Localization_Table_List11">"$A$13:$B$33"</definedName>
    <definedName name="ACCLINK.XLS_Localization_Table_List12">"$A$13:$B$33"</definedName>
    <definedName name="ACCLINK.XLS_Localization_Table_List13">"$A$13:$B$33"</definedName>
    <definedName name="ACCLINK.XLS_Localization_Table_List14">"$A$13:$B$33"</definedName>
    <definedName name="ACCLINK.XLS_Localization_Table_List15">"$A$13:$B$33"</definedName>
    <definedName name="ACCLINK.XLS_Localization_Table_List16">"$A$13:$B$33"</definedName>
    <definedName name="ACCLINK.XLS_Localization_Table_List17">"$A$13:$B$33"</definedName>
    <definedName name="ACCLINK.XLS_Localization_Table_List18">"$A$13:$B$33"</definedName>
    <definedName name="ACCLINK.XLS_Localization_Table_List19">"$A$13:$B$33"</definedName>
    <definedName name="ACCLINK.XLS_Localization_Table_List2">"$A$13:$B$31"</definedName>
    <definedName name="ACCLINK.XLS_Localization_Table_List3">"$A$13:$B$31"</definedName>
    <definedName name="ACCLINK.XLS_Localization_Table_List4">"$A$13:$B$31"</definedName>
    <definedName name="ACCLINK.XLS_Localization_Table_List5">"$A$13:$B$31"</definedName>
    <definedName name="ACCLINK.XLS_Localization_Table_List6">"$A$13:$B$31"</definedName>
    <definedName name="ACCLINK.XLS_Localization_Table_List7">"$A$13:$B$31"</definedName>
    <definedName name="ACCLINK.XLS_Localization_Table_List8">"$A$13:$B$31"</definedName>
    <definedName name="ACCLINK.XLS_Localization_Table_List9">"$A$13:$B$33"</definedName>
    <definedName name="afd" localSheetId="12">{"'용역비'!$A$4:$C$8"}</definedName>
    <definedName name="afd" localSheetId="7">{"'용역비'!$A$4:$C$8"}</definedName>
    <definedName name="afd" localSheetId="9">{"'용역비'!$A$4:$C$8"}</definedName>
    <definedName name="afd" localSheetId="4">{"'용역비'!$A$4:$C$8"}</definedName>
    <definedName name="afd" localSheetId="2">{"'용역비'!$A$4:$C$8"}</definedName>
    <definedName name="afd" localSheetId="11">{"'용역비'!$A$4:$C$8"}</definedName>
    <definedName name="afd" localSheetId="8">{"'용역비'!$A$4:$C$8"}</definedName>
    <definedName name="afd" localSheetId="1">{"'용역비'!$A$4:$C$8"}</definedName>
    <definedName name="afd" localSheetId="5">{"'용역비'!$A$4:$C$8"}</definedName>
    <definedName name="afd" localSheetId="3">{"'용역비'!$A$4:$C$8"}</definedName>
    <definedName name="afd" localSheetId="6">{"'용역비'!$A$4:$C$8"}</definedName>
    <definedName name="afd">{"'용역비'!$A$4:$C$8"}</definedName>
    <definedName name="anscount">1</definedName>
    <definedName name="AS2DocOpenMode">"AS2DocumentEdit"</definedName>
    <definedName name="BBB" localSheetId="12">BLCH</definedName>
    <definedName name="BBB" localSheetId="7">BLCH</definedName>
    <definedName name="BBB" localSheetId="9">BLCH</definedName>
    <definedName name="BBB" localSheetId="4">BLCH</definedName>
    <definedName name="BBB" localSheetId="2">BLCH</definedName>
    <definedName name="BBB" localSheetId="11">BLCH</definedName>
    <definedName name="BBB" localSheetId="8">BLCH</definedName>
    <definedName name="BBB" localSheetId="0">BLCH</definedName>
    <definedName name="BBB" localSheetId="1">BLCH</definedName>
    <definedName name="BBB" localSheetId="5">BLCH</definedName>
    <definedName name="BBB" localSheetId="3">BLCH</definedName>
    <definedName name="BBB" localSheetId="6">BLCH</definedName>
    <definedName name="BBB">BLCH</definedName>
    <definedName name="BG" localSheetId="12">{"'광피스표'!$A$3:$N$54"}</definedName>
    <definedName name="BG" localSheetId="7">{"'광피스표'!$A$3:$N$54"}</definedName>
    <definedName name="BG" localSheetId="9">{"'광피스표'!$A$3:$N$54"}</definedName>
    <definedName name="BG" localSheetId="4">{"'광피스표'!$A$3:$N$54"}</definedName>
    <definedName name="BG" localSheetId="2">{"'광피스표'!$A$3:$N$54"}</definedName>
    <definedName name="BG" localSheetId="11">{"'광피스표'!$A$3:$N$54"}</definedName>
    <definedName name="BG" localSheetId="8">{"'광피스표'!$A$3:$N$54"}</definedName>
    <definedName name="BG" localSheetId="0">{"'광피스표'!$A$3:$N$54"}</definedName>
    <definedName name="BG" localSheetId="1">{"'광피스표'!$A$3:$N$54"}</definedName>
    <definedName name="BG" localSheetId="5">{"'광피스표'!$A$3:$N$54"}</definedName>
    <definedName name="BG" localSheetId="3">{"'광피스표'!$A$3:$N$54"}</definedName>
    <definedName name="BG" localSheetId="6">{"'광피스표'!$A$3:$N$54"}</definedName>
    <definedName name="BG">{"'광피스표'!$A$3:$N$54"}</definedName>
    <definedName name="cate">"category"</definedName>
    <definedName name="CCTV" hidden="1">{#N/A,#N/A,FALSE,"전력간선"}</definedName>
    <definedName name="cgmh" localSheetId="12">{"'용역비'!$A$4:$C$8"}</definedName>
    <definedName name="cgmh" localSheetId="7">{"'용역비'!$A$4:$C$8"}</definedName>
    <definedName name="cgmh" localSheetId="9">{"'용역비'!$A$4:$C$8"}</definedName>
    <definedName name="cgmh" localSheetId="4">{"'용역비'!$A$4:$C$8"}</definedName>
    <definedName name="cgmh" localSheetId="2">{"'용역비'!$A$4:$C$8"}</definedName>
    <definedName name="cgmh" localSheetId="11">{"'용역비'!$A$4:$C$8"}</definedName>
    <definedName name="cgmh" localSheetId="8">{"'용역비'!$A$4:$C$8"}</definedName>
    <definedName name="cgmh" localSheetId="1">{"'용역비'!$A$4:$C$8"}</definedName>
    <definedName name="cgmh" localSheetId="5">{"'용역비'!$A$4:$C$8"}</definedName>
    <definedName name="cgmh" localSheetId="3">{"'용역비'!$A$4:$C$8"}</definedName>
    <definedName name="cgmh" localSheetId="6">{"'용역비'!$A$4:$C$8"}</definedName>
    <definedName name="cgmh">{"'용역비'!$A$4:$C$8"}</definedName>
    <definedName name="ch" hidden="1">{#N/A,#N/A,FALSE,"전력간선"}</definedName>
    <definedName name="Chart_1">"Chart 1"</definedName>
    <definedName name="cost">'[1]5. cost'!$C:$U</definedName>
    <definedName name="CV" localSheetId="12">{"'광피스표'!$A$3:$N$54"}</definedName>
    <definedName name="CV" localSheetId="7">{"'광피스표'!$A$3:$N$54"}</definedName>
    <definedName name="CV" localSheetId="9">{"'광피스표'!$A$3:$N$54"}</definedName>
    <definedName name="CV" localSheetId="4">{"'광피스표'!$A$3:$N$54"}</definedName>
    <definedName name="CV" localSheetId="2">{"'광피스표'!$A$3:$N$54"}</definedName>
    <definedName name="CV" localSheetId="11">{"'광피스표'!$A$3:$N$54"}</definedName>
    <definedName name="CV" localSheetId="8">{"'광피스표'!$A$3:$N$54"}</definedName>
    <definedName name="CV" localSheetId="0">{"'광피스표'!$A$3:$N$54"}</definedName>
    <definedName name="CV" localSheetId="1">{"'광피스표'!$A$3:$N$54"}</definedName>
    <definedName name="CV" localSheetId="5">{"'광피스표'!$A$3:$N$54"}</definedName>
    <definedName name="CV" localSheetId="3">{"'광피스표'!$A$3:$N$54"}</definedName>
    <definedName name="CV" localSheetId="6">{"'광피스표'!$A$3:$N$54"}</definedName>
    <definedName name="CV">{"'광피스표'!$A$3:$N$54"}</definedName>
    <definedName name="D" hidden="1">{#N/A,#N/A,FALSE,"전력간선"}</definedName>
    <definedName name="DAFㅎ" localSheetId="12">{"'용역비'!$A$4:$C$8"}</definedName>
    <definedName name="DAFㅎ" localSheetId="7">{"'용역비'!$A$4:$C$8"}</definedName>
    <definedName name="DAFㅎ" localSheetId="9">{"'용역비'!$A$4:$C$8"}</definedName>
    <definedName name="DAFㅎ" localSheetId="4">{"'용역비'!$A$4:$C$8"}</definedName>
    <definedName name="DAFㅎ" localSheetId="2">{"'용역비'!$A$4:$C$8"}</definedName>
    <definedName name="DAFㅎ" localSheetId="11">{"'용역비'!$A$4:$C$8"}</definedName>
    <definedName name="DAFㅎ" localSheetId="8">{"'용역비'!$A$4:$C$8"}</definedName>
    <definedName name="DAFㅎ" localSheetId="1">{"'용역비'!$A$4:$C$8"}</definedName>
    <definedName name="DAFㅎ" localSheetId="5">{"'용역비'!$A$4:$C$8"}</definedName>
    <definedName name="DAFㅎ" localSheetId="3">{"'용역비'!$A$4:$C$8"}</definedName>
    <definedName name="DAFㅎ" localSheetId="6">{"'용역비'!$A$4:$C$8"}</definedName>
    <definedName name="DAFㅎ">{"'용역비'!$A$4:$C$8"}</definedName>
    <definedName name="DDD" hidden="1">#REF!</definedName>
    <definedName name="dddd" hidden="1">{#N/A,#N/A,FALSE,"전력간선"}</definedName>
    <definedName name="ddddd" hidden="1">#REF!</definedName>
    <definedName name="dhj" localSheetId="12">{"'용역비'!$A$4:$C$8"}</definedName>
    <definedName name="dhj" localSheetId="7">{"'용역비'!$A$4:$C$8"}</definedName>
    <definedName name="dhj" localSheetId="9">{"'용역비'!$A$4:$C$8"}</definedName>
    <definedName name="dhj" localSheetId="4">{"'용역비'!$A$4:$C$8"}</definedName>
    <definedName name="dhj" localSheetId="2">{"'용역비'!$A$4:$C$8"}</definedName>
    <definedName name="dhj" localSheetId="11">{"'용역비'!$A$4:$C$8"}</definedName>
    <definedName name="dhj" localSheetId="8">{"'용역비'!$A$4:$C$8"}</definedName>
    <definedName name="dhj" localSheetId="1">{"'용역비'!$A$4:$C$8"}</definedName>
    <definedName name="dhj" localSheetId="5">{"'용역비'!$A$4:$C$8"}</definedName>
    <definedName name="dhj" localSheetId="3">{"'용역비'!$A$4:$C$8"}</definedName>
    <definedName name="dhj" localSheetId="6">{"'용역비'!$A$4:$C$8"}</definedName>
    <definedName name="dhj">{"'용역비'!$A$4:$C$8"}</definedName>
    <definedName name="DLFDML12" localSheetId="12">BlankMacro1</definedName>
    <definedName name="DLFDML12" localSheetId="7">BlankMacro1</definedName>
    <definedName name="DLFDML12" localSheetId="9">BlankMacro1</definedName>
    <definedName name="DLFDML12" localSheetId="4">BlankMacro1</definedName>
    <definedName name="DLFDML12" localSheetId="2">BlankMacro1</definedName>
    <definedName name="DLFDML12" localSheetId="11">BlankMacro1</definedName>
    <definedName name="DLFDML12" localSheetId="8">BlankMacro1</definedName>
    <definedName name="DLFDML12" localSheetId="0">BlankMacro1</definedName>
    <definedName name="DLFDML12" localSheetId="1">BlankMacro1</definedName>
    <definedName name="DLFDML12" localSheetId="5">BlankMacro1</definedName>
    <definedName name="DLFDML12" localSheetId="3">BlankMacro1</definedName>
    <definedName name="DLFDML12" localSheetId="6">BlankMacro1</definedName>
    <definedName name="DLFDML12">BlankMacro1</definedName>
    <definedName name="DL코아임차" localSheetId="12">{"'총괄'!$A$2:$O$87"}</definedName>
    <definedName name="DL코아임차" localSheetId="7">{"'총괄'!$A$2:$O$87"}</definedName>
    <definedName name="DL코아임차" localSheetId="9">{"'총괄'!$A$2:$O$87"}</definedName>
    <definedName name="DL코아임차" localSheetId="4">{"'총괄'!$A$2:$O$87"}</definedName>
    <definedName name="DL코아임차" localSheetId="2">{"'총괄'!$A$2:$O$87"}</definedName>
    <definedName name="DL코아임차" localSheetId="11">{"'총괄'!$A$2:$O$87"}</definedName>
    <definedName name="DL코아임차" localSheetId="8">{"'총괄'!$A$2:$O$87"}</definedName>
    <definedName name="DL코아임차" localSheetId="1">{"'총괄'!$A$2:$O$87"}</definedName>
    <definedName name="DL코아임차" localSheetId="5">{"'총괄'!$A$2:$O$87"}</definedName>
    <definedName name="DL코아임차" localSheetId="3">{"'총괄'!$A$2:$O$87"}</definedName>
    <definedName name="DL코아임차" localSheetId="6">{"'총괄'!$A$2:$O$87"}</definedName>
    <definedName name="DL코아임차">{"'총괄'!$A$2:$O$87"}</definedName>
    <definedName name="Document_array" localSheetId="12">{"Book1","공동준비.xls"}</definedName>
    <definedName name="Document_array" localSheetId="7">{"Book1","공동준비.xls"}</definedName>
    <definedName name="Document_array" localSheetId="9">{"Book1","공동준비.xls"}</definedName>
    <definedName name="Document_array" localSheetId="4">{"Book1","공동준비.xls"}</definedName>
    <definedName name="Document_array" localSheetId="2">{"Book1","공동준비.xls"}</definedName>
    <definedName name="Document_array" localSheetId="11">{"Book1","공동준비.xls"}</definedName>
    <definedName name="Document_array" localSheetId="8">{"Book1","공동준비.xls"}</definedName>
    <definedName name="Document_array" localSheetId="0">{"Book1","공동준비.xls"}</definedName>
    <definedName name="Document_array" localSheetId="1">{"Book1","공동준비.xls"}</definedName>
    <definedName name="Document_array" localSheetId="5">{"Book1","공동준비.xls"}</definedName>
    <definedName name="Document_array" localSheetId="3">{"Book1","공동준비.xls"}</definedName>
    <definedName name="Document_array" localSheetId="6">{"Book1","공동준비.xls"}</definedName>
    <definedName name="Document_array">{"Book1","공동준비.xls"}</definedName>
    <definedName name="DW" localSheetId="12">{"'용역비'!$A$4:$C$8"}</definedName>
    <definedName name="DW" localSheetId="7">{"'용역비'!$A$4:$C$8"}</definedName>
    <definedName name="DW" localSheetId="9">{"'용역비'!$A$4:$C$8"}</definedName>
    <definedName name="DW" localSheetId="4">{"'용역비'!$A$4:$C$8"}</definedName>
    <definedName name="DW" localSheetId="2">{"'용역비'!$A$4:$C$8"}</definedName>
    <definedName name="DW" localSheetId="11">{"'용역비'!$A$4:$C$8"}</definedName>
    <definedName name="DW" localSheetId="8">{"'용역비'!$A$4:$C$8"}</definedName>
    <definedName name="DW" localSheetId="1">{"'용역비'!$A$4:$C$8"}</definedName>
    <definedName name="DW" localSheetId="5">{"'용역비'!$A$4:$C$8"}</definedName>
    <definedName name="DW" localSheetId="3">{"'용역비'!$A$4:$C$8"}</definedName>
    <definedName name="DW" localSheetId="6">{"'용역비'!$A$4:$C$8"}</definedName>
    <definedName name="DW">{"'용역비'!$A$4:$C$8"}</definedName>
    <definedName name="DWD" hidden="1">{#N/A,#N/A,FALSE,"전력간선"}</definedName>
    <definedName name="E" localSheetId="12">BLCH</definedName>
    <definedName name="E" localSheetId="7">BLCH</definedName>
    <definedName name="E" localSheetId="9">BLCH</definedName>
    <definedName name="E" localSheetId="4">BLCH</definedName>
    <definedName name="E" localSheetId="2">BLCH</definedName>
    <definedName name="E" localSheetId="11">BLCH</definedName>
    <definedName name="E" localSheetId="8">BLCH</definedName>
    <definedName name="E" localSheetId="0">BLCH</definedName>
    <definedName name="E" localSheetId="1">BLCH</definedName>
    <definedName name="E" localSheetId="5">BLCH</definedName>
    <definedName name="E" localSheetId="3">BLCH</definedName>
    <definedName name="E" localSheetId="6">BLCH</definedName>
    <definedName name="E">BLCH</definedName>
    <definedName name="eeeeeee" localSheetId="12">{"'자리배치도'!$AG$1:$CI$28"}</definedName>
    <definedName name="eeeeeee" localSheetId="7">{"'자리배치도'!$AG$1:$CI$28"}</definedName>
    <definedName name="eeeeeee" localSheetId="9">{"'자리배치도'!$AG$1:$CI$28"}</definedName>
    <definedName name="eeeeeee" localSheetId="4">{"'자리배치도'!$AG$1:$CI$28"}</definedName>
    <definedName name="eeeeeee" localSheetId="2">{"'자리배치도'!$AG$1:$CI$28"}</definedName>
    <definedName name="eeeeeee" localSheetId="11">{"'자리배치도'!$AG$1:$CI$28"}</definedName>
    <definedName name="eeeeeee" localSheetId="8">{"'자리배치도'!$AG$1:$CI$28"}</definedName>
    <definedName name="eeeeeee" localSheetId="0">{"'자리배치도'!$AG$1:$CI$28"}</definedName>
    <definedName name="eeeeeee" localSheetId="1">{"'자리배치도'!$AG$1:$CI$28"}</definedName>
    <definedName name="eeeeeee" localSheetId="5">{"'자리배치도'!$AG$1:$CI$28"}</definedName>
    <definedName name="eeeeeee" localSheetId="3">{"'자리배치도'!$AG$1:$CI$28"}</definedName>
    <definedName name="eeeeeee" localSheetId="6">{"'자리배치도'!$AG$1:$CI$28"}</definedName>
    <definedName name="eeeeeee">{"'자리배치도'!$AG$1:$CI$28"}</definedName>
    <definedName name="EFG" localSheetId="12">{"'용역비'!$A$4:$C$8"}</definedName>
    <definedName name="EFG" localSheetId="7">{"'용역비'!$A$4:$C$8"}</definedName>
    <definedName name="EFG" localSheetId="9">{"'용역비'!$A$4:$C$8"}</definedName>
    <definedName name="EFG" localSheetId="4">{"'용역비'!$A$4:$C$8"}</definedName>
    <definedName name="EFG" localSheetId="2">{"'용역비'!$A$4:$C$8"}</definedName>
    <definedName name="EFG" localSheetId="11">{"'용역비'!$A$4:$C$8"}</definedName>
    <definedName name="EFG" localSheetId="8">{"'용역비'!$A$4:$C$8"}</definedName>
    <definedName name="EFG" localSheetId="1">{"'용역비'!$A$4:$C$8"}</definedName>
    <definedName name="EFG" localSheetId="5">{"'용역비'!$A$4:$C$8"}</definedName>
    <definedName name="EFG" localSheetId="3">{"'용역비'!$A$4:$C$8"}</definedName>
    <definedName name="EFG" localSheetId="6">{"'용역비'!$A$4:$C$8"}</definedName>
    <definedName name="EFG">{"'용역비'!$A$4:$C$8"}</definedName>
    <definedName name="EGE" localSheetId="12">{"'용역비'!$A$4:$C$8"}</definedName>
    <definedName name="EGE" localSheetId="7">{"'용역비'!$A$4:$C$8"}</definedName>
    <definedName name="EGE" localSheetId="9">{"'용역비'!$A$4:$C$8"}</definedName>
    <definedName name="EGE" localSheetId="4">{"'용역비'!$A$4:$C$8"}</definedName>
    <definedName name="EGE" localSheetId="2">{"'용역비'!$A$4:$C$8"}</definedName>
    <definedName name="EGE" localSheetId="11">{"'용역비'!$A$4:$C$8"}</definedName>
    <definedName name="EGE" localSheetId="8">{"'용역비'!$A$4:$C$8"}</definedName>
    <definedName name="EGE" localSheetId="1">{"'용역비'!$A$4:$C$8"}</definedName>
    <definedName name="EGE" localSheetId="5">{"'용역비'!$A$4:$C$8"}</definedName>
    <definedName name="EGE" localSheetId="3">{"'용역비'!$A$4:$C$8"}</definedName>
    <definedName name="EGE" localSheetId="6">{"'용역비'!$A$4:$C$8"}</definedName>
    <definedName name="EGE">{"'용역비'!$A$4:$C$8"}</definedName>
    <definedName name="eiykk" localSheetId="12">{0,0,0,0}</definedName>
    <definedName name="eiykk" localSheetId="7">{0,0,0,0}</definedName>
    <definedName name="eiykk" localSheetId="9">{0,0,0,0}</definedName>
    <definedName name="eiykk" localSheetId="4">{0,0,0,0}</definedName>
    <definedName name="eiykk" localSheetId="2">{0,0,0,0}</definedName>
    <definedName name="eiykk" localSheetId="11">{0,0,0,0}</definedName>
    <definedName name="eiykk" localSheetId="8">{0,0,0,0}</definedName>
    <definedName name="eiykk" localSheetId="0">{0,0,0,0}</definedName>
    <definedName name="eiykk" localSheetId="1">{0,0,0,0}</definedName>
    <definedName name="eiykk" localSheetId="5">{0,0,0,0}</definedName>
    <definedName name="eiykk" localSheetId="3">{0,0,0,0}</definedName>
    <definedName name="eiykk" localSheetId="6">{0,0,0,0}</definedName>
    <definedName name="eiykk">{0,0,0,0}</definedName>
    <definedName name="ej" localSheetId="12">{"'용역비'!$A$4:$C$8"}</definedName>
    <definedName name="ej" localSheetId="7">{"'용역비'!$A$4:$C$8"}</definedName>
    <definedName name="ej" localSheetId="9">{"'용역비'!$A$4:$C$8"}</definedName>
    <definedName name="ej" localSheetId="4">{"'용역비'!$A$4:$C$8"}</definedName>
    <definedName name="ej" localSheetId="2">{"'용역비'!$A$4:$C$8"}</definedName>
    <definedName name="ej" localSheetId="11">{"'용역비'!$A$4:$C$8"}</definedName>
    <definedName name="ej" localSheetId="8">{"'용역비'!$A$4:$C$8"}</definedName>
    <definedName name="ej" localSheetId="1">{"'용역비'!$A$4:$C$8"}</definedName>
    <definedName name="ej" localSheetId="5">{"'용역비'!$A$4:$C$8"}</definedName>
    <definedName name="ej" localSheetId="3">{"'용역비'!$A$4:$C$8"}</definedName>
    <definedName name="ej" localSheetId="6">{"'용역비'!$A$4:$C$8"}</definedName>
    <definedName name="ej">{"'용역비'!$A$4:$C$8"}</definedName>
    <definedName name="ertyertye" localSheetId="12">{"'용역비'!$A$4:$C$8"}</definedName>
    <definedName name="ertyertye" localSheetId="7">{"'용역비'!$A$4:$C$8"}</definedName>
    <definedName name="ertyertye" localSheetId="9">{"'용역비'!$A$4:$C$8"}</definedName>
    <definedName name="ertyertye" localSheetId="4">{"'용역비'!$A$4:$C$8"}</definedName>
    <definedName name="ertyertye" localSheetId="2">{"'용역비'!$A$4:$C$8"}</definedName>
    <definedName name="ertyertye" localSheetId="11">{"'용역비'!$A$4:$C$8"}</definedName>
    <definedName name="ertyertye" localSheetId="8">{"'용역비'!$A$4:$C$8"}</definedName>
    <definedName name="ertyertye" localSheetId="1">{"'용역비'!$A$4:$C$8"}</definedName>
    <definedName name="ertyertye" localSheetId="5">{"'용역비'!$A$4:$C$8"}</definedName>
    <definedName name="ertyertye" localSheetId="3">{"'용역비'!$A$4:$C$8"}</definedName>
    <definedName name="ertyertye" localSheetId="6">{"'용역비'!$A$4:$C$8"}</definedName>
    <definedName name="ertyertye">{"'용역비'!$A$4:$C$8"}</definedName>
    <definedName name="ETYETY" localSheetId="12">{"'용역비'!$A$4:$C$8"}</definedName>
    <definedName name="ETYETY" localSheetId="7">{"'용역비'!$A$4:$C$8"}</definedName>
    <definedName name="ETYETY" localSheetId="9">{"'용역비'!$A$4:$C$8"}</definedName>
    <definedName name="ETYETY" localSheetId="4">{"'용역비'!$A$4:$C$8"}</definedName>
    <definedName name="ETYETY" localSheetId="2">{"'용역비'!$A$4:$C$8"}</definedName>
    <definedName name="ETYETY" localSheetId="11">{"'용역비'!$A$4:$C$8"}</definedName>
    <definedName name="ETYETY" localSheetId="8">{"'용역비'!$A$4:$C$8"}</definedName>
    <definedName name="ETYETY" localSheetId="1">{"'용역비'!$A$4:$C$8"}</definedName>
    <definedName name="ETYETY" localSheetId="5">{"'용역비'!$A$4:$C$8"}</definedName>
    <definedName name="ETYETY" localSheetId="3">{"'용역비'!$A$4:$C$8"}</definedName>
    <definedName name="ETYETY" localSheetId="6">{"'용역비'!$A$4:$C$8"}</definedName>
    <definedName name="ETYETY">{"'용역비'!$A$4:$C$8"}</definedName>
    <definedName name="etyj" localSheetId="12">{"'용역비'!$A$4:$C$8"}</definedName>
    <definedName name="etyj" localSheetId="7">{"'용역비'!$A$4:$C$8"}</definedName>
    <definedName name="etyj" localSheetId="9">{"'용역비'!$A$4:$C$8"}</definedName>
    <definedName name="etyj" localSheetId="4">{"'용역비'!$A$4:$C$8"}</definedName>
    <definedName name="etyj" localSheetId="2">{"'용역비'!$A$4:$C$8"}</definedName>
    <definedName name="etyj" localSheetId="11">{"'용역비'!$A$4:$C$8"}</definedName>
    <definedName name="etyj" localSheetId="8">{"'용역비'!$A$4:$C$8"}</definedName>
    <definedName name="etyj" localSheetId="1">{"'용역비'!$A$4:$C$8"}</definedName>
    <definedName name="etyj" localSheetId="5">{"'용역비'!$A$4:$C$8"}</definedName>
    <definedName name="etyj" localSheetId="3">{"'용역비'!$A$4:$C$8"}</definedName>
    <definedName name="etyj" localSheetId="6">{"'용역비'!$A$4:$C$8"}</definedName>
    <definedName name="etyj">{"'용역비'!$A$4:$C$8"}</definedName>
    <definedName name="etyjj" localSheetId="12">{"'용역비'!$A$4:$C$8"}</definedName>
    <definedName name="etyjj" localSheetId="7">{"'용역비'!$A$4:$C$8"}</definedName>
    <definedName name="etyjj" localSheetId="9">{"'용역비'!$A$4:$C$8"}</definedName>
    <definedName name="etyjj" localSheetId="4">{"'용역비'!$A$4:$C$8"}</definedName>
    <definedName name="etyjj" localSheetId="2">{"'용역비'!$A$4:$C$8"}</definedName>
    <definedName name="etyjj" localSheetId="11">{"'용역비'!$A$4:$C$8"}</definedName>
    <definedName name="etyjj" localSheetId="8">{"'용역비'!$A$4:$C$8"}</definedName>
    <definedName name="etyjj" localSheetId="1">{"'용역비'!$A$4:$C$8"}</definedName>
    <definedName name="etyjj" localSheetId="5">{"'용역비'!$A$4:$C$8"}</definedName>
    <definedName name="etyjj" localSheetId="3">{"'용역비'!$A$4:$C$8"}</definedName>
    <definedName name="etyjj" localSheetId="6">{"'용역비'!$A$4:$C$8"}</definedName>
    <definedName name="etyjj">{"'용역비'!$A$4:$C$8"}</definedName>
    <definedName name="ETYJTYJ" localSheetId="12">{"'용역비'!$A$4:$C$8"}</definedName>
    <definedName name="ETYJTYJ" localSheetId="7">{"'용역비'!$A$4:$C$8"}</definedName>
    <definedName name="ETYJTYJ" localSheetId="9">{"'용역비'!$A$4:$C$8"}</definedName>
    <definedName name="ETYJTYJ" localSheetId="4">{"'용역비'!$A$4:$C$8"}</definedName>
    <definedName name="ETYJTYJ" localSheetId="2">{"'용역비'!$A$4:$C$8"}</definedName>
    <definedName name="ETYJTYJ" localSheetId="11">{"'용역비'!$A$4:$C$8"}</definedName>
    <definedName name="ETYJTYJ" localSheetId="8">{"'용역비'!$A$4:$C$8"}</definedName>
    <definedName name="ETYJTYJ" localSheetId="1">{"'용역비'!$A$4:$C$8"}</definedName>
    <definedName name="ETYJTYJ" localSheetId="5">{"'용역비'!$A$4:$C$8"}</definedName>
    <definedName name="ETYJTYJ" localSheetId="3">{"'용역비'!$A$4:$C$8"}</definedName>
    <definedName name="ETYJTYJ" localSheetId="6">{"'용역비'!$A$4:$C$8"}</definedName>
    <definedName name="ETYJTYJ">{"'용역비'!$A$4:$C$8"}</definedName>
    <definedName name="ewrertr4" localSheetId="12">{"'자리배치도'!$AG$1:$CI$28"}</definedName>
    <definedName name="ewrertr4" localSheetId="7">{"'자리배치도'!$AG$1:$CI$28"}</definedName>
    <definedName name="ewrertr4" localSheetId="9">{"'자리배치도'!$AG$1:$CI$28"}</definedName>
    <definedName name="ewrertr4" localSheetId="4">{"'자리배치도'!$AG$1:$CI$28"}</definedName>
    <definedName name="ewrertr4" localSheetId="2">{"'자리배치도'!$AG$1:$CI$28"}</definedName>
    <definedName name="ewrertr4" localSheetId="11">{"'자리배치도'!$AG$1:$CI$28"}</definedName>
    <definedName name="ewrertr4" localSheetId="8">{"'자리배치도'!$AG$1:$CI$28"}</definedName>
    <definedName name="ewrertr4" localSheetId="0">{"'자리배치도'!$AG$1:$CI$28"}</definedName>
    <definedName name="ewrertr4" localSheetId="1">{"'자리배치도'!$AG$1:$CI$28"}</definedName>
    <definedName name="ewrertr4" localSheetId="5">{"'자리배치도'!$AG$1:$CI$28"}</definedName>
    <definedName name="ewrertr4" localSheetId="3">{"'자리배치도'!$AG$1:$CI$28"}</definedName>
    <definedName name="ewrertr4" localSheetId="6">{"'자리배치도'!$AG$1:$CI$28"}</definedName>
    <definedName name="ewrertr4">{"'자리배치도'!$AG$1:$CI$28"}</definedName>
    <definedName name="FFFF" localSheetId="12">BlankMacro1</definedName>
    <definedName name="FFFF" localSheetId="7">BlankMacro1</definedName>
    <definedName name="FFFF" localSheetId="9">BlankMacro1</definedName>
    <definedName name="FFFF" localSheetId="4">BlankMacro1</definedName>
    <definedName name="FFFF" localSheetId="2">BlankMacro1</definedName>
    <definedName name="FFFF" localSheetId="11">BlankMacro1</definedName>
    <definedName name="FFFF" localSheetId="8">BlankMacro1</definedName>
    <definedName name="FFFF" localSheetId="0">BlankMacro1</definedName>
    <definedName name="FFFF" localSheetId="1">BlankMacro1</definedName>
    <definedName name="FFFF" localSheetId="5">BlankMacro1</definedName>
    <definedName name="FFFF" localSheetId="3">BlankMacro1</definedName>
    <definedName name="FFFF" localSheetId="6">BlankMacro1</definedName>
    <definedName name="FFFF">BlankMacro1</definedName>
    <definedName name="fg" localSheetId="12">{"'광피스표'!$A$3:$N$54"}</definedName>
    <definedName name="fg" localSheetId="7">{"'광피스표'!$A$3:$N$54"}</definedName>
    <definedName name="fg" localSheetId="9">{"'광피스표'!$A$3:$N$54"}</definedName>
    <definedName name="fg" localSheetId="4">{"'광피스표'!$A$3:$N$54"}</definedName>
    <definedName name="fg" localSheetId="2">{"'광피스표'!$A$3:$N$54"}</definedName>
    <definedName name="fg" localSheetId="11">{"'광피스표'!$A$3:$N$54"}</definedName>
    <definedName name="fg" localSheetId="8">{"'광피스표'!$A$3:$N$54"}</definedName>
    <definedName name="fg" localSheetId="0">{"'광피스표'!$A$3:$N$54"}</definedName>
    <definedName name="fg" localSheetId="1">{"'광피스표'!$A$3:$N$54"}</definedName>
    <definedName name="fg" localSheetId="5">{"'광피스표'!$A$3:$N$54"}</definedName>
    <definedName name="fg" localSheetId="3">{"'광피스표'!$A$3:$N$54"}</definedName>
    <definedName name="fg" localSheetId="6">{"'광피스표'!$A$3:$N$54"}</definedName>
    <definedName name="fg">{"'광피스표'!$A$3:$N$54"}</definedName>
    <definedName name="FK" localSheetId="12">{"'용역비'!$A$4:$C$8"}</definedName>
    <definedName name="FK" localSheetId="7">{"'용역비'!$A$4:$C$8"}</definedName>
    <definedName name="FK" localSheetId="9">{"'용역비'!$A$4:$C$8"}</definedName>
    <definedName name="FK" localSheetId="4">{"'용역비'!$A$4:$C$8"}</definedName>
    <definedName name="FK" localSheetId="2">{"'용역비'!$A$4:$C$8"}</definedName>
    <definedName name="FK" localSheetId="11">{"'용역비'!$A$4:$C$8"}</definedName>
    <definedName name="FK" localSheetId="8">{"'용역비'!$A$4:$C$8"}</definedName>
    <definedName name="FK" localSheetId="1">{"'용역비'!$A$4:$C$8"}</definedName>
    <definedName name="FK" localSheetId="5">{"'용역비'!$A$4:$C$8"}</definedName>
    <definedName name="FK" localSheetId="3">{"'용역비'!$A$4:$C$8"}</definedName>
    <definedName name="FK" localSheetId="6">{"'용역비'!$A$4:$C$8"}</definedName>
    <definedName name="FK">{"'용역비'!$A$4:$C$8"}</definedName>
    <definedName name="fv" hidden="1">{#N/A,#N/A,FALSE,"전력간선"}</definedName>
    <definedName name="G" localSheetId="12">{"'용역비'!$A$4:$C$8"}</definedName>
    <definedName name="G" localSheetId="7">{"'용역비'!$A$4:$C$8"}</definedName>
    <definedName name="G" localSheetId="9">{"'용역비'!$A$4:$C$8"}</definedName>
    <definedName name="G" localSheetId="4">{"'용역비'!$A$4:$C$8"}</definedName>
    <definedName name="G" localSheetId="2">{"'용역비'!$A$4:$C$8"}</definedName>
    <definedName name="G" localSheetId="11">{"'용역비'!$A$4:$C$8"}</definedName>
    <definedName name="G" localSheetId="8">{"'용역비'!$A$4:$C$8"}</definedName>
    <definedName name="G" localSheetId="1">{"'용역비'!$A$4:$C$8"}</definedName>
    <definedName name="G" localSheetId="5">{"'용역비'!$A$4:$C$8"}</definedName>
    <definedName name="G" localSheetId="3">{"'용역비'!$A$4:$C$8"}</definedName>
    <definedName name="G" localSheetId="6">{"'용역비'!$A$4:$C$8"}</definedName>
    <definedName name="G">{"'용역비'!$A$4:$C$8"}</definedName>
    <definedName name="GGG" localSheetId="12">BLCH</definedName>
    <definedName name="GGG" localSheetId="7">BLCH</definedName>
    <definedName name="GGG" localSheetId="9">BLCH</definedName>
    <definedName name="GGG" localSheetId="4">BLCH</definedName>
    <definedName name="GGG" localSheetId="2">BLCH</definedName>
    <definedName name="GGG" localSheetId="11">BLCH</definedName>
    <definedName name="GGG" localSheetId="8">BLCH</definedName>
    <definedName name="GGG" localSheetId="0">BLCH</definedName>
    <definedName name="GGG" localSheetId="1">BLCH</definedName>
    <definedName name="GGG" localSheetId="5">BLCH</definedName>
    <definedName name="GGG" localSheetId="3">BLCH</definedName>
    <definedName name="GGG" localSheetId="6">BLCH</definedName>
    <definedName name="GGG">BLCH</definedName>
    <definedName name="GHGHGH" localSheetId="12">{"'미착금액'!$A$4:$G$14"}</definedName>
    <definedName name="GHGHGH" localSheetId="7">{"'미착금액'!$A$4:$G$14"}</definedName>
    <definedName name="GHGHGH" localSheetId="9">{"'미착금액'!$A$4:$G$14"}</definedName>
    <definedName name="GHGHGH" localSheetId="4">{"'미착금액'!$A$4:$G$14"}</definedName>
    <definedName name="GHGHGH" localSheetId="2">{"'미착금액'!$A$4:$G$14"}</definedName>
    <definedName name="GHGHGH" localSheetId="11">{"'미착금액'!$A$4:$G$14"}</definedName>
    <definedName name="GHGHGH" localSheetId="8">{"'미착금액'!$A$4:$G$14"}</definedName>
    <definedName name="GHGHGH" localSheetId="1">{"'미착금액'!$A$4:$G$14"}</definedName>
    <definedName name="GHGHGH" localSheetId="5">{"'미착금액'!$A$4:$G$14"}</definedName>
    <definedName name="GHGHGH" localSheetId="3">{"'미착금액'!$A$4:$G$14"}</definedName>
    <definedName name="GHGHGH" localSheetId="6">{"'미착금액'!$A$4:$G$14"}</definedName>
    <definedName name="GHGHGH">{"'미착금액'!$A$4:$G$14"}</definedName>
    <definedName name="GHJJ" localSheetId="12">{"'광피스표'!$A$3:$N$54"}</definedName>
    <definedName name="GHJJ" localSheetId="7">{"'광피스표'!$A$3:$N$54"}</definedName>
    <definedName name="GHJJ" localSheetId="9">{"'광피스표'!$A$3:$N$54"}</definedName>
    <definedName name="GHJJ" localSheetId="4">{"'광피스표'!$A$3:$N$54"}</definedName>
    <definedName name="GHJJ" localSheetId="2">{"'광피스표'!$A$3:$N$54"}</definedName>
    <definedName name="GHJJ" localSheetId="11">{"'광피스표'!$A$3:$N$54"}</definedName>
    <definedName name="GHJJ" localSheetId="8">{"'광피스표'!$A$3:$N$54"}</definedName>
    <definedName name="GHJJ" localSheetId="0">{"'광피스표'!$A$3:$N$54"}</definedName>
    <definedName name="GHJJ" localSheetId="1">{"'광피스표'!$A$3:$N$54"}</definedName>
    <definedName name="GHJJ" localSheetId="5">{"'광피스표'!$A$3:$N$54"}</definedName>
    <definedName name="GHJJ" localSheetId="3">{"'광피스표'!$A$3:$N$54"}</definedName>
    <definedName name="GHJJ" localSheetId="6">{"'광피스표'!$A$3:$N$54"}</definedName>
    <definedName name="GHJJ">{"'광피스표'!$A$3:$N$54"}</definedName>
    <definedName name="ghtjs" localSheetId="12">{"'자리배치도'!$AG$1:$CI$28"}</definedName>
    <definedName name="ghtjs" localSheetId="7">{"'자리배치도'!$AG$1:$CI$28"}</definedName>
    <definedName name="ghtjs" localSheetId="9">{"'자리배치도'!$AG$1:$CI$28"}</definedName>
    <definedName name="ghtjs" localSheetId="4">{"'자리배치도'!$AG$1:$CI$28"}</definedName>
    <definedName name="ghtjs" localSheetId="2">{"'자리배치도'!$AG$1:$CI$28"}</definedName>
    <definedName name="ghtjs" localSheetId="11">{"'자리배치도'!$AG$1:$CI$28"}</definedName>
    <definedName name="ghtjs" localSheetId="8">{"'자리배치도'!$AG$1:$CI$28"}</definedName>
    <definedName name="ghtjs" localSheetId="0">{"'자리배치도'!$AG$1:$CI$28"}</definedName>
    <definedName name="ghtjs" localSheetId="1">{"'자리배치도'!$AG$1:$CI$28"}</definedName>
    <definedName name="ghtjs" localSheetId="5">{"'자리배치도'!$AG$1:$CI$28"}</definedName>
    <definedName name="ghtjs" localSheetId="3">{"'자리배치도'!$AG$1:$CI$28"}</definedName>
    <definedName name="ghtjs" localSheetId="6">{"'자리배치도'!$AG$1:$CI$28"}</definedName>
    <definedName name="ghtjs">{"'자리배치도'!$AG$1:$CI$28"}</definedName>
    <definedName name="h" localSheetId="12">BlankMacro1</definedName>
    <definedName name="h" localSheetId="7">BlankMacro1</definedName>
    <definedName name="h" localSheetId="9">BlankMacro1</definedName>
    <definedName name="h" localSheetId="4">BlankMacro1</definedName>
    <definedName name="h" localSheetId="2">BlankMacro1</definedName>
    <definedName name="h" localSheetId="11">BlankMacro1</definedName>
    <definedName name="h" localSheetId="8">BlankMacro1</definedName>
    <definedName name="h" localSheetId="0">BlankMacro1</definedName>
    <definedName name="h" localSheetId="1">BlankMacro1</definedName>
    <definedName name="h" localSheetId="5">BlankMacro1</definedName>
    <definedName name="h" localSheetId="3">BlankMacro1</definedName>
    <definedName name="h" localSheetId="6">BlankMacro1</definedName>
    <definedName name="h">BlankMacro1</definedName>
    <definedName name="hj" localSheetId="12">{"'용역비'!$A$4:$C$8"}</definedName>
    <definedName name="hj" localSheetId="7">{"'용역비'!$A$4:$C$8"}</definedName>
    <definedName name="hj" localSheetId="9">{"'용역비'!$A$4:$C$8"}</definedName>
    <definedName name="hj" localSheetId="4">{"'용역비'!$A$4:$C$8"}</definedName>
    <definedName name="hj" localSheetId="2">{"'용역비'!$A$4:$C$8"}</definedName>
    <definedName name="hj" localSheetId="11">{"'용역비'!$A$4:$C$8"}</definedName>
    <definedName name="hj" localSheetId="8">{"'용역비'!$A$4:$C$8"}</definedName>
    <definedName name="hj" localSheetId="1">{"'용역비'!$A$4:$C$8"}</definedName>
    <definedName name="hj" localSheetId="5">{"'용역비'!$A$4:$C$8"}</definedName>
    <definedName name="hj" localSheetId="3">{"'용역비'!$A$4:$C$8"}</definedName>
    <definedName name="hj" localSheetId="6">{"'용역비'!$A$4:$C$8"}</definedName>
    <definedName name="hj">{"'용역비'!$A$4:$C$8"}</definedName>
    <definedName name="HSR" localSheetId="12">{"'용역비'!$A$4:$C$8"}</definedName>
    <definedName name="HSR" localSheetId="7">{"'용역비'!$A$4:$C$8"}</definedName>
    <definedName name="HSR" localSheetId="9">{"'용역비'!$A$4:$C$8"}</definedName>
    <definedName name="HSR" localSheetId="4">{"'용역비'!$A$4:$C$8"}</definedName>
    <definedName name="HSR" localSheetId="2">{"'용역비'!$A$4:$C$8"}</definedName>
    <definedName name="HSR" localSheetId="11">{"'용역비'!$A$4:$C$8"}</definedName>
    <definedName name="HSR" localSheetId="8">{"'용역비'!$A$4:$C$8"}</definedName>
    <definedName name="HSR" localSheetId="1">{"'용역비'!$A$4:$C$8"}</definedName>
    <definedName name="HSR" localSheetId="5">{"'용역비'!$A$4:$C$8"}</definedName>
    <definedName name="HSR" localSheetId="3">{"'용역비'!$A$4:$C$8"}</definedName>
    <definedName name="HSR" localSheetId="6">{"'용역비'!$A$4:$C$8"}</definedName>
    <definedName name="HSR">{"'용역비'!$A$4:$C$8"}</definedName>
    <definedName name="html_cnt" localSheetId="12">{"'표지'!$B$5"}</definedName>
    <definedName name="html_cnt" localSheetId="7">{"'표지'!$B$5"}</definedName>
    <definedName name="html_cnt" localSheetId="9">{"'표지'!$B$5"}</definedName>
    <definedName name="html_cnt" localSheetId="4">{"'표지'!$B$5"}</definedName>
    <definedName name="html_cnt" localSheetId="2">{"'표지'!$B$5"}</definedName>
    <definedName name="html_cnt" localSheetId="11">{"'표지'!$B$5"}</definedName>
    <definedName name="html_cnt" localSheetId="8">{"'표지'!$B$5"}</definedName>
    <definedName name="html_cnt" localSheetId="1">{"'표지'!$B$5"}</definedName>
    <definedName name="html_cnt" localSheetId="5">{"'표지'!$B$5"}</definedName>
    <definedName name="html_cnt" localSheetId="3">{"'표지'!$B$5"}</definedName>
    <definedName name="html_cnt" localSheetId="6">{"'표지'!$B$5"}</definedName>
    <definedName name="html_cnt">{"'표지'!$B$5"}</definedName>
    <definedName name="html_cnt2" localSheetId="12">{"'표지'!$B$5"}</definedName>
    <definedName name="html_cnt2" localSheetId="7">{"'표지'!$B$5"}</definedName>
    <definedName name="html_cnt2" localSheetId="9">{"'표지'!$B$5"}</definedName>
    <definedName name="html_cnt2" localSheetId="4">{"'표지'!$B$5"}</definedName>
    <definedName name="html_cnt2" localSheetId="2">{"'표지'!$B$5"}</definedName>
    <definedName name="html_cnt2" localSheetId="11">{"'표지'!$B$5"}</definedName>
    <definedName name="html_cnt2" localSheetId="8">{"'표지'!$B$5"}</definedName>
    <definedName name="html_cnt2" localSheetId="1">{"'표지'!$B$5"}</definedName>
    <definedName name="html_cnt2" localSheetId="5">{"'표지'!$B$5"}</definedName>
    <definedName name="html_cnt2" localSheetId="3">{"'표지'!$B$5"}</definedName>
    <definedName name="html_cnt2" localSheetId="6">{"'표지'!$B$5"}</definedName>
    <definedName name="html_cnt2">{"'표지'!$B$5"}</definedName>
    <definedName name="HTML_CodePage">949</definedName>
    <definedName name="HTML_Control" localSheetId="12">{"'건축내역'!$A$1:$L$413"}</definedName>
    <definedName name="HTML_Control" localSheetId="7">{"'건축내역'!$A$1:$L$413"}</definedName>
    <definedName name="HTML_Control" localSheetId="9">{"'건축내역'!$A$1:$L$413"}</definedName>
    <definedName name="HTML_Control" localSheetId="4">{"'건축내역'!$A$1:$L$413"}</definedName>
    <definedName name="HTML_Control" localSheetId="2">{"'건축내역'!$A$1:$L$413"}</definedName>
    <definedName name="HTML_Control" localSheetId="11">{"'건축내역'!$A$1:$L$413"}</definedName>
    <definedName name="HTML_Control" localSheetId="8">{"'건축내역'!$A$1:$L$413"}</definedName>
    <definedName name="HTML_Control" localSheetId="0">{"'건축내역'!$A$1:$L$413"}</definedName>
    <definedName name="HTML_Control" localSheetId="1">{"'건축내역'!$A$1:$L$413"}</definedName>
    <definedName name="HTML_Control" localSheetId="5">{"'건축내역'!$A$1:$L$413"}</definedName>
    <definedName name="HTML_Control" localSheetId="3">{"'건축내역'!$A$1:$L$413"}</definedName>
    <definedName name="HTML_Control" localSheetId="6">{"'건축내역'!$A$1:$L$413"}</definedName>
    <definedName name="HTML_Control">{"'건축내역'!$A$1:$L$413"}</definedName>
    <definedName name="HTML_Control_1" localSheetId="12">{"'건축내역'!$A$1:$L$413"}</definedName>
    <definedName name="HTML_Control_1" localSheetId="7">{"'건축내역'!$A$1:$L$413"}</definedName>
    <definedName name="HTML_Control_1" localSheetId="9">{"'건축내역'!$A$1:$L$413"}</definedName>
    <definedName name="HTML_Control_1" localSheetId="4">{"'건축내역'!$A$1:$L$413"}</definedName>
    <definedName name="HTML_Control_1" localSheetId="2">{"'건축내역'!$A$1:$L$413"}</definedName>
    <definedName name="HTML_Control_1" localSheetId="11">{"'건축내역'!$A$1:$L$413"}</definedName>
    <definedName name="HTML_Control_1" localSheetId="8">{"'건축내역'!$A$1:$L$413"}</definedName>
    <definedName name="HTML_Control_1" localSheetId="0">{"'건축내역'!$A$1:$L$413"}</definedName>
    <definedName name="HTML_Control_1" localSheetId="1">{"'건축내역'!$A$1:$L$413"}</definedName>
    <definedName name="HTML_Control_1" localSheetId="5">{"'건축내역'!$A$1:$L$413"}</definedName>
    <definedName name="HTML_Control_1" localSheetId="3">{"'건축내역'!$A$1:$L$413"}</definedName>
    <definedName name="HTML_Control_1" localSheetId="6">{"'건축내역'!$A$1:$L$413"}</definedName>
    <definedName name="HTML_Control_1">{"'건축내역'!$A$1:$L$413"}</definedName>
    <definedName name="HTML_Control_2" localSheetId="12">{"'건축내역'!$A$1:$L$413"}</definedName>
    <definedName name="HTML_Control_2" localSheetId="7">{"'건축내역'!$A$1:$L$413"}</definedName>
    <definedName name="HTML_Control_2" localSheetId="9">{"'건축내역'!$A$1:$L$413"}</definedName>
    <definedName name="HTML_Control_2" localSheetId="4">{"'건축내역'!$A$1:$L$413"}</definedName>
    <definedName name="HTML_Control_2" localSheetId="2">{"'건축내역'!$A$1:$L$413"}</definedName>
    <definedName name="HTML_Control_2" localSheetId="11">{"'건축내역'!$A$1:$L$413"}</definedName>
    <definedName name="HTML_Control_2" localSheetId="8">{"'건축내역'!$A$1:$L$413"}</definedName>
    <definedName name="HTML_Control_2" localSheetId="0">{"'건축내역'!$A$1:$L$413"}</definedName>
    <definedName name="HTML_Control_2" localSheetId="1">{"'건축내역'!$A$1:$L$413"}</definedName>
    <definedName name="HTML_Control_2" localSheetId="5">{"'건축내역'!$A$1:$L$413"}</definedName>
    <definedName name="HTML_Control_2" localSheetId="3">{"'건축내역'!$A$1:$L$413"}</definedName>
    <definedName name="HTML_Control_2" localSheetId="6">{"'건축내역'!$A$1:$L$413"}</definedName>
    <definedName name="HTML_Control_2">{"'건축내역'!$A$1:$L$413"}</definedName>
    <definedName name="HTML_Control_3" localSheetId="12">{"'건축내역'!$A$1:$L$413"}</definedName>
    <definedName name="HTML_Control_3" localSheetId="7">{"'건축내역'!$A$1:$L$413"}</definedName>
    <definedName name="HTML_Control_3" localSheetId="9">{"'건축내역'!$A$1:$L$413"}</definedName>
    <definedName name="HTML_Control_3" localSheetId="4">{"'건축내역'!$A$1:$L$413"}</definedName>
    <definedName name="HTML_Control_3" localSheetId="2">{"'건축내역'!$A$1:$L$413"}</definedName>
    <definedName name="HTML_Control_3" localSheetId="11">{"'건축내역'!$A$1:$L$413"}</definedName>
    <definedName name="HTML_Control_3" localSheetId="8">{"'건축내역'!$A$1:$L$413"}</definedName>
    <definedName name="HTML_Control_3" localSheetId="0">{"'건축내역'!$A$1:$L$413"}</definedName>
    <definedName name="HTML_Control_3" localSheetId="1">{"'건축내역'!$A$1:$L$413"}</definedName>
    <definedName name="HTML_Control_3" localSheetId="5">{"'건축내역'!$A$1:$L$413"}</definedName>
    <definedName name="HTML_Control_3" localSheetId="3">{"'건축내역'!$A$1:$L$413"}</definedName>
    <definedName name="HTML_Control_3" localSheetId="6">{"'건축내역'!$A$1:$L$413"}</definedName>
    <definedName name="HTML_Control_3">{"'건축내역'!$A$1:$L$413"}</definedName>
    <definedName name="HTML_Control_4" localSheetId="12">{"'건축내역'!$A$1:$L$413"}</definedName>
    <definedName name="HTML_Control_4" localSheetId="7">{"'건축내역'!$A$1:$L$413"}</definedName>
    <definedName name="HTML_Control_4" localSheetId="9">{"'건축내역'!$A$1:$L$413"}</definedName>
    <definedName name="HTML_Control_4" localSheetId="4">{"'건축내역'!$A$1:$L$413"}</definedName>
    <definedName name="HTML_Control_4" localSheetId="2">{"'건축내역'!$A$1:$L$413"}</definedName>
    <definedName name="HTML_Control_4" localSheetId="11">{"'건축내역'!$A$1:$L$413"}</definedName>
    <definedName name="HTML_Control_4" localSheetId="8">{"'건축내역'!$A$1:$L$413"}</definedName>
    <definedName name="HTML_Control_4" localSheetId="0">{"'건축내역'!$A$1:$L$413"}</definedName>
    <definedName name="HTML_Control_4" localSheetId="1">{"'건축내역'!$A$1:$L$413"}</definedName>
    <definedName name="HTML_Control_4" localSheetId="5">{"'건축내역'!$A$1:$L$413"}</definedName>
    <definedName name="HTML_Control_4" localSheetId="3">{"'건축내역'!$A$1:$L$413"}</definedName>
    <definedName name="HTML_Control_4" localSheetId="6">{"'건축내역'!$A$1:$L$413"}</definedName>
    <definedName name="HTML_Control_4">{"'건축내역'!$A$1:$L$413"}</definedName>
    <definedName name="HTML_Control_5" localSheetId="12">{"'건축내역'!$A$1:$L$413"}</definedName>
    <definedName name="HTML_Control_5" localSheetId="7">{"'건축내역'!$A$1:$L$413"}</definedName>
    <definedName name="HTML_Control_5" localSheetId="9">{"'건축내역'!$A$1:$L$413"}</definedName>
    <definedName name="HTML_Control_5" localSheetId="4">{"'건축내역'!$A$1:$L$413"}</definedName>
    <definedName name="HTML_Control_5" localSheetId="2">{"'건축내역'!$A$1:$L$413"}</definedName>
    <definedName name="HTML_Control_5" localSheetId="11">{"'건축내역'!$A$1:$L$413"}</definedName>
    <definedName name="HTML_Control_5" localSheetId="8">{"'건축내역'!$A$1:$L$413"}</definedName>
    <definedName name="HTML_Control_5" localSheetId="0">{"'건축내역'!$A$1:$L$413"}</definedName>
    <definedName name="HTML_Control_5" localSheetId="1">{"'건축내역'!$A$1:$L$413"}</definedName>
    <definedName name="HTML_Control_5" localSheetId="5">{"'건축내역'!$A$1:$L$413"}</definedName>
    <definedName name="HTML_Control_5" localSheetId="3">{"'건축내역'!$A$1:$L$413"}</definedName>
    <definedName name="HTML_Control_5" localSheetId="6">{"'건축내역'!$A$1:$L$413"}</definedName>
    <definedName name="HTML_Control_5">{"'건축내역'!$A$1:$L$413"}</definedName>
    <definedName name="HTML_Description">""</definedName>
    <definedName name="HTML_Email">""</definedName>
    <definedName name="HTML_Header">"건축내역"</definedName>
    <definedName name="HTML_LastUpdate">"00-11-13"</definedName>
    <definedName name="HTML_LineAfter">FALSE</definedName>
    <definedName name="HTML_LineBefore">FALSE</definedName>
    <definedName name="HTML_Name">"HongJin Agriculture Korea"</definedName>
    <definedName name="HTML_OBDlg2">TRUE</definedName>
    <definedName name="HTML_OBDlg4">TRUE</definedName>
    <definedName name="HTML_OS">0</definedName>
    <definedName name="HTML_PathFile">"C:\001WORK\MyHTML.htm"</definedName>
    <definedName name="HTML_Title">"cost2010"</definedName>
    <definedName name="HTML1_10">"Marihan@hitel.kol.co.kr"</definedName>
    <definedName name="HTML1_11">1</definedName>
    <definedName name="HTML1_2">1</definedName>
    <definedName name="HTML1_3">"엑셀 프로젝트"</definedName>
    <definedName name="HTML1_4">"인터넷 어시스턴트"</definedName>
    <definedName name="HTML1_6">1</definedName>
    <definedName name="HTML1_7">1</definedName>
    <definedName name="HTML1_8">"97-10-09"</definedName>
    <definedName name="HTML1_9">"김종완/어린왕자"</definedName>
    <definedName name="HTMLCount">1</definedName>
    <definedName name="I" localSheetId="12">{"'용역비'!$A$4:$C$8"}</definedName>
    <definedName name="I" localSheetId="7">{"'용역비'!$A$4:$C$8"}</definedName>
    <definedName name="I" localSheetId="9">{"'용역비'!$A$4:$C$8"}</definedName>
    <definedName name="I" localSheetId="4">{"'용역비'!$A$4:$C$8"}</definedName>
    <definedName name="I" localSheetId="2">{"'용역비'!$A$4:$C$8"}</definedName>
    <definedName name="I" localSheetId="11">{"'용역비'!$A$4:$C$8"}</definedName>
    <definedName name="I" localSheetId="8">{"'용역비'!$A$4:$C$8"}</definedName>
    <definedName name="I" localSheetId="1">{"'용역비'!$A$4:$C$8"}</definedName>
    <definedName name="I" localSheetId="5">{"'용역비'!$A$4:$C$8"}</definedName>
    <definedName name="I" localSheetId="3">{"'용역비'!$A$4:$C$8"}</definedName>
    <definedName name="I" localSheetId="6">{"'용역비'!$A$4:$C$8"}</definedName>
    <definedName name="I">{"'용역비'!$A$4:$C$8"}</definedName>
    <definedName name="iiiii" localSheetId="12">{"'자리배치도'!$AG$1:$CI$28"}</definedName>
    <definedName name="iiiii" localSheetId="7">{"'자리배치도'!$AG$1:$CI$28"}</definedName>
    <definedName name="iiiii" localSheetId="9">{"'자리배치도'!$AG$1:$CI$28"}</definedName>
    <definedName name="iiiii" localSheetId="4">{"'자리배치도'!$AG$1:$CI$28"}</definedName>
    <definedName name="iiiii" localSheetId="2">{"'자리배치도'!$AG$1:$CI$28"}</definedName>
    <definedName name="iiiii" localSheetId="11">{"'자리배치도'!$AG$1:$CI$28"}</definedName>
    <definedName name="iiiii" localSheetId="8">{"'자리배치도'!$AG$1:$CI$28"}</definedName>
    <definedName name="iiiii" localSheetId="0">{"'자리배치도'!$AG$1:$CI$28"}</definedName>
    <definedName name="iiiii" localSheetId="1">{"'자리배치도'!$AG$1:$CI$28"}</definedName>
    <definedName name="iiiii" localSheetId="5">{"'자리배치도'!$AG$1:$CI$28"}</definedName>
    <definedName name="iiiii" localSheetId="3">{"'자리배치도'!$AG$1:$CI$28"}</definedName>
    <definedName name="iiiii" localSheetId="6">{"'자리배치도'!$AG$1:$CI$28"}</definedName>
    <definedName name="iiiii">{"'자리배치도'!$AG$1:$CI$28"}</definedName>
    <definedName name="IJ" localSheetId="12">{"'광피스표'!$A$3:$N$54"}</definedName>
    <definedName name="IJ" localSheetId="7">{"'광피스표'!$A$3:$N$54"}</definedName>
    <definedName name="IJ" localSheetId="9">{"'광피스표'!$A$3:$N$54"}</definedName>
    <definedName name="IJ" localSheetId="4">{"'광피스표'!$A$3:$N$54"}</definedName>
    <definedName name="IJ" localSheetId="2">{"'광피스표'!$A$3:$N$54"}</definedName>
    <definedName name="IJ" localSheetId="11">{"'광피스표'!$A$3:$N$54"}</definedName>
    <definedName name="IJ" localSheetId="8">{"'광피스표'!$A$3:$N$54"}</definedName>
    <definedName name="IJ" localSheetId="0">{"'광피스표'!$A$3:$N$54"}</definedName>
    <definedName name="IJ" localSheetId="1">{"'광피스표'!$A$3:$N$54"}</definedName>
    <definedName name="IJ" localSheetId="5">{"'광피스표'!$A$3:$N$54"}</definedName>
    <definedName name="IJ" localSheetId="3">{"'광피스표'!$A$3:$N$54"}</definedName>
    <definedName name="IJ" localSheetId="6">{"'광피스표'!$A$3:$N$54"}</definedName>
    <definedName name="IJ">{"'광피스표'!$A$3:$N$54"}</definedName>
    <definedName name="io" localSheetId="12">{"'용역비'!$A$4:$C$8"}</definedName>
    <definedName name="io" localSheetId="7">{"'용역비'!$A$4:$C$8"}</definedName>
    <definedName name="io" localSheetId="9">{"'용역비'!$A$4:$C$8"}</definedName>
    <definedName name="io" localSheetId="4">{"'용역비'!$A$4:$C$8"}</definedName>
    <definedName name="io" localSheetId="2">{"'용역비'!$A$4:$C$8"}</definedName>
    <definedName name="io" localSheetId="11">{"'용역비'!$A$4:$C$8"}</definedName>
    <definedName name="io" localSheetId="8">{"'용역비'!$A$4:$C$8"}</definedName>
    <definedName name="io" localSheetId="1">{"'용역비'!$A$4:$C$8"}</definedName>
    <definedName name="io" localSheetId="5">{"'용역비'!$A$4:$C$8"}</definedName>
    <definedName name="io" localSheetId="3">{"'용역비'!$A$4:$C$8"}</definedName>
    <definedName name="io" localSheetId="6">{"'용역비'!$A$4:$C$8"}</definedName>
    <definedName name="io">{"'용역비'!$A$4:$C$8"}</definedName>
    <definedName name="IOI" localSheetId="12">{"'용역비'!$A$4:$C$8"}</definedName>
    <definedName name="IOI" localSheetId="7">{"'용역비'!$A$4:$C$8"}</definedName>
    <definedName name="IOI" localSheetId="9">{"'용역비'!$A$4:$C$8"}</definedName>
    <definedName name="IOI" localSheetId="4">{"'용역비'!$A$4:$C$8"}</definedName>
    <definedName name="IOI" localSheetId="2">{"'용역비'!$A$4:$C$8"}</definedName>
    <definedName name="IOI" localSheetId="11">{"'용역비'!$A$4:$C$8"}</definedName>
    <definedName name="IOI" localSheetId="8">{"'용역비'!$A$4:$C$8"}</definedName>
    <definedName name="IOI" localSheetId="1">{"'용역비'!$A$4:$C$8"}</definedName>
    <definedName name="IOI" localSheetId="5">{"'용역비'!$A$4:$C$8"}</definedName>
    <definedName name="IOI" localSheetId="3">{"'용역비'!$A$4:$C$8"}</definedName>
    <definedName name="IOI" localSheetId="6">{"'용역비'!$A$4:$C$8"}</definedName>
    <definedName name="IOI">{"'용역비'!$A$4:$C$8"}</definedName>
    <definedName name="iuk" localSheetId="12">{0,0,0,0}</definedName>
    <definedName name="iuk" localSheetId="7">{0,0,0,0}</definedName>
    <definedName name="iuk" localSheetId="9">{0,0,0,0}</definedName>
    <definedName name="iuk" localSheetId="4">{0,0,0,0}</definedName>
    <definedName name="iuk" localSheetId="2">{0,0,0,0}</definedName>
    <definedName name="iuk" localSheetId="11">{0,0,0,0}</definedName>
    <definedName name="iuk" localSheetId="8">{0,0,0,0}</definedName>
    <definedName name="iuk" localSheetId="0">{0,0,0,0}</definedName>
    <definedName name="iuk" localSheetId="1">{0,0,0,0}</definedName>
    <definedName name="iuk" localSheetId="5">{0,0,0,0}</definedName>
    <definedName name="iuk" localSheetId="3">{0,0,0,0}</definedName>
    <definedName name="iuk" localSheetId="6">{0,0,0,0}</definedName>
    <definedName name="iuk">{0,0,0,0}</definedName>
    <definedName name="J" localSheetId="12">{"'용역비'!$A$4:$C$8"}</definedName>
    <definedName name="J" localSheetId="7">{"'용역비'!$A$4:$C$8"}</definedName>
    <definedName name="J" localSheetId="9">{"'용역비'!$A$4:$C$8"}</definedName>
    <definedName name="J" localSheetId="4">{"'용역비'!$A$4:$C$8"}</definedName>
    <definedName name="J" localSheetId="2">{"'용역비'!$A$4:$C$8"}</definedName>
    <definedName name="J" localSheetId="11">{"'용역비'!$A$4:$C$8"}</definedName>
    <definedName name="J" localSheetId="8">{"'용역비'!$A$4:$C$8"}</definedName>
    <definedName name="J" localSheetId="1">{"'용역비'!$A$4:$C$8"}</definedName>
    <definedName name="J" localSheetId="5">{"'용역비'!$A$4:$C$8"}</definedName>
    <definedName name="J" localSheetId="3">{"'용역비'!$A$4:$C$8"}</definedName>
    <definedName name="J" localSheetId="6">{"'용역비'!$A$4:$C$8"}</definedName>
    <definedName name="J">{"'용역비'!$A$4:$C$8"}</definedName>
    <definedName name="JH" localSheetId="12">{"'광피스표'!$A$3:$N$54"}</definedName>
    <definedName name="JH" localSheetId="7">{"'광피스표'!$A$3:$N$54"}</definedName>
    <definedName name="JH" localSheetId="9">{"'광피스표'!$A$3:$N$54"}</definedName>
    <definedName name="JH" localSheetId="4">{"'광피스표'!$A$3:$N$54"}</definedName>
    <definedName name="JH" localSheetId="2">{"'광피스표'!$A$3:$N$54"}</definedName>
    <definedName name="JH" localSheetId="11">{"'광피스표'!$A$3:$N$54"}</definedName>
    <definedName name="JH" localSheetId="8">{"'광피스표'!$A$3:$N$54"}</definedName>
    <definedName name="JH" localSheetId="0">{"'광피스표'!$A$3:$N$54"}</definedName>
    <definedName name="JH" localSheetId="1">{"'광피스표'!$A$3:$N$54"}</definedName>
    <definedName name="JH" localSheetId="5">{"'광피스표'!$A$3:$N$54"}</definedName>
    <definedName name="JH" localSheetId="3">{"'광피스표'!$A$3:$N$54"}</definedName>
    <definedName name="JH" localSheetId="6">{"'광피스표'!$A$3:$N$54"}</definedName>
    <definedName name="JH">{"'광피스표'!$A$3:$N$54"}</definedName>
    <definedName name="ju" localSheetId="12">{"'용역비'!$A$4:$C$8"}</definedName>
    <definedName name="ju" localSheetId="7">{"'용역비'!$A$4:$C$8"}</definedName>
    <definedName name="ju" localSheetId="9">{"'용역비'!$A$4:$C$8"}</definedName>
    <definedName name="ju" localSheetId="4">{"'용역비'!$A$4:$C$8"}</definedName>
    <definedName name="ju" localSheetId="2">{"'용역비'!$A$4:$C$8"}</definedName>
    <definedName name="ju" localSheetId="11">{"'용역비'!$A$4:$C$8"}</definedName>
    <definedName name="ju" localSheetId="8">{"'용역비'!$A$4:$C$8"}</definedName>
    <definedName name="ju" localSheetId="1">{"'용역비'!$A$4:$C$8"}</definedName>
    <definedName name="ju" localSheetId="5">{"'용역비'!$A$4:$C$8"}</definedName>
    <definedName name="ju" localSheetId="3">{"'용역비'!$A$4:$C$8"}</definedName>
    <definedName name="ju" localSheetId="6">{"'용역비'!$A$4:$C$8"}</definedName>
    <definedName name="ju">{"'용역비'!$A$4:$C$8"}</definedName>
    <definedName name="juy" localSheetId="12">{"'광피스표'!$A$3:$N$54"}</definedName>
    <definedName name="juy" localSheetId="7">{"'광피스표'!$A$3:$N$54"}</definedName>
    <definedName name="juy" localSheetId="9">{"'광피스표'!$A$3:$N$54"}</definedName>
    <definedName name="juy" localSheetId="4">{"'광피스표'!$A$3:$N$54"}</definedName>
    <definedName name="juy" localSheetId="2">{"'광피스표'!$A$3:$N$54"}</definedName>
    <definedName name="juy" localSheetId="11">{"'광피스표'!$A$3:$N$54"}</definedName>
    <definedName name="juy" localSheetId="8">{"'광피스표'!$A$3:$N$54"}</definedName>
    <definedName name="juy" localSheetId="0">{"'광피스표'!$A$3:$N$54"}</definedName>
    <definedName name="juy" localSheetId="1">{"'광피스표'!$A$3:$N$54"}</definedName>
    <definedName name="juy" localSheetId="5">{"'광피스표'!$A$3:$N$54"}</definedName>
    <definedName name="juy" localSheetId="3">{"'광피스표'!$A$3:$N$54"}</definedName>
    <definedName name="juy" localSheetId="6">{"'광피스표'!$A$3:$N$54"}</definedName>
    <definedName name="juy">{"'광피스표'!$A$3:$N$54"}</definedName>
    <definedName name="k" localSheetId="12">{"'광피스표'!$A$3:$N$54"}</definedName>
    <definedName name="k" localSheetId="7">{"'광피스표'!$A$3:$N$54"}</definedName>
    <definedName name="k" localSheetId="9">{"'광피스표'!$A$3:$N$54"}</definedName>
    <definedName name="k" localSheetId="4">{"'광피스표'!$A$3:$N$54"}</definedName>
    <definedName name="k" localSheetId="2">{"'광피스표'!$A$3:$N$54"}</definedName>
    <definedName name="k" localSheetId="11">{"'광피스표'!$A$3:$N$54"}</definedName>
    <definedName name="k" localSheetId="8">{"'광피스표'!$A$3:$N$54"}</definedName>
    <definedName name="k" localSheetId="1">{"'광피스표'!$A$3:$N$54"}</definedName>
    <definedName name="k" localSheetId="5">{"'광피스표'!$A$3:$N$54"}</definedName>
    <definedName name="k" localSheetId="3">{"'광피스표'!$A$3:$N$54"}</definedName>
    <definedName name="k" localSheetId="6">{"'광피스표'!$A$3:$N$54"}</definedName>
    <definedName name="k">{"'광피스표'!$A$3:$N$54"}</definedName>
    <definedName name="KB" localSheetId="12">{"'광피스표'!$A$3:$N$54"}</definedName>
    <definedName name="KB" localSheetId="7">{"'광피스표'!$A$3:$N$54"}</definedName>
    <definedName name="KB" localSheetId="9">{"'광피스표'!$A$3:$N$54"}</definedName>
    <definedName name="KB" localSheetId="4">{"'광피스표'!$A$3:$N$54"}</definedName>
    <definedName name="KB" localSheetId="2">{"'광피스표'!$A$3:$N$54"}</definedName>
    <definedName name="KB" localSheetId="11">{"'광피스표'!$A$3:$N$54"}</definedName>
    <definedName name="KB" localSheetId="8">{"'광피스표'!$A$3:$N$54"}</definedName>
    <definedName name="KB" localSheetId="0">{"'광피스표'!$A$3:$N$54"}</definedName>
    <definedName name="KB" localSheetId="1">{"'광피스표'!$A$3:$N$54"}</definedName>
    <definedName name="KB" localSheetId="5">{"'광피스표'!$A$3:$N$54"}</definedName>
    <definedName name="KB" localSheetId="3">{"'광피스표'!$A$3:$N$54"}</definedName>
    <definedName name="KB" localSheetId="6">{"'광피스표'!$A$3:$N$54"}</definedName>
    <definedName name="KB">{"'광피스표'!$A$3:$N$54"}</definedName>
    <definedName name="ketketk" localSheetId="12">{0,0,0,0}</definedName>
    <definedName name="ketketk" localSheetId="7">{0,0,0,0}</definedName>
    <definedName name="ketketk" localSheetId="9">{0,0,0,0}</definedName>
    <definedName name="ketketk" localSheetId="4">{0,0,0,0}</definedName>
    <definedName name="ketketk" localSheetId="2">{0,0,0,0}</definedName>
    <definedName name="ketketk" localSheetId="11">{0,0,0,0}</definedName>
    <definedName name="ketketk" localSheetId="8">{0,0,0,0}</definedName>
    <definedName name="ketketk" localSheetId="0">{0,0,0,0}</definedName>
    <definedName name="ketketk" localSheetId="1">{0,0,0,0}</definedName>
    <definedName name="ketketk" localSheetId="5">{0,0,0,0}</definedName>
    <definedName name="ketketk" localSheetId="3">{0,0,0,0}</definedName>
    <definedName name="ketketk" localSheetId="6">{0,0,0,0}</definedName>
    <definedName name="ketketk">{0,0,0,0}</definedName>
    <definedName name="KKCH" localSheetId="12">{"'총괄'!$A$2:$O$87"}</definedName>
    <definedName name="KKCH" localSheetId="7">{"'총괄'!$A$2:$O$87"}</definedName>
    <definedName name="KKCH" localSheetId="9">{"'총괄'!$A$2:$O$87"}</definedName>
    <definedName name="KKCH" localSheetId="4">{"'총괄'!$A$2:$O$87"}</definedName>
    <definedName name="KKCH" localSheetId="2">{"'총괄'!$A$2:$O$87"}</definedName>
    <definedName name="KKCH" localSheetId="11">{"'총괄'!$A$2:$O$87"}</definedName>
    <definedName name="KKCH" localSheetId="8">{"'총괄'!$A$2:$O$87"}</definedName>
    <definedName name="KKCH" localSheetId="1">{"'총괄'!$A$2:$O$87"}</definedName>
    <definedName name="KKCH" localSheetId="5">{"'총괄'!$A$2:$O$87"}</definedName>
    <definedName name="KKCH" localSheetId="3">{"'총괄'!$A$2:$O$87"}</definedName>
    <definedName name="KKCH" localSheetId="6">{"'총괄'!$A$2:$O$87"}</definedName>
    <definedName name="KKCH">{"'총괄'!$A$2:$O$87"}</definedName>
    <definedName name="KKKK" localSheetId="12">BLCH</definedName>
    <definedName name="KKKK" localSheetId="7">BLCH</definedName>
    <definedName name="KKKK" localSheetId="9">BLCH</definedName>
    <definedName name="KKKK" localSheetId="4">BLCH</definedName>
    <definedName name="KKKK" localSheetId="2">BLCH</definedName>
    <definedName name="KKKK" localSheetId="11">BLCH</definedName>
    <definedName name="KKKK" localSheetId="8">BLCH</definedName>
    <definedName name="KKKK" localSheetId="0">BLCH</definedName>
    <definedName name="KKKK" localSheetId="1">BLCH</definedName>
    <definedName name="KKKK" localSheetId="5">BLCH</definedName>
    <definedName name="KKKK" localSheetId="3">BLCH</definedName>
    <definedName name="KKKK" localSheetId="6">BLCH</definedName>
    <definedName name="KKKK">BLCH</definedName>
    <definedName name="KMEC" localSheetId="12">{"'표지'!$B$5"}</definedName>
    <definedName name="KMEC" localSheetId="7">{"'표지'!$B$5"}</definedName>
    <definedName name="KMEC" localSheetId="9">{"'표지'!$B$5"}</definedName>
    <definedName name="KMEC" localSheetId="4">{"'표지'!$B$5"}</definedName>
    <definedName name="KMEC" localSheetId="2">{"'표지'!$B$5"}</definedName>
    <definedName name="KMEC" localSheetId="11">{"'표지'!$B$5"}</definedName>
    <definedName name="KMEC" localSheetId="8">{"'표지'!$B$5"}</definedName>
    <definedName name="KMEC" localSheetId="1">{"'표지'!$B$5"}</definedName>
    <definedName name="KMEC" localSheetId="5">{"'표지'!$B$5"}</definedName>
    <definedName name="KMEC" localSheetId="3">{"'표지'!$B$5"}</definedName>
    <definedName name="KMEC" localSheetId="6">{"'표지'!$B$5"}</definedName>
    <definedName name="KMEC">{"'표지'!$B$5"}</definedName>
    <definedName name="li" localSheetId="12">{"'용역비'!$A$4:$C$8"}</definedName>
    <definedName name="li" localSheetId="7">{"'용역비'!$A$4:$C$8"}</definedName>
    <definedName name="li" localSheetId="9">{"'용역비'!$A$4:$C$8"}</definedName>
    <definedName name="li" localSheetId="4">{"'용역비'!$A$4:$C$8"}</definedName>
    <definedName name="li" localSheetId="2">{"'용역비'!$A$4:$C$8"}</definedName>
    <definedName name="li" localSheetId="11">{"'용역비'!$A$4:$C$8"}</definedName>
    <definedName name="li" localSheetId="8">{"'용역비'!$A$4:$C$8"}</definedName>
    <definedName name="li" localSheetId="1">{"'용역비'!$A$4:$C$8"}</definedName>
    <definedName name="li" localSheetId="5">{"'용역비'!$A$4:$C$8"}</definedName>
    <definedName name="li" localSheetId="3">{"'용역비'!$A$4:$C$8"}</definedName>
    <definedName name="li" localSheetId="6">{"'용역비'!$A$4:$C$8"}</definedName>
    <definedName name="li">{"'용역비'!$A$4:$C$8"}</definedName>
    <definedName name="limcount">1</definedName>
    <definedName name="lks" localSheetId="12">{"'표지'!$B$5"}</definedName>
    <definedName name="lks" localSheetId="7">{"'표지'!$B$5"}</definedName>
    <definedName name="lks" localSheetId="9">{"'표지'!$B$5"}</definedName>
    <definedName name="lks" localSheetId="4">{"'표지'!$B$5"}</definedName>
    <definedName name="lks" localSheetId="2">{"'표지'!$B$5"}</definedName>
    <definedName name="lks" localSheetId="11">{"'표지'!$B$5"}</definedName>
    <definedName name="lks" localSheetId="8">{"'표지'!$B$5"}</definedName>
    <definedName name="lks" localSheetId="1">{"'표지'!$B$5"}</definedName>
    <definedName name="lks" localSheetId="5">{"'표지'!$B$5"}</definedName>
    <definedName name="lks" localSheetId="3">{"'표지'!$B$5"}</definedName>
    <definedName name="lks" localSheetId="6">{"'표지'!$B$5"}</definedName>
    <definedName name="lks">{"'표지'!$B$5"}</definedName>
    <definedName name="lo" localSheetId="12">{"'광피스표'!$A$3:$N$54"}</definedName>
    <definedName name="lo" localSheetId="7">{"'광피스표'!$A$3:$N$54"}</definedName>
    <definedName name="lo" localSheetId="9">{"'광피스표'!$A$3:$N$54"}</definedName>
    <definedName name="lo" localSheetId="4">{"'광피스표'!$A$3:$N$54"}</definedName>
    <definedName name="lo" localSheetId="2">{"'광피스표'!$A$3:$N$54"}</definedName>
    <definedName name="lo" localSheetId="11">{"'광피스표'!$A$3:$N$54"}</definedName>
    <definedName name="lo" localSheetId="8">{"'광피스표'!$A$3:$N$54"}</definedName>
    <definedName name="lo" localSheetId="0">{"'광피스표'!$A$3:$N$54"}</definedName>
    <definedName name="lo" localSheetId="1">{"'광피스표'!$A$3:$N$54"}</definedName>
    <definedName name="lo" localSheetId="5">{"'광피스표'!$A$3:$N$54"}</definedName>
    <definedName name="lo" localSheetId="3">{"'광피스표'!$A$3:$N$54"}</definedName>
    <definedName name="lo" localSheetId="6">{"'광피스표'!$A$3:$N$54"}</definedName>
    <definedName name="lo">{"'광피스표'!$A$3:$N$54"}</definedName>
    <definedName name="MMMM" localSheetId="12">BLCH</definedName>
    <definedName name="MMMM" localSheetId="7">BLCH</definedName>
    <definedName name="MMMM" localSheetId="9">BLCH</definedName>
    <definedName name="MMMM" localSheetId="4">BLCH</definedName>
    <definedName name="MMMM" localSheetId="2">BLCH</definedName>
    <definedName name="MMMM" localSheetId="11">BLCH</definedName>
    <definedName name="MMMM" localSheetId="8">BLCH</definedName>
    <definedName name="MMMM" localSheetId="0">BLCH</definedName>
    <definedName name="MMMM" localSheetId="1">BLCH</definedName>
    <definedName name="MMMM" localSheetId="5">BLCH</definedName>
    <definedName name="MMMM" localSheetId="3">BLCH</definedName>
    <definedName name="MMMM" localSheetId="6">BLCH</definedName>
    <definedName name="MMMM">BLCH</definedName>
    <definedName name="MTTR">840</definedName>
    <definedName name="OIL" localSheetId="12">{"'용역비'!$A$4:$C$8"}</definedName>
    <definedName name="OIL" localSheetId="7">{"'용역비'!$A$4:$C$8"}</definedName>
    <definedName name="OIL" localSheetId="9">{"'용역비'!$A$4:$C$8"}</definedName>
    <definedName name="OIL" localSheetId="4">{"'용역비'!$A$4:$C$8"}</definedName>
    <definedName name="OIL" localSheetId="2">{"'용역비'!$A$4:$C$8"}</definedName>
    <definedName name="OIL" localSheetId="11">{"'용역비'!$A$4:$C$8"}</definedName>
    <definedName name="OIL" localSheetId="8">{"'용역비'!$A$4:$C$8"}</definedName>
    <definedName name="OIL" localSheetId="1">{"'용역비'!$A$4:$C$8"}</definedName>
    <definedName name="OIL" localSheetId="5">{"'용역비'!$A$4:$C$8"}</definedName>
    <definedName name="OIL" localSheetId="3">{"'용역비'!$A$4:$C$8"}</definedName>
    <definedName name="OIL" localSheetId="6">{"'용역비'!$A$4:$C$8"}</definedName>
    <definedName name="OIL">{"'용역비'!$A$4:$C$8"}</definedName>
    <definedName name="oooooo" localSheetId="12">{"'자리배치도'!$AG$1:$CI$28"}</definedName>
    <definedName name="oooooo" localSheetId="7">{"'자리배치도'!$AG$1:$CI$28"}</definedName>
    <definedName name="oooooo" localSheetId="9">{"'자리배치도'!$AG$1:$CI$28"}</definedName>
    <definedName name="oooooo" localSheetId="4">{"'자리배치도'!$AG$1:$CI$28"}</definedName>
    <definedName name="oooooo" localSheetId="2">{"'자리배치도'!$AG$1:$CI$28"}</definedName>
    <definedName name="oooooo" localSheetId="11">{"'자리배치도'!$AG$1:$CI$28"}</definedName>
    <definedName name="oooooo" localSheetId="8">{"'자리배치도'!$AG$1:$CI$28"}</definedName>
    <definedName name="oooooo" localSheetId="0">{"'자리배치도'!$AG$1:$CI$28"}</definedName>
    <definedName name="oooooo" localSheetId="1">{"'자리배치도'!$AG$1:$CI$28"}</definedName>
    <definedName name="oooooo" localSheetId="5">{"'자리배치도'!$AG$1:$CI$28"}</definedName>
    <definedName name="oooooo" localSheetId="3">{"'자리배치도'!$AG$1:$CI$28"}</definedName>
    <definedName name="oooooo" localSheetId="6">{"'자리배치도'!$AG$1:$CI$28"}</definedName>
    <definedName name="oooooo">{"'자리배치도'!$AG$1:$CI$28"}</definedName>
    <definedName name="PE이중관집계" localSheetId="12">{"'산출근거'!$B$4:$D$8"}</definedName>
    <definedName name="PE이중관집계" localSheetId="7">{"'산출근거'!$B$4:$D$8"}</definedName>
    <definedName name="PE이중관집계" localSheetId="9">{"'산출근거'!$B$4:$D$8"}</definedName>
    <definedName name="PE이중관집계" localSheetId="4">{"'산출근거'!$B$4:$D$8"}</definedName>
    <definedName name="PE이중관집계" localSheetId="2">{"'산출근거'!$B$4:$D$8"}</definedName>
    <definedName name="PE이중관집계" localSheetId="11">{"'산출근거'!$B$4:$D$8"}</definedName>
    <definedName name="PE이중관집계" localSheetId="8">{"'산출근거'!$B$4:$D$8"}</definedName>
    <definedName name="PE이중관집계" localSheetId="0">{"'산출근거'!$B$4:$D$8"}</definedName>
    <definedName name="PE이중관집계" localSheetId="1">{"'산출근거'!$B$4:$D$8"}</definedName>
    <definedName name="PE이중관집계" localSheetId="5">{"'산출근거'!$B$4:$D$8"}</definedName>
    <definedName name="PE이중관집계" localSheetId="3">{"'산출근거'!$B$4:$D$8"}</definedName>
    <definedName name="PE이중관집계" localSheetId="6">{"'산출근거'!$B$4:$D$8"}</definedName>
    <definedName name="PE이중관집계">{"'산출근거'!$B$4:$D$8"}</definedName>
    <definedName name="ppppp" localSheetId="12">{"'자리배치도'!$AG$1:$CI$28"}</definedName>
    <definedName name="ppppp" localSheetId="7">{"'자리배치도'!$AG$1:$CI$28"}</definedName>
    <definedName name="ppppp" localSheetId="9">{"'자리배치도'!$AG$1:$CI$28"}</definedName>
    <definedName name="ppppp" localSheetId="4">{"'자리배치도'!$AG$1:$CI$28"}</definedName>
    <definedName name="ppppp" localSheetId="2">{"'자리배치도'!$AG$1:$CI$28"}</definedName>
    <definedName name="ppppp" localSheetId="11">{"'자리배치도'!$AG$1:$CI$28"}</definedName>
    <definedName name="ppppp" localSheetId="8">{"'자리배치도'!$AG$1:$CI$28"}</definedName>
    <definedName name="ppppp" localSheetId="0">{"'자리배치도'!$AG$1:$CI$28"}</definedName>
    <definedName name="ppppp" localSheetId="1">{"'자리배치도'!$AG$1:$CI$28"}</definedName>
    <definedName name="ppppp" localSheetId="5">{"'자리배치도'!$AG$1:$CI$28"}</definedName>
    <definedName name="ppppp" localSheetId="3">{"'자리배치도'!$AG$1:$CI$28"}</definedName>
    <definedName name="ppppp" localSheetId="6">{"'자리배치도'!$AG$1:$CI$28"}</definedName>
    <definedName name="ppppp">{"'자리배치도'!$AG$1:$CI$28"}</definedName>
    <definedName name="_xlnm.Print_Area" localSheetId="12">건축제비율!$B$2:$FG$121</definedName>
    <definedName name="_xlnm.Print_Area" localSheetId="7">공정산출!$A$1:$CT$80</definedName>
    <definedName name="_xlnm.Print_Area" localSheetId="9">관급자재조서!$A$1:$J$107</definedName>
    <definedName name="_xlnm.Print_Area" localSheetId="4">내역서!$D$1:$O$52</definedName>
    <definedName name="_xlnm.Print_Area" localSheetId="2">'내역서(총괄)'!$A$1:$H$22</definedName>
    <definedName name="_xlnm.Print_Area" localSheetId="11">노임!$A$1:$D$11</definedName>
    <definedName name="_xlnm.Print_Area" localSheetId="8">'단가 조사표'!$B$1:$N$23</definedName>
    <definedName name="_xlnm.Print_Area" localSheetId="10">'산업안전보건관리비(관급)'!$A$1:$R$12</definedName>
    <definedName name="_xlnm.Print_Area" localSheetId="0">설계내역서!$A$1:$J$21</definedName>
    <definedName name="_xlnm.Print_Area" localSheetId="1">원가계산서!$A$1:$AP$30</definedName>
    <definedName name="_xlnm.Print_Area" localSheetId="5">일위대가!$D$1:$O$491</definedName>
    <definedName name="_xlnm.Print_Area" localSheetId="3">일위대가목록!$D$1:$M$44</definedName>
    <definedName name="_xlnm.Print_Area" localSheetId="6">집계표!$D$1:$J$89</definedName>
    <definedName name="_xlnm.Print_Titles" localSheetId="7">공정산출!$A:$E,공정산출!$1:$5</definedName>
    <definedName name="_xlnm.Print_Titles" localSheetId="9">관급자재조서!$A:$J,관급자재조서!$1:$2</definedName>
    <definedName name="_xlnm.Print_Titles" localSheetId="4">내역서!$1:$3</definedName>
    <definedName name="_xlnm.Print_Titles" localSheetId="8">'단가 조사표'!$1:$3</definedName>
    <definedName name="_xlnm.Print_Titles" localSheetId="5">일위대가!$1:$3</definedName>
    <definedName name="_xlnm.Print_Titles" localSheetId="3">일위대가목록!$1:$2</definedName>
    <definedName name="_xlnm.Print_Titles" localSheetId="6">집계표!$1:$3</definedName>
    <definedName name="q234562456" localSheetId="12">{"'용역비'!$A$4:$C$8"}</definedName>
    <definedName name="q234562456" localSheetId="7">{"'용역비'!$A$4:$C$8"}</definedName>
    <definedName name="q234562456" localSheetId="9">{"'용역비'!$A$4:$C$8"}</definedName>
    <definedName name="q234562456" localSheetId="4">{"'용역비'!$A$4:$C$8"}</definedName>
    <definedName name="q234562456" localSheetId="2">{"'용역비'!$A$4:$C$8"}</definedName>
    <definedName name="q234562456" localSheetId="11">{"'용역비'!$A$4:$C$8"}</definedName>
    <definedName name="q234562456" localSheetId="8">{"'용역비'!$A$4:$C$8"}</definedName>
    <definedName name="q234562456" localSheetId="1">{"'용역비'!$A$4:$C$8"}</definedName>
    <definedName name="q234562456" localSheetId="5">{"'용역비'!$A$4:$C$8"}</definedName>
    <definedName name="q234562456" localSheetId="3">{"'용역비'!$A$4:$C$8"}</definedName>
    <definedName name="q234562456" localSheetId="6">{"'용역비'!$A$4:$C$8"}</definedName>
    <definedName name="q234562456">{"'용역비'!$A$4:$C$8"}</definedName>
    <definedName name="QA" localSheetId="12">{"'용역비'!$A$4:$C$8"}</definedName>
    <definedName name="QA" localSheetId="7">{"'용역비'!$A$4:$C$8"}</definedName>
    <definedName name="QA" localSheetId="9">{"'용역비'!$A$4:$C$8"}</definedName>
    <definedName name="QA" localSheetId="4">{"'용역비'!$A$4:$C$8"}</definedName>
    <definedName name="QA" localSheetId="2">{"'용역비'!$A$4:$C$8"}</definedName>
    <definedName name="QA" localSheetId="11">{"'용역비'!$A$4:$C$8"}</definedName>
    <definedName name="QA" localSheetId="8">{"'용역비'!$A$4:$C$8"}</definedName>
    <definedName name="QA" localSheetId="1">{"'용역비'!$A$4:$C$8"}</definedName>
    <definedName name="QA" localSheetId="5">{"'용역비'!$A$4:$C$8"}</definedName>
    <definedName name="QA" localSheetId="3">{"'용역비'!$A$4:$C$8"}</definedName>
    <definedName name="QA" localSheetId="6">{"'용역비'!$A$4:$C$8"}</definedName>
    <definedName name="QA">{"'용역비'!$A$4:$C$8"}</definedName>
    <definedName name="qh" localSheetId="12">{"'용역비'!$A$4:$C$8"}</definedName>
    <definedName name="qh" localSheetId="7">{"'용역비'!$A$4:$C$8"}</definedName>
    <definedName name="qh" localSheetId="9">{"'용역비'!$A$4:$C$8"}</definedName>
    <definedName name="qh" localSheetId="4">{"'용역비'!$A$4:$C$8"}</definedName>
    <definedName name="qh" localSheetId="2">{"'용역비'!$A$4:$C$8"}</definedName>
    <definedName name="qh" localSheetId="11">{"'용역비'!$A$4:$C$8"}</definedName>
    <definedName name="qh" localSheetId="8">{"'용역비'!$A$4:$C$8"}</definedName>
    <definedName name="qh" localSheetId="1">{"'용역비'!$A$4:$C$8"}</definedName>
    <definedName name="qh" localSheetId="5">{"'용역비'!$A$4:$C$8"}</definedName>
    <definedName name="qh" localSheetId="3">{"'용역비'!$A$4:$C$8"}</definedName>
    <definedName name="qh" localSheetId="6">{"'용역비'!$A$4:$C$8"}</definedName>
    <definedName name="qh">{"'용역비'!$A$4:$C$8"}</definedName>
    <definedName name="qk" localSheetId="12">{"'자리배치도'!$AG$1:$CI$28"}</definedName>
    <definedName name="qk" localSheetId="7">{"'자리배치도'!$AG$1:$CI$28"}</definedName>
    <definedName name="qk" localSheetId="9">{"'자리배치도'!$AG$1:$CI$28"}</definedName>
    <definedName name="qk" localSheetId="4">{"'자리배치도'!$AG$1:$CI$28"}</definedName>
    <definedName name="qk" localSheetId="2">{"'자리배치도'!$AG$1:$CI$28"}</definedName>
    <definedName name="qk" localSheetId="11">{"'자리배치도'!$AG$1:$CI$28"}</definedName>
    <definedName name="qk" localSheetId="8">{"'자리배치도'!$AG$1:$CI$28"}</definedName>
    <definedName name="qk" localSheetId="0">{"'자리배치도'!$AG$1:$CI$28"}</definedName>
    <definedName name="qk" localSheetId="1">{"'자리배치도'!$AG$1:$CI$28"}</definedName>
    <definedName name="qk" localSheetId="5">{"'자리배치도'!$AG$1:$CI$28"}</definedName>
    <definedName name="qk" localSheetId="3">{"'자리배치도'!$AG$1:$CI$28"}</definedName>
    <definedName name="qk" localSheetId="6">{"'자리배치도'!$AG$1:$CI$28"}</definedName>
    <definedName name="qk">{"'자리배치도'!$AG$1:$CI$28"}</definedName>
    <definedName name="QQQ" localSheetId="12">BLCH</definedName>
    <definedName name="QQQ" localSheetId="7">BLCH</definedName>
    <definedName name="QQQ" localSheetId="9">BLCH</definedName>
    <definedName name="QQQ" localSheetId="4">BLCH</definedName>
    <definedName name="QQQ" localSheetId="2">BLCH</definedName>
    <definedName name="QQQ" localSheetId="11">BLCH</definedName>
    <definedName name="QQQ" localSheetId="8">BLCH</definedName>
    <definedName name="QQQ" localSheetId="0">BLCH</definedName>
    <definedName name="QQQ" localSheetId="1">BLCH</definedName>
    <definedName name="QQQ" localSheetId="5">BLCH</definedName>
    <definedName name="QQQ" localSheetId="3">BLCH</definedName>
    <definedName name="QQQ" localSheetId="6">BLCH</definedName>
    <definedName name="QQQ">BLCH</definedName>
    <definedName name="qu" localSheetId="12">BlankMacro1</definedName>
    <definedName name="qu" localSheetId="7">BlankMacro1</definedName>
    <definedName name="qu" localSheetId="9">BlankMacro1</definedName>
    <definedName name="qu" localSheetId="4">BlankMacro1</definedName>
    <definedName name="qu" localSheetId="2">BlankMacro1</definedName>
    <definedName name="qu" localSheetId="11">BlankMacro1</definedName>
    <definedName name="qu" localSheetId="8">BlankMacro1</definedName>
    <definedName name="qu" localSheetId="0">BlankMacro1</definedName>
    <definedName name="qu" localSheetId="1">BlankMacro1</definedName>
    <definedName name="qu" localSheetId="5">BlankMacro1</definedName>
    <definedName name="qu" localSheetId="3">BlankMacro1</definedName>
    <definedName name="qu" localSheetId="6">BlankMacro1</definedName>
    <definedName name="qu">BlankMacro1</definedName>
    <definedName name="QWS" hidden="1">#REF!</definedName>
    <definedName name="qyk" localSheetId="12">{"'용역비'!$A$4:$C$8"}</definedName>
    <definedName name="qyk" localSheetId="7">{"'용역비'!$A$4:$C$8"}</definedName>
    <definedName name="qyk" localSheetId="9">{"'용역비'!$A$4:$C$8"}</definedName>
    <definedName name="qyk" localSheetId="4">{"'용역비'!$A$4:$C$8"}</definedName>
    <definedName name="qyk" localSheetId="2">{"'용역비'!$A$4:$C$8"}</definedName>
    <definedName name="qyk" localSheetId="11">{"'용역비'!$A$4:$C$8"}</definedName>
    <definedName name="qyk" localSheetId="8">{"'용역비'!$A$4:$C$8"}</definedName>
    <definedName name="qyk" localSheetId="1">{"'용역비'!$A$4:$C$8"}</definedName>
    <definedName name="qyk" localSheetId="5">{"'용역비'!$A$4:$C$8"}</definedName>
    <definedName name="qyk" localSheetId="3">{"'용역비'!$A$4:$C$8"}</definedName>
    <definedName name="qyk" localSheetId="6">{"'용역비'!$A$4:$C$8"}</definedName>
    <definedName name="qyk">{"'용역비'!$A$4:$C$8"}</definedName>
    <definedName name="RH" localSheetId="12">{"'용역비'!$A$4:$C$8"}</definedName>
    <definedName name="RH" localSheetId="7">{"'용역비'!$A$4:$C$8"}</definedName>
    <definedName name="RH" localSheetId="9">{"'용역비'!$A$4:$C$8"}</definedName>
    <definedName name="RH" localSheetId="4">{"'용역비'!$A$4:$C$8"}</definedName>
    <definedName name="RH" localSheetId="2">{"'용역비'!$A$4:$C$8"}</definedName>
    <definedName name="RH" localSheetId="11">{"'용역비'!$A$4:$C$8"}</definedName>
    <definedName name="RH" localSheetId="8">{"'용역비'!$A$4:$C$8"}</definedName>
    <definedName name="RH" localSheetId="1">{"'용역비'!$A$4:$C$8"}</definedName>
    <definedName name="RH" localSheetId="5">{"'용역비'!$A$4:$C$8"}</definedName>
    <definedName name="RH" localSheetId="3">{"'용역비'!$A$4:$C$8"}</definedName>
    <definedName name="RH" localSheetId="6">{"'용역비'!$A$4:$C$8"}</definedName>
    <definedName name="RH">{"'용역비'!$A$4:$C$8"}</definedName>
    <definedName name="rrrrrr" localSheetId="12">{"'자리배치도'!$AG$1:$CI$28"}</definedName>
    <definedName name="rrrrrr" localSheetId="7">{"'자리배치도'!$AG$1:$CI$28"}</definedName>
    <definedName name="rrrrrr" localSheetId="9">{"'자리배치도'!$AG$1:$CI$28"}</definedName>
    <definedName name="rrrrrr" localSheetId="4">{"'자리배치도'!$AG$1:$CI$28"}</definedName>
    <definedName name="rrrrrr" localSheetId="2">{"'자리배치도'!$AG$1:$CI$28"}</definedName>
    <definedName name="rrrrrr" localSheetId="11">{"'자리배치도'!$AG$1:$CI$28"}</definedName>
    <definedName name="rrrrrr" localSheetId="8">{"'자리배치도'!$AG$1:$CI$28"}</definedName>
    <definedName name="rrrrrr" localSheetId="0">{"'자리배치도'!$AG$1:$CI$28"}</definedName>
    <definedName name="rrrrrr" localSheetId="1">{"'자리배치도'!$AG$1:$CI$28"}</definedName>
    <definedName name="rrrrrr" localSheetId="5">{"'자리배치도'!$AG$1:$CI$28"}</definedName>
    <definedName name="rrrrrr" localSheetId="3">{"'자리배치도'!$AG$1:$CI$28"}</definedName>
    <definedName name="rrrrrr" localSheetId="6">{"'자리배치도'!$AG$1:$CI$28"}</definedName>
    <definedName name="rrrrrr">{"'자리배치도'!$AG$1:$CI$28"}</definedName>
    <definedName name="RT" localSheetId="12">{"'용역비'!$A$4:$C$8"}</definedName>
    <definedName name="RT" localSheetId="7">{"'용역비'!$A$4:$C$8"}</definedName>
    <definedName name="RT" localSheetId="9">{"'용역비'!$A$4:$C$8"}</definedName>
    <definedName name="RT" localSheetId="4">{"'용역비'!$A$4:$C$8"}</definedName>
    <definedName name="RT" localSheetId="2">{"'용역비'!$A$4:$C$8"}</definedName>
    <definedName name="RT" localSheetId="11">{"'용역비'!$A$4:$C$8"}</definedName>
    <definedName name="RT" localSheetId="8">{"'용역비'!$A$4:$C$8"}</definedName>
    <definedName name="RT" localSheetId="1">{"'용역비'!$A$4:$C$8"}</definedName>
    <definedName name="RT" localSheetId="5">{"'용역비'!$A$4:$C$8"}</definedName>
    <definedName name="RT" localSheetId="3">{"'용역비'!$A$4:$C$8"}</definedName>
    <definedName name="RT" localSheetId="6">{"'용역비'!$A$4:$C$8"}</definedName>
    <definedName name="RT">{"'용역비'!$A$4:$C$8"}</definedName>
    <definedName name="RTGH" localSheetId="12">{"'용역비'!$A$4:$C$8"}</definedName>
    <definedName name="RTGH" localSheetId="7">{"'용역비'!$A$4:$C$8"}</definedName>
    <definedName name="RTGH" localSheetId="9">{"'용역비'!$A$4:$C$8"}</definedName>
    <definedName name="RTGH" localSheetId="4">{"'용역비'!$A$4:$C$8"}</definedName>
    <definedName name="RTGH" localSheetId="2">{"'용역비'!$A$4:$C$8"}</definedName>
    <definedName name="RTGH" localSheetId="11">{"'용역비'!$A$4:$C$8"}</definedName>
    <definedName name="RTGH" localSheetId="8">{"'용역비'!$A$4:$C$8"}</definedName>
    <definedName name="RTGH" localSheetId="1">{"'용역비'!$A$4:$C$8"}</definedName>
    <definedName name="RTGH" localSheetId="5">{"'용역비'!$A$4:$C$8"}</definedName>
    <definedName name="RTGH" localSheetId="3">{"'용역비'!$A$4:$C$8"}</definedName>
    <definedName name="RTGH" localSheetId="6">{"'용역비'!$A$4:$C$8"}</definedName>
    <definedName name="RTGH">{"'용역비'!$A$4:$C$8"}</definedName>
    <definedName name="rty" localSheetId="12">{"'용역비'!$A$4:$C$8"}</definedName>
    <definedName name="rty" localSheetId="7">{"'용역비'!$A$4:$C$8"}</definedName>
    <definedName name="rty" localSheetId="9">{"'용역비'!$A$4:$C$8"}</definedName>
    <definedName name="rty" localSheetId="4">{"'용역비'!$A$4:$C$8"}</definedName>
    <definedName name="rty" localSheetId="2">{"'용역비'!$A$4:$C$8"}</definedName>
    <definedName name="rty" localSheetId="11">{"'용역비'!$A$4:$C$8"}</definedName>
    <definedName name="rty" localSheetId="8">{"'용역비'!$A$4:$C$8"}</definedName>
    <definedName name="rty" localSheetId="1">{"'용역비'!$A$4:$C$8"}</definedName>
    <definedName name="rty" localSheetId="5">{"'용역비'!$A$4:$C$8"}</definedName>
    <definedName name="rty" localSheetId="3">{"'용역비'!$A$4:$C$8"}</definedName>
    <definedName name="rty" localSheetId="6">{"'용역비'!$A$4:$C$8"}</definedName>
    <definedName name="rty">{"'용역비'!$A$4:$C$8"}</definedName>
    <definedName name="RYUIRYU" localSheetId="12">{"'용역비'!$A$4:$C$8"}</definedName>
    <definedName name="RYUIRYU" localSheetId="7">{"'용역비'!$A$4:$C$8"}</definedName>
    <definedName name="RYUIRYU" localSheetId="9">{"'용역비'!$A$4:$C$8"}</definedName>
    <definedName name="RYUIRYU" localSheetId="4">{"'용역비'!$A$4:$C$8"}</definedName>
    <definedName name="RYUIRYU" localSheetId="2">{"'용역비'!$A$4:$C$8"}</definedName>
    <definedName name="RYUIRYU" localSheetId="11">{"'용역비'!$A$4:$C$8"}</definedName>
    <definedName name="RYUIRYU" localSheetId="8">{"'용역비'!$A$4:$C$8"}</definedName>
    <definedName name="RYUIRYU" localSheetId="1">{"'용역비'!$A$4:$C$8"}</definedName>
    <definedName name="RYUIRYU" localSheetId="5">{"'용역비'!$A$4:$C$8"}</definedName>
    <definedName name="RYUIRYU" localSheetId="3">{"'용역비'!$A$4:$C$8"}</definedName>
    <definedName name="RYUIRYU" localSheetId="6">{"'용역비'!$A$4:$C$8"}</definedName>
    <definedName name="RYUIRYU">{"'용역비'!$A$4:$C$8"}</definedName>
    <definedName name="ryuk" localSheetId="12">{"'용역비'!$A$4:$C$8"}</definedName>
    <definedName name="ryuk" localSheetId="7">{"'용역비'!$A$4:$C$8"}</definedName>
    <definedName name="ryuk" localSheetId="9">{"'용역비'!$A$4:$C$8"}</definedName>
    <definedName name="ryuk" localSheetId="4">{"'용역비'!$A$4:$C$8"}</definedName>
    <definedName name="ryuk" localSheetId="2">{"'용역비'!$A$4:$C$8"}</definedName>
    <definedName name="ryuk" localSheetId="11">{"'용역비'!$A$4:$C$8"}</definedName>
    <definedName name="ryuk" localSheetId="8">{"'용역비'!$A$4:$C$8"}</definedName>
    <definedName name="ryuk" localSheetId="1">{"'용역비'!$A$4:$C$8"}</definedName>
    <definedName name="ryuk" localSheetId="5">{"'용역비'!$A$4:$C$8"}</definedName>
    <definedName name="ryuk" localSheetId="3">{"'용역비'!$A$4:$C$8"}</definedName>
    <definedName name="ryuk" localSheetId="6">{"'용역비'!$A$4:$C$8"}</definedName>
    <definedName name="ryuk">{"'용역비'!$A$4:$C$8"}</definedName>
    <definedName name="SD" localSheetId="12">{"'용역비'!$A$4:$C$8"}</definedName>
    <definedName name="SD" localSheetId="7">{"'용역비'!$A$4:$C$8"}</definedName>
    <definedName name="SD" localSheetId="9">{"'용역비'!$A$4:$C$8"}</definedName>
    <definedName name="SD" localSheetId="4">{"'용역비'!$A$4:$C$8"}</definedName>
    <definedName name="SD" localSheetId="2">{"'용역비'!$A$4:$C$8"}</definedName>
    <definedName name="SD" localSheetId="11">{"'용역비'!$A$4:$C$8"}</definedName>
    <definedName name="SD" localSheetId="8">{"'용역비'!$A$4:$C$8"}</definedName>
    <definedName name="SD" localSheetId="1">{"'용역비'!$A$4:$C$8"}</definedName>
    <definedName name="SD" localSheetId="5">{"'용역비'!$A$4:$C$8"}</definedName>
    <definedName name="SD" localSheetId="3">{"'용역비'!$A$4:$C$8"}</definedName>
    <definedName name="SD" localSheetId="6">{"'용역비'!$A$4:$C$8"}</definedName>
    <definedName name="SD">{"'용역비'!$A$4:$C$8"}</definedName>
    <definedName name="SDA" localSheetId="12">{"'광피스표'!$A$3:$N$54"}</definedName>
    <definedName name="SDA" localSheetId="7">{"'광피스표'!$A$3:$N$54"}</definedName>
    <definedName name="SDA" localSheetId="9">{"'광피스표'!$A$3:$N$54"}</definedName>
    <definedName name="SDA" localSheetId="4">{"'광피스표'!$A$3:$N$54"}</definedName>
    <definedName name="SDA" localSheetId="2">{"'광피스표'!$A$3:$N$54"}</definedName>
    <definedName name="SDA" localSheetId="11">{"'광피스표'!$A$3:$N$54"}</definedName>
    <definedName name="SDA" localSheetId="8">{"'광피스표'!$A$3:$N$54"}</definedName>
    <definedName name="SDA" localSheetId="0">{"'광피스표'!$A$3:$N$54"}</definedName>
    <definedName name="SDA" localSheetId="1">{"'광피스표'!$A$3:$N$54"}</definedName>
    <definedName name="SDA" localSheetId="5">{"'광피스표'!$A$3:$N$54"}</definedName>
    <definedName name="SDA" localSheetId="3">{"'광피스표'!$A$3:$N$54"}</definedName>
    <definedName name="SDA" localSheetId="6">{"'광피스표'!$A$3:$N$54"}</definedName>
    <definedName name="SDA">{"'광피스표'!$A$3:$N$54"}</definedName>
    <definedName name="sdryhj" localSheetId="12">{"'용역비'!$A$4:$C$8"}</definedName>
    <definedName name="sdryhj" localSheetId="7">{"'용역비'!$A$4:$C$8"}</definedName>
    <definedName name="sdryhj" localSheetId="9">{"'용역비'!$A$4:$C$8"}</definedName>
    <definedName name="sdryhj" localSheetId="4">{"'용역비'!$A$4:$C$8"}</definedName>
    <definedName name="sdryhj" localSheetId="2">{"'용역비'!$A$4:$C$8"}</definedName>
    <definedName name="sdryhj" localSheetId="11">{"'용역비'!$A$4:$C$8"}</definedName>
    <definedName name="sdryhj" localSheetId="8">{"'용역비'!$A$4:$C$8"}</definedName>
    <definedName name="sdryhj" localSheetId="1">{"'용역비'!$A$4:$C$8"}</definedName>
    <definedName name="sdryhj" localSheetId="5">{"'용역비'!$A$4:$C$8"}</definedName>
    <definedName name="sdryhj" localSheetId="3">{"'용역비'!$A$4:$C$8"}</definedName>
    <definedName name="sdryhj" localSheetId="6">{"'용역비'!$A$4:$C$8"}</definedName>
    <definedName name="sdryhj">{"'용역비'!$A$4:$C$8"}</definedName>
    <definedName name="sdsdsdsd" localSheetId="12">{"'용역비'!$A$4:$C$8"}</definedName>
    <definedName name="sdsdsdsd" localSheetId="7">{"'용역비'!$A$4:$C$8"}</definedName>
    <definedName name="sdsdsdsd" localSheetId="9">{"'용역비'!$A$4:$C$8"}</definedName>
    <definedName name="sdsdsdsd" localSheetId="4">{"'용역비'!$A$4:$C$8"}</definedName>
    <definedName name="sdsdsdsd" localSheetId="2">{"'용역비'!$A$4:$C$8"}</definedName>
    <definedName name="sdsdsdsd" localSheetId="11">{"'용역비'!$A$4:$C$8"}</definedName>
    <definedName name="sdsdsdsd" localSheetId="8">{"'용역비'!$A$4:$C$8"}</definedName>
    <definedName name="sdsdsdsd" localSheetId="1">{"'용역비'!$A$4:$C$8"}</definedName>
    <definedName name="sdsdsdsd" localSheetId="5">{"'용역비'!$A$4:$C$8"}</definedName>
    <definedName name="sdsdsdsd" localSheetId="3">{"'용역비'!$A$4:$C$8"}</definedName>
    <definedName name="sdsdsdsd" localSheetId="6">{"'용역비'!$A$4:$C$8"}</definedName>
    <definedName name="sdsdsdsd">{"'용역비'!$A$4:$C$8"}</definedName>
    <definedName name="SE" localSheetId="12">{"'용역비'!$A$4:$C$8"}</definedName>
    <definedName name="SE" localSheetId="7">{"'용역비'!$A$4:$C$8"}</definedName>
    <definedName name="SE" localSheetId="9">{"'용역비'!$A$4:$C$8"}</definedName>
    <definedName name="SE" localSheetId="4">{"'용역비'!$A$4:$C$8"}</definedName>
    <definedName name="SE" localSheetId="2">{"'용역비'!$A$4:$C$8"}</definedName>
    <definedName name="SE" localSheetId="11">{"'용역비'!$A$4:$C$8"}</definedName>
    <definedName name="SE" localSheetId="8">{"'용역비'!$A$4:$C$8"}</definedName>
    <definedName name="SE" localSheetId="1">{"'용역비'!$A$4:$C$8"}</definedName>
    <definedName name="SE" localSheetId="5">{"'용역비'!$A$4:$C$8"}</definedName>
    <definedName name="SE" localSheetId="3">{"'용역비'!$A$4:$C$8"}</definedName>
    <definedName name="SE" localSheetId="6">{"'용역비'!$A$4:$C$8"}</definedName>
    <definedName name="SE">{"'용역비'!$A$4:$C$8"}</definedName>
    <definedName name="sedf" localSheetId="12">{"'Edit'!$A$1:$V$2277"}</definedName>
    <definedName name="sedf" localSheetId="7">{"'Edit'!$A$1:$V$2277"}</definedName>
    <definedName name="sedf" localSheetId="9">{"'Edit'!$A$1:$V$2277"}</definedName>
    <definedName name="sedf" localSheetId="4">{"'Edit'!$A$1:$V$2277"}</definedName>
    <definedName name="sedf" localSheetId="2">{"'Edit'!$A$1:$V$2277"}</definedName>
    <definedName name="sedf" localSheetId="11">{"'Edit'!$A$1:$V$2277"}</definedName>
    <definedName name="sedf" localSheetId="8">{"'Edit'!$A$1:$V$2277"}</definedName>
    <definedName name="sedf" localSheetId="1">{"'Edit'!$A$1:$V$2277"}</definedName>
    <definedName name="sedf" localSheetId="5">{"'Edit'!$A$1:$V$2277"}</definedName>
    <definedName name="sedf" localSheetId="3">{"'Edit'!$A$1:$V$2277"}</definedName>
    <definedName name="sedf" localSheetId="6">{"'Edit'!$A$1:$V$2277"}</definedName>
    <definedName name="sedf">{"'Edit'!$A$1:$V$2277"}</definedName>
    <definedName name="sencount">1</definedName>
    <definedName name="solver_drv">1</definedName>
    <definedName name="solver_est">1</definedName>
    <definedName name="solver_itr">100</definedName>
    <definedName name="solver_lin">0</definedName>
    <definedName name="solver_num">1</definedName>
    <definedName name="solver_nwt">1</definedName>
    <definedName name="solver_pre">0.000001</definedName>
    <definedName name="solver_rel1">1</definedName>
    <definedName name="solver_rhs1">500000000</definedName>
    <definedName name="solver_scl">0</definedName>
    <definedName name="solver_sho">0</definedName>
    <definedName name="solver_tim">100</definedName>
    <definedName name="solver_tmp">500000000</definedName>
    <definedName name="solver_tol">0.05</definedName>
    <definedName name="solver_typ">1</definedName>
    <definedName name="solver_val">0</definedName>
    <definedName name="srth" localSheetId="12">{"'용역비'!$A$4:$C$8"}</definedName>
    <definedName name="srth" localSheetId="7">{"'용역비'!$A$4:$C$8"}</definedName>
    <definedName name="srth" localSheetId="9">{"'용역비'!$A$4:$C$8"}</definedName>
    <definedName name="srth" localSheetId="4">{"'용역비'!$A$4:$C$8"}</definedName>
    <definedName name="srth" localSheetId="2">{"'용역비'!$A$4:$C$8"}</definedName>
    <definedName name="srth" localSheetId="11">{"'용역비'!$A$4:$C$8"}</definedName>
    <definedName name="srth" localSheetId="8">{"'용역비'!$A$4:$C$8"}</definedName>
    <definedName name="srth" localSheetId="1">{"'용역비'!$A$4:$C$8"}</definedName>
    <definedName name="srth" localSheetId="5">{"'용역비'!$A$4:$C$8"}</definedName>
    <definedName name="srth" localSheetId="3">{"'용역비'!$A$4:$C$8"}</definedName>
    <definedName name="srth" localSheetId="6">{"'용역비'!$A$4:$C$8"}</definedName>
    <definedName name="srth">{"'용역비'!$A$4:$C$8"}</definedName>
    <definedName name="sss" hidden="1">{#N/A,#N/A,FALSE,"전력간선"}</definedName>
    <definedName name="SSSS" hidden="1">{#N/A,#N/A,FALSE,"전력간선"}</definedName>
    <definedName name="SSSSDD" localSheetId="12">{"'자리배치도'!$AG$1:$CI$28"}</definedName>
    <definedName name="SSSSDD" localSheetId="7">{"'자리배치도'!$AG$1:$CI$28"}</definedName>
    <definedName name="SSSSDD" localSheetId="9">{"'자리배치도'!$AG$1:$CI$28"}</definedName>
    <definedName name="SSSSDD" localSheetId="4">{"'자리배치도'!$AG$1:$CI$28"}</definedName>
    <definedName name="SSSSDD" localSheetId="2">{"'자리배치도'!$AG$1:$CI$28"}</definedName>
    <definedName name="SSSSDD" localSheetId="11">{"'자리배치도'!$AG$1:$CI$28"}</definedName>
    <definedName name="SSSSDD" localSheetId="8">{"'자리배치도'!$AG$1:$CI$28"}</definedName>
    <definedName name="SSSSDD" localSheetId="1">{"'자리배치도'!$AG$1:$CI$28"}</definedName>
    <definedName name="SSSSDD" localSheetId="5">{"'자리배치도'!$AG$1:$CI$28"}</definedName>
    <definedName name="SSSSDD" localSheetId="3">{"'자리배치도'!$AG$1:$CI$28"}</definedName>
    <definedName name="SSSSDD" localSheetId="6">{"'자리배치도'!$AG$1:$CI$28"}</definedName>
    <definedName name="SSSSDD">{"'자리배치도'!$AG$1:$CI$28"}</definedName>
    <definedName name="STS" localSheetId="12">{"'용역비'!$A$4:$C$8"}</definedName>
    <definedName name="STS" localSheetId="7">{"'용역비'!$A$4:$C$8"}</definedName>
    <definedName name="STS" localSheetId="9">{"'용역비'!$A$4:$C$8"}</definedName>
    <definedName name="STS" localSheetId="4">{"'용역비'!$A$4:$C$8"}</definedName>
    <definedName name="STS" localSheetId="2">{"'용역비'!$A$4:$C$8"}</definedName>
    <definedName name="STS" localSheetId="11">{"'용역비'!$A$4:$C$8"}</definedName>
    <definedName name="STS" localSheetId="8">{"'용역비'!$A$4:$C$8"}</definedName>
    <definedName name="STS" localSheetId="1">{"'용역비'!$A$4:$C$8"}</definedName>
    <definedName name="STS" localSheetId="5">{"'용역비'!$A$4:$C$8"}</definedName>
    <definedName name="STS" localSheetId="3">{"'용역비'!$A$4:$C$8"}</definedName>
    <definedName name="STS" localSheetId="6">{"'용역비'!$A$4:$C$8"}</definedName>
    <definedName name="STS">{"'용역비'!$A$4:$C$8"}</definedName>
    <definedName name="T" localSheetId="12">{"'용역비'!$A$4:$C$8"}</definedName>
    <definedName name="T" localSheetId="7">{"'용역비'!$A$4:$C$8"}</definedName>
    <definedName name="T" localSheetId="9">{"'용역비'!$A$4:$C$8"}</definedName>
    <definedName name="T" localSheetId="4">{"'용역비'!$A$4:$C$8"}</definedName>
    <definedName name="T" localSheetId="2">{"'용역비'!$A$4:$C$8"}</definedName>
    <definedName name="T" localSheetId="11">{"'용역비'!$A$4:$C$8"}</definedName>
    <definedName name="T" localSheetId="8">{"'용역비'!$A$4:$C$8"}</definedName>
    <definedName name="T" localSheetId="1">{"'용역비'!$A$4:$C$8"}</definedName>
    <definedName name="T" localSheetId="5">{"'용역비'!$A$4:$C$8"}</definedName>
    <definedName name="T" localSheetId="3">{"'용역비'!$A$4:$C$8"}</definedName>
    <definedName name="T" localSheetId="6">{"'용역비'!$A$4:$C$8"}</definedName>
    <definedName name="T">{"'용역비'!$A$4:$C$8"}</definedName>
    <definedName name="TEYJ" localSheetId="12">{"'용역비'!$A$4:$C$8"}</definedName>
    <definedName name="TEYJ" localSheetId="7">{"'용역비'!$A$4:$C$8"}</definedName>
    <definedName name="TEYJ" localSheetId="9">{"'용역비'!$A$4:$C$8"}</definedName>
    <definedName name="TEYJ" localSheetId="4">{"'용역비'!$A$4:$C$8"}</definedName>
    <definedName name="TEYJ" localSheetId="2">{"'용역비'!$A$4:$C$8"}</definedName>
    <definedName name="TEYJ" localSheetId="11">{"'용역비'!$A$4:$C$8"}</definedName>
    <definedName name="TEYJ" localSheetId="8">{"'용역비'!$A$4:$C$8"}</definedName>
    <definedName name="TEYJ" localSheetId="1">{"'용역비'!$A$4:$C$8"}</definedName>
    <definedName name="TEYJ" localSheetId="5">{"'용역비'!$A$4:$C$8"}</definedName>
    <definedName name="TEYJ" localSheetId="3">{"'용역비'!$A$4:$C$8"}</definedName>
    <definedName name="TEYJ" localSheetId="6">{"'용역비'!$A$4:$C$8"}</definedName>
    <definedName name="TEYJ">{"'용역비'!$A$4:$C$8"}</definedName>
    <definedName name="TFUI" localSheetId="12">{"'용역비'!$A$4:$C$8"}</definedName>
    <definedName name="TFUI" localSheetId="7">{"'용역비'!$A$4:$C$8"}</definedName>
    <definedName name="TFUI" localSheetId="9">{"'용역비'!$A$4:$C$8"}</definedName>
    <definedName name="TFUI" localSheetId="4">{"'용역비'!$A$4:$C$8"}</definedName>
    <definedName name="TFUI" localSheetId="2">{"'용역비'!$A$4:$C$8"}</definedName>
    <definedName name="TFUI" localSheetId="11">{"'용역비'!$A$4:$C$8"}</definedName>
    <definedName name="TFUI" localSheetId="8">{"'용역비'!$A$4:$C$8"}</definedName>
    <definedName name="TFUI" localSheetId="1">{"'용역비'!$A$4:$C$8"}</definedName>
    <definedName name="TFUI" localSheetId="5">{"'용역비'!$A$4:$C$8"}</definedName>
    <definedName name="TFUI" localSheetId="3">{"'용역비'!$A$4:$C$8"}</definedName>
    <definedName name="TFUI" localSheetId="6">{"'용역비'!$A$4:$C$8"}</definedName>
    <definedName name="TFUI">{"'용역비'!$A$4:$C$8"}</definedName>
    <definedName name="TKTKTK" localSheetId="12">{"'미착금액'!$A$4:$G$14"}</definedName>
    <definedName name="TKTKTK" localSheetId="7">{"'미착금액'!$A$4:$G$14"}</definedName>
    <definedName name="TKTKTK" localSheetId="9">{"'미착금액'!$A$4:$G$14"}</definedName>
    <definedName name="TKTKTK" localSheetId="4">{"'미착금액'!$A$4:$G$14"}</definedName>
    <definedName name="TKTKTK" localSheetId="2">{"'미착금액'!$A$4:$G$14"}</definedName>
    <definedName name="TKTKTK" localSheetId="11">{"'미착금액'!$A$4:$G$14"}</definedName>
    <definedName name="TKTKTK" localSheetId="8">{"'미착금액'!$A$4:$G$14"}</definedName>
    <definedName name="TKTKTK" localSheetId="1">{"'미착금액'!$A$4:$G$14"}</definedName>
    <definedName name="TKTKTK" localSheetId="5">{"'미착금액'!$A$4:$G$14"}</definedName>
    <definedName name="TKTKTK" localSheetId="3">{"'미착금액'!$A$4:$G$14"}</definedName>
    <definedName name="TKTKTK" localSheetId="6">{"'미착금액'!$A$4:$G$14"}</definedName>
    <definedName name="TKTKTK">{"'미착금액'!$A$4:$G$14"}</definedName>
    <definedName name="tttttt" localSheetId="12">{"'자리배치도'!$AG$1:$CI$28"}</definedName>
    <definedName name="tttttt" localSheetId="7">{"'자리배치도'!$AG$1:$CI$28"}</definedName>
    <definedName name="tttttt" localSheetId="9">{"'자리배치도'!$AG$1:$CI$28"}</definedName>
    <definedName name="tttttt" localSheetId="4">{"'자리배치도'!$AG$1:$CI$28"}</definedName>
    <definedName name="tttttt" localSheetId="2">{"'자리배치도'!$AG$1:$CI$28"}</definedName>
    <definedName name="tttttt" localSheetId="11">{"'자리배치도'!$AG$1:$CI$28"}</definedName>
    <definedName name="tttttt" localSheetId="8">{"'자리배치도'!$AG$1:$CI$28"}</definedName>
    <definedName name="tttttt" localSheetId="0">{"'자리배치도'!$AG$1:$CI$28"}</definedName>
    <definedName name="tttttt" localSheetId="1">{"'자리배치도'!$AG$1:$CI$28"}</definedName>
    <definedName name="tttttt" localSheetId="5">{"'자리배치도'!$AG$1:$CI$28"}</definedName>
    <definedName name="tttttt" localSheetId="3">{"'자리배치도'!$AG$1:$CI$28"}</definedName>
    <definedName name="tttttt" localSheetId="6">{"'자리배치도'!$AG$1:$CI$28"}</definedName>
    <definedName name="tttttt">{"'자리배치도'!$AG$1:$CI$28"}</definedName>
    <definedName name="tu" localSheetId="12">{"'용역비'!$A$4:$C$8"}</definedName>
    <definedName name="tu" localSheetId="7">{"'용역비'!$A$4:$C$8"}</definedName>
    <definedName name="tu" localSheetId="9">{"'용역비'!$A$4:$C$8"}</definedName>
    <definedName name="tu" localSheetId="4">{"'용역비'!$A$4:$C$8"}</definedName>
    <definedName name="tu" localSheetId="2">{"'용역비'!$A$4:$C$8"}</definedName>
    <definedName name="tu" localSheetId="11">{"'용역비'!$A$4:$C$8"}</definedName>
    <definedName name="tu" localSheetId="8">{"'용역비'!$A$4:$C$8"}</definedName>
    <definedName name="tu" localSheetId="1">{"'용역비'!$A$4:$C$8"}</definedName>
    <definedName name="tu" localSheetId="5">{"'용역비'!$A$4:$C$8"}</definedName>
    <definedName name="tu" localSheetId="3">{"'용역비'!$A$4:$C$8"}</definedName>
    <definedName name="tu" localSheetId="6">{"'용역비'!$A$4:$C$8"}</definedName>
    <definedName name="tu">{"'용역비'!$A$4:$C$8"}</definedName>
    <definedName name="tuilol" localSheetId="12">{"'용역비'!$A$4:$C$8"}</definedName>
    <definedName name="tuilol" localSheetId="7">{"'용역비'!$A$4:$C$8"}</definedName>
    <definedName name="tuilol" localSheetId="9">{"'용역비'!$A$4:$C$8"}</definedName>
    <definedName name="tuilol" localSheetId="4">{"'용역비'!$A$4:$C$8"}</definedName>
    <definedName name="tuilol" localSheetId="2">{"'용역비'!$A$4:$C$8"}</definedName>
    <definedName name="tuilol" localSheetId="11">{"'용역비'!$A$4:$C$8"}</definedName>
    <definedName name="tuilol" localSheetId="8">{"'용역비'!$A$4:$C$8"}</definedName>
    <definedName name="tuilol" localSheetId="1">{"'용역비'!$A$4:$C$8"}</definedName>
    <definedName name="tuilol" localSheetId="5">{"'용역비'!$A$4:$C$8"}</definedName>
    <definedName name="tuilol" localSheetId="3">{"'용역비'!$A$4:$C$8"}</definedName>
    <definedName name="tuilol" localSheetId="6">{"'용역비'!$A$4:$C$8"}</definedName>
    <definedName name="tuilol">{"'용역비'!$A$4:$C$8"}</definedName>
    <definedName name="TUIO" localSheetId="12">{"'용역비'!$A$4:$C$8"}</definedName>
    <definedName name="TUIO" localSheetId="7">{"'용역비'!$A$4:$C$8"}</definedName>
    <definedName name="TUIO" localSheetId="9">{"'용역비'!$A$4:$C$8"}</definedName>
    <definedName name="TUIO" localSheetId="4">{"'용역비'!$A$4:$C$8"}</definedName>
    <definedName name="TUIO" localSheetId="2">{"'용역비'!$A$4:$C$8"}</definedName>
    <definedName name="TUIO" localSheetId="11">{"'용역비'!$A$4:$C$8"}</definedName>
    <definedName name="TUIO" localSheetId="8">{"'용역비'!$A$4:$C$8"}</definedName>
    <definedName name="TUIO" localSheetId="1">{"'용역비'!$A$4:$C$8"}</definedName>
    <definedName name="TUIO" localSheetId="5">{"'용역비'!$A$4:$C$8"}</definedName>
    <definedName name="TUIO" localSheetId="3">{"'용역비'!$A$4:$C$8"}</definedName>
    <definedName name="TUIO" localSheetId="6">{"'용역비'!$A$4:$C$8"}</definedName>
    <definedName name="TUIO">{"'용역비'!$A$4:$C$8"}</definedName>
    <definedName name="TUIO.L" localSheetId="12">{"'용역비'!$A$4:$C$8"}</definedName>
    <definedName name="TUIO.L" localSheetId="7">{"'용역비'!$A$4:$C$8"}</definedName>
    <definedName name="TUIO.L" localSheetId="9">{"'용역비'!$A$4:$C$8"}</definedName>
    <definedName name="TUIO.L" localSheetId="4">{"'용역비'!$A$4:$C$8"}</definedName>
    <definedName name="TUIO.L" localSheetId="2">{"'용역비'!$A$4:$C$8"}</definedName>
    <definedName name="TUIO.L" localSheetId="11">{"'용역비'!$A$4:$C$8"}</definedName>
    <definedName name="TUIO.L" localSheetId="8">{"'용역비'!$A$4:$C$8"}</definedName>
    <definedName name="TUIO.L" localSheetId="1">{"'용역비'!$A$4:$C$8"}</definedName>
    <definedName name="TUIO.L" localSheetId="5">{"'용역비'!$A$4:$C$8"}</definedName>
    <definedName name="TUIO.L" localSheetId="3">{"'용역비'!$A$4:$C$8"}</definedName>
    <definedName name="TUIO.L" localSheetId="6">{"'용역비'!$A$4:$C$8"}</definedName>
    <definedName name="TUIO.L">{"'용역비'!$A$4:$C$8"}</definedName>
    <definedName name="TUIOTUI" localSheetId="12">{"'용역비'!$A$4:$C$8"}</definedName>
    <definedName name="TUIOTUI" localSheetId="7">{"'용역비'!$A$4:$C$8"}</definedName>
    <definedName name="TUIOTUI" localSheetId="9">{"'용역비'!$A$4:$C$8"}</definedName>
    <definedName name="TUIOTUI" localSheetId="4">{"'용역비'!$A$4:$C$8"}</definedName>
    <definedName name="TUIOTUI" localSheetId="2">{"'용역비'!$A$4:$C$8"}</definedName>
    <definedName name="TUIOTUI" localSheetId="11">{"'용역비'!$A$4:$C$8"}</definedName>
    <definedName name="TUIOTUI" localSheetId="8">{"'용역비'!$A$4:$C$8"}</definedName>
    <definedName name="TUIOTUI" localSheetId="1">{"'용역비'!$A$4:$C$8"}</definedName>
    <definedName name="TUIOTUI" localSheetId="5">{"'용역비'!$A$4:$C$8"}</definedName>
    <definedName name="TUIOTUI" localSheetId="3">{"'용역비'!$A$4:$C$8"}</definedName>
    <definedName name="TUIOTUI" localSheetId="6">{"'용역비'!$A$4:$C$8"}</definedName>
    <definedName name="TUIOTUI">{"'용역비'!$A$4:$C$8"}</definedName>
    <definedName name="tyje" localSheetId="12">{"'용역비'!$A$4:$C$8"}</definedName>
    <definedName name="tyje" localSheetId="7">{"'용역비'!$A$4:$C$8"}</definedName>
    <definedName name="tyje" localSheetId="9">{"'용역비'!$A$4:$C$8"}</definedName>
    <definedName name="tyje" localSheetId="4">{"'용역비'!$A$4:$C$8"}</definedName>
    <definedName name="tyje" localSheetId="2">{"'용역비'!$A$4:$C$8"}</definedName>
    <definedName name="tyje" localSheetId="11">{"'용역비'!$A$4:$C$8"}</definedName>
    <definedName name="tyje" localSheetId="8">{"'용역비'!$A$4:$C$8"}</definedName>
    <definedName name="tyje" localSheetId="1">{"'용역비'!$A$4:$C$8"}</definedName>
    <definedName name="tyje" localSheetId="5">{"'용역비'!$A$4:$C$8"}</definedName>
    <definedName name="tyje" localSheetId="3">{"'용역비'!$A$4:$C$8"}</definedName>
    <definedName name="tyje" localSheetId="6">{"'용역비'!$A$4:$C$8"}</definedName>
    <definedName name="tyje">{"'용역비'!$A$4:$C$8"}</definedName>
    <definedName name="tyjet" localSheetId="12">{"'용역비'!$A$4:$C$8"}</definedName>
    <definedName name="tyjet" localSheetId="7">{"'용역비'!$A$4:$C$8"}</definedName>
    <definedName name="tyjet" localSheetId="9">{"'용역비'!$A$4:$C$8"}</definedName>
    <definedName name="tyjet" localSheetId="4">{"'용역비'!$A$4:$C$8"}</definedName>
    <definedName name="tyjet" localSheetId="2">{"'용역비'!$A$4:$C$8"}</definedName>
    <definedName name="tyjet" localSheetId="11">{"'용역비'!$A$4:$C$8"}</definedName>
    <definedName name="tyjet" localSheetId="8">{"'용역비'!$A$4:$C$8"}</definedName>
    <definedName name="tyjet" localSheetId="1">{"'용역비'!$A$4:$C$8"}</definedName>
    <definedName name="tyjet" localSheetId="5">{"'용역비'!$A$4:$C$8"}</definedName>
    <definedName name="tyjet" localSheetId="3">{"'용역비'!$A$4:$C$8"}</definedName>
    <definedName name="tyjet" localSheetId="6">{"'용역비'!$A$4:$C$8"}</definedName>
    <definedName name="tyjet">{"'용역비'!$A$4:$C$8"}</definedName>
    <definedName name="tyu" localSheetId="12">{"'용역비'!$A$4:$C$8"}</definedName>
    <definedName name="tyu" localSheetId="7">{"'용역비'!$A$4:$C$8"}</definedName>
    <definedName name="tyu" localSheetId="9">{"'용역비'!$A$4:$C$8"}</definedName>
    <definedName name="tyu" localSheetId="4">{"'용역비'!$A$4:$C$8"}</definedName>
    <definedName name="tyu" localSheetId="2">{"'용역비'!$A$4:$C$8"}</definedName>
    <definedName name="tyu" localSheetId="11">{"'용역비'!$A$4:$C$8"}</definedName>
    <definedName name="tyu" localSheetId="8">{"'용역비'!$A$4:$C$8"}</definedName>
    <definedName name="tyu" localSheetId="1">{"'용역비'!$A$4:$C$8"}</definedName>
    <definedName name="tyu" localSheetId="5">{"'용역비'!$A$4:$C$8"}</definedName>
    <definedName name="tyu" localSheetId="3">{"'용역비'!$A$4:$C$8"}</definedName>
    <definedName name="tyu" localSheetId="6">{"'용역비'!$A$4:$C$8"}</definedName>
    <definedName name="tyu">{"'용역비'!$A$4:$C$8"}</definedName>
    <definedName name="U" localSheetId="12">{"'용역비'!$A$4:$C$8"}</definedName>
    <definedName name="U" localSheetId="7">{"'용역비'!$A$4:$C$8"}</definedName>
    <definedName name="U" localSheetId="9">{"'용역비'!$A$4:$C$8"}</definedName>
    <definedName name="U" localSheetId="4">{"'용역비'!$A$4:$C$8"}</definedName>
    <definedName name="U" localSheetId="2">{"'용역비'!$A$4:$C$8"}</definedName>
    <definedName name="U" localSheetId="11">{"'용역비'!$A$4:$C$8"}</definedName>
    <definedName name="U" localSheetId="8">{"'용역비'!$A$4:$C$8"}</definedName>
    <definedName name="U" localSheetId="0">{"'용역비'!$A$4:$C$8"}</definedName>
    <definedName name="U" localSheetId="1">{"'용역비'!$A$4:$C$8"}</definedName>
    <definedName name="U" localSheetId="5">{"'용역비'!$A$4:$C$8"}</definedName>
    <definedName name="U" localSheetId="3">{"'용역비'!$A$4:$C$8"}</definedName>
    <definedName name="U" localSheetId="6">{"'용역비'!$A$4:$C$8"}</definedName>
    <definedName name="U">{"'용역비'!$A$4:$C$8"}</definedName>
    <definedName name="uio" localSheetId="12">{"'용역비'!$A$4:$C$8"}</definedName>
    <definedName name="uio" localSheetId="7">{"'용역비'!$A$4:$C$8"}</definedName>
    <definedName name="uio" localSheetId="9">{"'용역비'!$A$4:$C$8"}</definedName>
    <definedName name="uio" localSheetId="4">{"'용역비'!$A$4:$C$8"}</definedName>
    <definedName name="uio" localSheetId="2">{"'용역비'!$A$4:$C$8"}</definedName>
    <definedName name="uio" localSheetId="11">{"'용역비'!$A$4:$C$8"}</definedName>
    <definedName name="uio" localSheetId="8">{"'용역비'!$A$4:$C$8"}</definedName>
    <definedName name="uio" localSheetId="1">{"'용역비'!$A$4:$C$8"}</definedName>
    <definedName name="uio" localSheetId="5">{"'용역비'!$A$4:$C$8"}</definedName>
    <definedName name="uio" localSheetId="3">{"'용역비'!$A$4:$C$8"}</definedName>
    <definedName name="uio" localSheetId="6">{"'용역비'!$A$4:$C$8"}</definedName>
    <definedName name="uio">{"'용역비'!$A$4:$C$8"}</definedName>
    <definedName name="uk" localSheetId="12">{"'용역비'!$A$4:$C$8"}</definedName>
    <definedName name="uk" localSheetId="7">{"'용역비'!$A$4:$C$8"}</definedName>
    <definedName name="uk" localSheetId="9">{"'용역비'!$A$4:$C$8"}</definedName>
    <definedName name="uk" localSheetId="4">{"'용역비'!$A$4:$C$8"}</definedName>
    <definedName name="uk" localSheetId="2">{"'용역비'!$A$4:$C$8"}</definedName>
    <definedName name="uk" localSheetId="11">{"'용역비'!$A$4:$C$8"}</definedName>
    <definedName name="uk" localSheetId="8">{"'용역비'!$A$4:$C$8"}</definedName>
    <definedName name="uk" localSheetId="1">{"'용역비'!$A$4:$C$8"}</definedName>
    <definedName name="uk" localSheetId="5">{"'용역비'!$A$4:$C$8"}</definedName>
    <definedName name="uk" localSheetId="3">{"'용역비'!$A$4:$C$8"}</definedName>
    <definedName name="uk" localSheetId="6">{"'용역비'!$A$4:$C$8"}</definedName>
    <definedName name="uk">{"'용역비'!$A$4:$C$8"}</definedName>
    <definedName name="ulo" localSheetId="12">{"'용역비'!$A$4:$C$8"}</definedName>
    <definedName name="ulo" localSheetId="7">{"'용역비'!$A$4:$C$8"}</definedName>
    <definedName name="ulo" localSheetId="9">{"'용역비'!$A$4:$C$8"}</definedName>
    <definedName name="ulo" localSheetId="4">{"'용역비'!$A$4:$C$8"}</definedName>
    <definedName name="ulo" localSheetId="2">{"'용역비'!$A$4:$C$8"}</definedName>
    <definedName name="ulo" localSheetId="11">{"'용역비'!$A$4:$C$8"}</definedName>
    <definedName name="ulo" localSheetId="8">{"'용역비'!$A$4:$C$8"}</definedName>
    <definedName name="ulo" localSheetId="1">{"'용역비'!$A$4:$C$8"}</definedName>
    <definedName name="ulo" localSheetId="5">{"'용역비'!$A$4:$C$8"}</definedName>
    <definedName name="ulo" localSheetId="3">{"'용역비'!$A$4:$C$8"}</definedName>
    <definedName name="ulo" localSheetId="6">{"'용역비'!$A$4:$C$8"}</definedName>
    <definedName name="ulo">{"'용역비'!$A$4:$C$8"}</definedName>
    <definedName name="UTI" localSheetId="12">{"'용역비'!$A$4:$C$8"}</definedName>
    <definedName name="UTI" localSheetId="7">{"'용역비'!$A$4:$C$8"}</definedName>
    <definedName name="UTI" localSheetId="9">{"'용역비'!$A$4:$C$8"}</definedName>
    <definedName name="UTI" localSheetId="4">{"'용역비'!$A$4:$C$8"}</definedName>
    <definedName name="UTI" localSheetId="2">{"'용역비'!$A$4:$C$8"}</definedName>
    <definedName name="UTI" localSheetId="11">{"'용역비'!$A$4:$C$8"}</definedName>
    <definedName name="UTI" localSheetId="8">{"'용역비'!$A$4:$C$8"}</definedName>
    <definedName name="UTI" localSheetId="1">{"'용역비'!$A$4:$C$8"}</definedName>
    <definedName name="UTI" localSheetId="5">{"'용역비'!$A$4:$C$8"}</definedName>
    <definedName name="UTI" localSheetId="3">{"'용역비'!$A$4:$C$8"}</definedName>
    <definedName name="UTI" localSheetId="6">{"'용역비'!$A$4:$C$8"}</definedName>
    <definedName name="UTI">{"'용역비'!$A$4:$C$8"}</definedName>
    <definedName name="UTIOL" localSheetId="12">{"'용역비'!$A$4:$C$8"}</definedName>
    <definedName name="UTIOL" localSheetId="7">{"'용역비'!$A$4:$C$8"}</definedName>
    <definedName name="UTIOL" localSheetId="9">{"'용역비'!$A$4:$C$8"}</definedName>
    <definedName name="UTIOL" localSheetId="4">{"'용역비'!$A$4:$C$8"}</definedName>
    <definedName name="UTIOL" localSheetId="2">{"'용역비'!$A$4:$C$8"}</definedName>
    <definedName name="UTIOL" localSheetId="11">{"'용역비'!$A$4:$C$8"}</definedName>
    <definedName name="UTIOL" localSheetId="8">{"'용역비'!$A$4:$C$8"}</definedName>
    <definedName name="UTIOL" localSheetId="1">{"'용역비'!$A$4:$C$8"}</definedName>
    <definedName name="UTIOL" localSheetId="5">{"'용역비'!$A$4:$C$8"}</definedName>
    <definedName name="UTIOL" localSheetId="3">{"'용역비'!$A$4:$C$8"}</definedName>
    <definedName name="UTIOL" localSheetId="6">{"'용역비'!$A$4:$C$8"}</definedName>
    <definedName name="UTIOL">{"'용역비'!$A$4:$C$8"}</definedName>
    <definedName name="uu" localSheetId="12">{"'용역비'!$A$4:$C$8"}</definedName>
    <definedName name="uu" localSheetId="7">{"'용역비'!$A$4:$C$8"}</definedName>
    <definedName name="uu" localSheetId="9">{"'용역비'!$A$4:$C$8"}</definedName>
    <definedName name="uu" localSheetId="4">{"'용역비'!$A$4:$C$8"}</definedName>
    <definedName name="uu" localSheetId="2">{"'용역비'!$A$4:$C$8"}</definedName>
    <definedName name="uu" localSheetId="11">{"'용역비'!$A$4:$C$8"}</definedName>
    <definedName name="uu" localSheetId="8">{"'용역비'!$A$4:$C$8"}</definedName>
    <definedName name="uu" localSheetId="1">{"'용역비'!$A$4:$C$8"}</definedName>
    <definedName name="uu" localSheetId="5">{"'용역비'!$A$4:$C$8"}</definedName>
    <definedName name="uu" localSheetId="3">{"'용역비'!$A$4:$C$8"}</definedName>
    <definedName name="uu" localSheetId="6">{"'용역비'!$A$4:$C$8"}</definedName>
    <definedName name="uu">{"'용역비'!$A$4:$C$8"}</definedName>
    <definedName name="uuuuuu" localSheetId="12">{"'자리배치도'!$AG$1:$CI$28"}</definedName>
    <definedName name="uuuuuu" localSheetId="7">{"'자리배치도'!$AG$1:$CI$28"}</definedName>
    <definedName name="uuuuuu" localSheetId="9">{"'자리배치도'!$AG$1:$CI$28"}</definedName>
    <definedName name="uuuuuu" localSheetId="4">{"'자리배치도'!$AG$1:$CI$28"}</definedName>
    <definedName name="uuuuuu" localSheetId="2">{"'자리배치도'!$AG$1:$CI$28"}</definedName>
    <definedName name="uuuuuu" localSheetId="11">{"'자리배치도'!$AG$1:$CI$28"}</definedName>
    <definedName name="uuuuuu" localSheetId="8">{"'자리배치도'!$AG$1:$CI$28"}</definedName>
    <definedName name="uuuuuu" localSheetId="0">{"'자리배치도'!$AG$1:$CI$28"}</definedName>
    <definedName name="uuuuuu" localSheetId="1">{"'자리배치도'!$AG$1:$CI$28"}</definedName>
    <definedName name="uuuuuu" localSheetId="5">{"'자리배치도'!$AG$1:$CI$28"}</definedName>
    <definedName name="uuuuuu" localSheetId="3">{"'자리배치도'!$AG$1:$CI$28"}</definedName>
    <definedName name="uuuuuu" localSheetId="6">{"'자리배치도'!$AG$1:$CI$28"}</definedName>
    <definedName name="uuuuuu">{"'자리배치도'!$AG$1:$CI$28"}</definedName>
    <definedName name="VV" localSheetId="12">{"'자리배치도'!$AG$1:$CI$28"}</definedName>
    <definedName name="VV" localSheetId="7">{"'자리배치도'!$AG$1:$CI$28"}</definedName>
    <definedName name="VV" localSheetId="9">{"'자리배치도'!$AG$1:$CI$28"}</definedName>
    <definedName name="VV" localSheetId="4">{"'자리배치도'!$AG$1:$CI$28"}</definedName>
    <definedName name="VV" localSheetId="2">{"'자리배치도'!$AG$1:$CI$28"}</definedName>
    <definedName name="VV" localSheetId="11">{"'자리배치도'!$AG$1:$CI$28"}</definedName>
    <definedName name="VV" localSheetId="8">{"'자리배치도'!$AG$1:$CI$28"}</definedName>
    <definedName name="VV" localSheetId="0">{"'자리배치도'!$AG$1:$CI$28"}</definedName>
    <definedName name="VV" localSheetId="1">{"'자리배치도'!$AG$1:$CI$28"}</definedName>
    <definedName name="VV" localSheetId="5">{"'자리배치도'!$AG$1:$CI$28"}</definedName>
    <definedName name="VV" localSheetId="3">{"'자리배치도'!$AG$1:$CI$28"}</definedName>
    <definedName name="VV" localSheetId="6">{"'자리배치도'!$AG$1:$CI$28"}</definedName>
    <definedName name="VV">{"'자리배치도'!$AG$1:$CI$28"}</definedName>
    <definedName name="VVV" localSheetId="12">BlankMacro1</definedName>
    <definedName name="VVV" localSheetId="7">BlankMacro1</definedName>
    <definedName name="VVV" localSheetId="9">BlankMacro1</definedName>
    <definedName name="VVV" localSheetId="4">BlankMacro1</definedName>
    <definedName name="VVV" localSheetId="2">BlankMacro1</definedName>
    <definedName name="VVV" localSheetId="11">BlankMacro1</definedName>
    <definedName name="VVV" localSheetId="8">BlankMacro1</definedName>
    <definedName name="VVV" localSheetId="0">BlankMacro1</definedName>
    <definedName name="VVV" localSheetId="1">BlankMacro1</definedName>
    <definedName name="VVV" localSheetId="5">BlankMacro1</definedName>
    <definedName name="VVV" localSheetId="3">BlankMacro1</definedName>
    <definedName name="VVV" localSheetId="6">BlankMacro1</definedName>
    <definedName name="VVV">BlankMacro1</definedName>
    <definedName name="VVVVVV" localSheetId="12">BLCH</definedName>
    <definedName name="VVVVVV" localSheetId="7">BLCH</definedName>
    <definedName name="VVVVVV" localSheetId="9">BLCH</definedName>
    <definedName name="VVVVVV" localSheetId="4">BLCH</definedName>
    <definedName name="VVVVVV" localSheetId="2">BLCH</definedName>
    <definedName name="VVVVVV" localSheetId="11">BLCH</definedName>
    <definedName name="VVVVVV" localSheetId="8">BLCH</definedName>
    <definedName name="VVVVVV" localSheetId="0">BLCH</definedName>
    <definedName name="VVVVVV" localSheetId="1">BLCH</definedName>
    <definedName name="VVVVVV" localSheetId="5">BLCH</definedName>
    <definedName name="VVVVVV" localSheetId="3">BLCH</definedName>
    <definedName name="VVVVVV" localSheetId="6">BLCH</definedName>
    <definedName name="VVVVVV">BLCH</definedName>
    <definedName name="w2e3" localSheetId="12">{"'광피스표'!$A$3:$N$54"}</definedName>
    <definedName name="w2e3" localSheetId="7">{"'광피스표'!$A$3:$N$54"}</definedName>
    <definedName name="w2e3" localSheetId="9">{"'광피스표'!$A$3:$N$54"}</definedName>
    <definedName name="w2e3" localSheetId="4">{"'광피스표'!$A$3:$N$54"}</definedName>
    <definedName name="w2e3" localSheetId="2">{"'광피스표'!$A$3:$N$54"}</definedName>
    <definedName name="w2e3" localSheetId="11">{"'광피스표'!$A$3:$N$54"}</definedName>
    <definedName name="w2e3" localSheetId="8">{"'광피스표'!$A$3:$N$54"}</definedName>
    <definedName name="w2e3" localSheetId="0">{"'광피스표'!$A$3:$N$54"}</definedName>
    <definedName name="w2e3" localSheetId="1">{"'광피스표'!$A$3:$N$54"}</definedName>
    <definedName name="w2e3" localSheetId="5">{"'광피스표'!$A$3:$N$54"}</definedName>
    <definedName name="w2e3" localSheetId="3">{"'광피스표'!$A$3:$N$54"}</definedName>
    <definedName name="w2e3" localSheetId="6">{"'광피스표'!$A$3:$N$54"}</definedName>
    <definedName name="w2e3">{"'광피스표'!$A$3:$N$54"}</definedName>
    <definedName name="WER" localSheetId="12">{"'광피스표'!$A$3:$N$54"}</definedName>
    <definedName name="WER" localSheetId="7">{"'광피스표'!$A$3:$N$54"}</definedName>
    <definedName name="WER" localSheetId="9">{"'광피스표'!$A$3:$N$54"}</definedName>
    <definedName name="WER" localSheetId="4">{"'광피스표'!$A$3:$N$54"}</definedName>
    <definedName name="WER" localSheetId="2">{"'광피스표'!$A$3:$N$54"}</definedName>
    <definedName name="WER" localSheetId="11">{"'광피스표'!$A$3:$N$54"}</definedName>
    <definedName name="WER" localSheetId="8">{"'광피스표'!$A$3:$N$54"}</definedName>
    <definedName name="WER" localSheetId="0">{"'광피스표'!$A$3:$N$54"}</definedName>
    <definedName name="WER" localSheetId="1">{"'광피스표'!$A$3:$N$54"}</definedName>
    <definedName name="WER" localSheetId="5">{"'광피스표'!$A$3:$N$54"}</definedName>
    <definedName name="WER" localSheetId="3">{"'광피스표'!$A$3:$N$54"}</definedName>
    <definedName name="WER" localSheetId="6">{"'광피스표'!$A$3:$N$54"}</definedName>
    <definedName name="WER">{"'광피스표'!$A$3:$N$54"}</definedName>
    <definedName name="wey" localSheetId="12">{"'산출근거'!$B$4:$D$8"}</definedName>
    <definedName name="wey" localSheetId="7">{"'산출근거'!$B$4:$D$8"}</definedName>
    <definedName name="wey" localSheetId="9">{"'산출근거'!$B$4:$D$8"}</definedName>
    <definedName name="wey" localSheetId="4">{"'산출근거'!$B$4:$D$8"}</definedName>
    <definedName name="wey" localSheetId="2">{"'산출근거'!$B$4:$D$8"}</definedName>
    <definedName name="wey" localSheetId="11">{"'산출근거'!$B$4:$D$8"}</definedName>
    <definedName name="wey" localSheetId="8">{"'산출근거'!$B$4:$D$8"}</definedName>
    <definedName name="wey" localSheetId="0">{"'산출근거'!$B$4:$D$8"}</definedName>
    <definedName name="wey" localSheetId="1">{"'산출근거'!$B$4:$D$8"}</definedName>
    <definedName name="wey" localSheetId="5">{"'산출근거'!$B$4:$D$8"}</definedName>
    <definedName name="wey" localSheetId="3">{"'산출근거'!$B$4:$D$8"}</definedName>
    <definedName name="wey" localSheetId="6">{"'산출근거'!$B$4:$D$8"}</definedName>
    <definedName name="wey">{"'산출근거'!$B$4:$D$8"}</definedName>
    <definedName name="wrn.교육청." hidden="1">{#N/A,#N/A,FALSE,"전력간선"}</definedName>
    <definedName name="wrn.ㅁㅁ." hidden="1">{#N/A,#N/A,FALSE,"단가와품"}</definedName>
    <definedName name="wrty" localSheetId="12">{"'용역비'!$A$4:$C$8"}</definedName>
    <definedName name="wrty" localSheetId="7">{"'용역비'!$A$4:$C$8"}</definedName>
    <definedName name="wrty" localSheetId="9">{"'용역비'!$A$4:$C$8"}</definedName>
    <definedName name="wrty" localSheetId="4">{"'용역비'!$A$4:$C$8"}</definedName>
    <definedName name="wrty" localSheetId="2">{"'용역비'!$A$4:$C$8"}</definedName>
    <definedName name="wrty" localSheetId="11">{"'용역비'!$A$4:$C$8"}</definedName>
    <definedName name="wrty" localSheetId="8">{"'용역비'!$A$4:$C$8"}</definedName>
    <definedName name="wrty" localSheetId="1">{"'용역비'!$A$4:$C$8"}</definedName>
    <definedName name="wrty" localSheetId="5">{"'용역비'!$A$4:$C$8"}</definedName>
    <definedName name="wrty" localSheetId="3">{"'용역비'!$A$4:$C$8"}</definedName>
    <definedName name="wrty" localSheetId="6">{"'용역비'!$A$4:$C$8"}</definedName>
    <definedName name="wrty">{"'용역비'!$A$4:$C$8"}</definedName>
    <definedName name="wrtyrtyrt" localSheetId="12">{"'용역비'!$A$4:$C$8"}</definedName>
    <definedName name="wrtyrtyrt" localSheetId="7">{"'용역비'!$A$4:$C$8"}</definedName>
    <definedName name="wrtyrtyrt" localSheetId="9">{"'용역비'!$A$4:$C$8"}</definedName>
    <definedName name="wrtyrtyrt" localSheetId="4">{"'용역비'!$A$4:$C$8"}</definedName>
    <definedName name="wrtyrtyrt" localSheetId="2">{"'용역비'!$A$4:$C$8"}</definedName>
    <definedName name="wrtyrtyrt" localSheetId="11">{"'용역비'!$A$4:$C$8"}</definedName>
    <definedName name="wrtyrtyrt" localSheetId="8">{"'용역비'!$A$4:$C$8"}</definedName>
    <definedName name="wrtyrtyrt" localSheetId="1">{"'용역비'!$A$4:$C$8"}</definedName>
    <definedName name="wrtyrtyrt" localSheetId="5">{"'용역비'!$A$4:$C$8"}</definedName>
    <definedName name="wrtyrtyrt" localSheetId="3">{"'용역비'!$A$4:$C$8"}</definedName>
    <definedName name="wrtyrtyrt" localSheetId="6">{"'용역비'!$A$4:$C$8"}</definedName>
    <definedName name="wrtyrtyrt">{"'용역비'!$A$4:$C$8"}</definedName>
    <definedName name="wrtywrtywr" localSheetId="12">{"'용역비'!$A$4:$C$8"}</definedName>
    <definedName name="wrtywrtywr" localSheetId="7">{"'용역비'!$A$4:$C$8"}</definedName>
    <definedName name="wrtywrtywr" localSheetId="9">{"'용역비'!$A$4:$C$8"}</definedName>
    <definedName name="wrtywrtywr" localSheetId="4">{"'용역비'!$A$4:$C$8"}</definedName>
    <definedName name="wrtywrtywr" localSheetId="2">{"'용역비'!$A$4:$C$8"}</definedName>
    <definedName name="wrtywrtywr" localSheetId="11">{"'용역비'!$A$4:$C$8"}</definedName>
    <definedName name="wrtywrtywr" localSheetId="8">{"'용역비'!$A$4:$C$8"}</definedName>
    <definedName name="wrtywrtywr" localSheetId="1">{"'용역비'!$A$4:$C$8"}</definedName>
    <definedName name="wrtywrtywr" localSheetId="5">{"'용역비'!$A$4:$C$8"}</definedName>
    <definedName name="wrtywrtywr" localSheetId="3">{"'용역비'!$A$4:$C$8"}</definedName>
    <definedName name="wrtywrtywr" localSheetId="6">{"'용역비'!$A$4:$C$8"}</definedName>
    <definedName name="wrtywrtywr">{"'용역비'!$A$4:$C$8"}</definedName>
    <definedName name="wuy" localSheetId="12">{"'용역비'!$A$4:$C$8"}</definedName>
    <definedName name="wuy" localSheetId="7">{"'용역비'!$A$4:$C$8"}</definedName>
    <definedName name="wuy" localSheetId="9">{"'용역비'!$A$4:$C$8"}</definedName>
    <definedName name="wuy" localSheetId="4">{"'용역비'!$A$4:$C$8"}</definedName>
    <definedName name="wuy" localSheetId="2">{"'용역비'!$A$4:$C$8"}</definedName>
    <definedName name="wuy" localSheetId="11">{"'용역비'!$A$4:$C$8"}</definedName>
    <definedName name="wuy" localSheetId="8">{"'용역비'!$A$4:$C$8"}</definedName>
    <definedName name="wuy" localSheetId="1">{"'용역비'!$A$4:$C$8"}</definedName>
    <definedName name="wuy" localSheetId="5">{"'용역비'!$A$4:$C$8"}</definedName>
    <definedName name="wuy" localSheetId="3">{"'용역비'!$A$4:$C$8"}</definedName>
    <definedName name="wuy" localSheetId="6">{"'용역비'!$A$4:$C$8"}</definedName>
    <definedName name="wuy">{"'용역비'!$A$4:$C$8"}</definedName>
    <definedName name="ww" hidden="1">[2]내역서!#REF!</definedName>
    <definedName name="wwwwww" localSheetId="12">{"'자리배치도'!$AG$1:$CI$28"}</definedName>
    <definedName name="wwwwww" localSheetId="7">{"'자리배치도'!$AG$1:$CI$28"}</definedName>
    <definedName name="wwwwww" localSheetId="9">{"'자리배치도'!$AG$1:$CI$28"}</definedName>
    <definedName name="wwwwww" localSheetId="4">{"'자리배치도'!$AG$1:$CI$28"}</definedName>
    <definedName name="wwwwww" localSheetId="2">{"'자리배치도'!$AG$1:$CI$28"}</definedName>
    <definedName name="wwwwww" localSheetId="11">{"'자리배치도'!$AG$1:$CI$28"}</definedName>
    <definedName name="wwwwww" localSheetId="8">{"'자리배치도'!$AG$1:$CI$28"}</definedName>
    <definedName name="wwwwww" localSheetId="0">{"'자리배치도'!$AG$1:$CI$28"}</definedName>
    <definedName name="wwwwww" localSheetId="1">{"'자리배치도'!$AG$1:$CI$28"}</definedName>
    <definedName name="wwwwww" localSheetId="5">{"'자리배치도'!$AG$1:$CI$28"}</definedName>
    <definedName name="wwwwww" localSheetId="3">{"'자리배치도'!$AG$1:$CI$28"}</definedName>
    <definedName name="wwwwww" localSheetId="6">{"'자리배치도'!$AG$1:$CI$28"}</definedName>
    <definedName name="wwwwww">{"'자리배치도'!$AG$1:$CI$28"}</definedName>
    <definedName name="XC" localSheetId="12">{"'광피스표'!$A$3:$N$54"}</definedName>
    <definedName name="XC" localSheetId="7">{"'광피스표'!$A$3:$N$54"}</definedName>
    <definedName name="XC" localSheetId="9">{"'광피스표'!$A$3:$N$54"}</definedName>
    <definedName name="XC" localSheetId="4">{"'광피스표'!$A$3:$N$54"}</definedName>
    <definedName name="XC" localSheetId="2">{"'광피스표'!$A$3:$N$54"}</definedName>
    <definedName name="XC" localSheetId="11">{"'광피스표'!$A$3:$N$54"}</definedName>
    <definedName name="XC" localSheetId="8">{"'광피스표'!$A$3:$N$54"}</definedName>
    <definedName name="XC" localSheetId="0">{"'광피스표'!$A$3:$N$54"}</definedName>
    <definedName name="XC" localSheetId="1">{"'광피스표'!$A$3:$N$54"}</definedName>
    <definedName name="XC" localSheetId="5">{"'광피스표'!$A$3:$N$54"}</definedName>
    <definedName name="XC" localSheetId="3">{"'광피스표'!$A$3:$N$54"}</definedName>
    <definedName name="XC" localSheetId="6">{"'광피스표'!$A$3:$N$54"}</definedName>
    <definedName name="XC">{"'광피스표'!$A$3:$N$54"}</definedName>
    <definedName name="XCCFD" localSheetId="12">{"'광피스표'!$A$3:$N$54"}</definedName>
    <definedName name="XCCFD" localSheetId="7">{"'광피스표'!$A$3:$N$54"}</definedName>
    <definedName name="XCCFD" localSheetId="9">{"'광피스표'!$A$3:$N$54"}</definedName>
    <definedName name="XCCFD" localSheetId="4">{"'광피스표'!$A$3:$N$54"}</definedName>
    <definedName name="XCCFD" localSheetId="2">{"'광피스표'!$A$3:$N$54"}</definedName>
    <definedName name="XCCFD" localSheetId="11">{"'광피스표'!$A$3:$N$54"}</definedName>
    <definedName name="XCCFD" localSheetId="8">{"'광피스표'!$A$3:$N$54"}</definedName>
    <definedName name="XCCFD" localSheetId="0">{"'광피스표'!$A$3:$N$54"}</definedName>
    <definedName name="XCCFD" localSheetId="1">{"'광피스표'!$A$3:$N$54"}</definedName>
    <definedName name="XCCFD" localSheetId="5">{"'광피스표'!$A$3:$N$54"}</definedName>
    <definedName name="XCCFD" localSheetId="3">{"'광피스표'!$A$3:$N$54"}</definedName>
    <definedName name="XCCFD" localSheetId="6">{"'광피스표'!$A$3:$N$54"}</definedName>
    <definedName name="XCCFD">{"'광피스표'!$A$3:$N$54"}</definedName>
    <definedName name="XXXXXX" localSheetId="12">{"'공사부문'!$A$6:$A$32"}</definedName>
    <definedName name="XXXXXX" localSheetId="7">{"'공사부문'!$A$6:$A$32"}</definedName>
    <definedName name="XXXXXX" localSheetId="9">{"'공사부문'!$A$6:$A$32"}</definedName>
    <definedName name="XXXXXX" localSheetId="4">{"'공사부문'!$A$6:$A$32"}</definedName>
    <definedName name="XXXXXX" localSheetId="2">{"'공사부문'!$A$6:$A$32"}</definedName>
    <definedName name="XXXXXX" localSheetId="11">{"'공사부문'!$A$6:$A$32"}</definedName>
    <definedName name="XXXXXX" localSheetId="8">{"'공사부문'!$A$6:$A$32"}</definedName>
    <definedName name="XXXXXX" localSheetId="0">{"'공사부문'!$A$6:$A$32"}</definedName>
    <definedName name="XXXXXX" localSheetId="1">{"'공사부문'!$A$6:$A$32"}</definedName>
    <definedName name="XXXXXX" localSheetId="5">{"'공사부문'!$A$6:$A$32"}</definedName>
    <definedName name="XXXXXX" localSheetId="3">{"'공사부문'!$A$6:$A$32"}</definedName>
    <definedName name="XXXXXX" localSheetId="6">{"'공사부문'!$A$6:$A$32"}</definedName>
    <definedName name="XXXXXX">{"'공사부문'!$A$6:$A$32"}</definedName>
    <definedName name="y" localSheetId="12">{"'용역비'!$A$4:$C$8"}</definedName>
    <definedName name="y" localSheetId="7">{"'용역비'!$A$4:$C$8"}</definedName>
    <definedName name="y" localSheetId="9">{"'용역비'!$A$4:$C$8"}</definedName>
    <definedName name="y" localSheetId="4">{"'용역비'!$A$4:$C$8"}</definedName>
    <definedName name="y" localSheetId="2">{"'용역비'!$A$4:$C$8"}</definedName>
    <definedName name="y" localSheetId="11">{"'용역비'!$A$4:$C$8"}</definedName>
    <definedName name="y" localSheetId="8">{"'용역비'!$A$4:$C$8"}</definedName>
    <definedName name="y" localSheetId="1">{"'용역비'!$A$4:$C$8"}</definedName>
    <definedName name="y" localSheetId="5">{"'용역비'!$A$4:$C$8"}</definedName>
    <definedName name="y" localSheetId="3">{"'용역비'!$A$4:$C$8"}</definedName>
    <definedName name="y" localSheetId="6">{"'용역비'!$A$4:$C$8"}</definedName>
    <definedName name="y">{"'용역비'!$A$4:$C$8"}</definedName>
    <definedName name="YFU" localSheetId="12">{"'용역비'!$A$4:$C$8"}</definedName>
    <definedName name="YFU" localSheetId="7">{"'용역비'!$A$4:$C$8"}</definedName>
    <definedName name="YFU" localSheetId="9">{"'용역비'!$A$4:$C$8"}</definedName>
    <definedName name="YFU" localSheetId="4">{"'용역비'!$A$4:$C$8"}</definedName>
    <definedName name="YFU" localSheetId="2">{"'용역비'!$A$4:$C$8"}</definedName>
    <definedName name="YFU" localSheetId="11">{"'용역비'!$A$4:$C$8"}</definedName>
    <definedName name="YFU" localSheetId="8">{"'용역비'!$A$4:$C$8"}</definedName>
    <definedName name="YFU" localSheetId="1">{"'용역비'!$A$4:$C$8"}</definedName>
    <definedName name="YFU" localSheetId="5">{"'용역비'!$A$4:$C$8"}</definedName>
    <definedName name="YFU" localSheetId="3">{"'용역비'!$A$4:$C$8"}</definedName>
    <definedName name="YFU" localSheetId="6">{"'용역비'!$A$4:$C$8"}</definedName>
    <definedName name="YFU">{"'용역비'!$A$4:$C$8"}</definedName>
    <definedName name="yke" localSheetId="12">{0,0,0,0}</definedName>
    <definedName name="yke" localSheetId="7">{0,0,0,0}</definedName>
    <definedName name="yke" localSheetId="9">{0,0,0,0}</definedName>
    <definedName name="yke" localSheetId="4">{0,0,0,0}</definedName>
    <definedName name="yke" localSheetId="2">{0,0,0,0}</definedName>
    <definedName name="yke" localSheetId="11">{0,0,0,0}</definedName>
    <definedName name="yke" localSheetId="8">{0,0,0,0}</definedName>
    <definedName name="yke" localSheetId="0">{0,0,0,0}</definedName>
    <definedName name="yke" localSheetId="1">{0,0,0,0}</definedName>
    <definedName name="yke" localSheetId="5">{0,0,0,0}</definedName>
    <definedName name="yke" localSheetId="3">{0,0,0,0}</definedName>
    <definedName name="yke" localSheetId="6">{0,0,0,0}</definedName>
    <definedName name="yke">{0,0,0,0}</definedName>
    <definedName name="YL" localSheetId="12">{"'용역비'!$A$4:$C$8"}</definedName>
    <definedName name="YL" localSheetId="7">{"'용역비'!$A$4:$C$8"}</definedName>
    <definedName name="YL" localSheetId="9">{"'용역비'!$A$4:$C$8"}</definedName>
    <definedName name="YL" localSheetId="4">{"'용역비'!$A$4:$C$8"}</definedName>
    <definedName name="YL" localSheetId="2">{"'용역비'!$A$4:$C$8"}</definedName>
    <definedName name="YL" localSheetId="11">{"'용역비'!$A$4:$C$8"}</definedName>
    <definedName name="YL" localSheetId="8">{"'용역비'!$A$4:$C$8"}</definedName>
    <definedName name="YL" localSheetId="0">{"'용역비'!$A$4:$C$8"}</definedName>
    <definedName name="YL" localSheetId="1">{"'용역비'!$A$4:$C$8"}</definedName>
    <definedName name="YL" localSheetId="5">{"'용역비'!$A$4:$C$8"}</definedName>
    <definedName name="YL" localSheetId="3">{"'용역비'!$A$4:$C$8"}</definedName>
    <definedName name="YL" localSheetId="6">{"'용역비'!$A$4:$C$8"}</definedName>
    <definedName name="YL">{"'용역비'!$A$4:$C$8"}</definedName>
    <definedName name="yu" localSheetId="12">{"'용역비'!$A$4:$C$8"}</definedName>
    <definedName name="yu" localSheetId="7">{"'용역비'!$A$4:$C$8"}</definedName>
    <definedName name="yu" localSheetId="9">{"'용역비'!$A$4:$C$8"}</definedName>
    <definedName name="yu" localSheetId="4">{"'용역비'!$A$4:$C$8"}</definedName>
    <definedName name="yu" localSheetId="2">{"'용역비'!$A$4:$C$8"}</definedName>
    <definedName name="yu" localSheetId="11">{"'용역비'!$A$4:$C$8"}</definedName>
    <definedName name="yu" localSheetId="8">{"'용역비'!$A$4:$C$8"}</definedName>
    <definedName name="yu" localSheetId="1">{"'용역비'!$A$4:$C$8"}</definedName>
    <definedName name="yu" localSheetId="5">{"'용역비'!$A$4:$C$8"}</definedName>
    <definedName name="yu" localSheetId="3">{"'용역비'!$A$4:$C$8"}</definedName>
    <definedName name="yu" localSheetId="6">{"'용역비'!$A$4:$C$8"}</definedName>
    <definedName name="yu">{"'용역비'!$A$4:$C$8"}</definedName>
    <definedName name="YUK" localSheetId="12">{"'용역비'!$A$4:$C$8"}</definedName>
    <definedName name="YUK" localSheetId="7">{"'용역비'!$A$4:$C$8"}</definedName>
    <definedName name="YUK" localSheetId="9">{"'용역비'!$A$4:$C$8"}</definedName>
    <definedName name="YUK" localSheetId="4">{"'용역비'!$A$4:$C$8"}</definedName>
    <definedName name="YUK" localSheetId="2">{"'용역비'!$A$4:$C$8"}</definedName>
    <definedName name="YUK" localSheetId="11">{"'용역비'!$A$4:$C$8"}</definedName>
    <definedName name="YUK" localSheetId="8">{"'용역비'!$A$4:$C$8"}</definedName>
    <definedName name="YUK" localSheetId="1">{"'용역비'!$A$4:$C$8"}</definedName>
    <definedName name="YUK" localSheetId="5">{"'용역비'!$A$4:$C$8"}</definedName>
    <definedName name="YUK" localSheetId="3">{"'용역비'!$A$4:$C$8"}</definedName>
    <definedName name="YUK" localSheetId="6">{"'용역비'!$A$4:$C$8"}</definedName>
    <definedName name="YUK">{"'용역비'!$A$4:$C$8"}</definedName>
    <definedName name="YUKOI" localSheetId="12">{"'용역비'!$A$4:$C$8"}</definedName>
    <definedName name="YUKOI" localSheetId="7">{"'용역비'!$A$4:$C$8"}</definedName>
    <definedName name="YUKOI" localSheetId="9">{"'용역비'!$A$4:$C$8"}</definedName>
    <definedName name="YUKOI" localSheetId="4">{"'용역비'!$A$4:$C$8"}</definedName>
    <definedName name="YUKOI" localSheetId="2">{"'용역비'!$A$4:$C$8"}</definedName>
    <definedName name="YUKOI" localSheetId="11">{"'용역비'!$A$4:$C$8"}</definedName>
    <definedName name="YUKOI" localSheetId="8">{"'용역비'!$A$4:$C$8"}</definedName>
    <definedName name="YUKOI" localSheetId="1">{"'용역비'!$A$4:$C$8"}</definedName>
    <definedName name="YUKOI" localSheetId="5">{"'용역비'!$A$4:$C$8"}</definedName>
    <definedName name="YUKOI" localSheetId="3">{"'용역비'!$A$4:$C$8"}</definedName>
    <definedName name="YUKOI" localSheetId="6">{"'용역비'!$A$4:$C$8"}</definedName>
    <definedName name="YUKOI">{"'용역비'!$A$4:$C$8"}</definedName>
    <definedName name="yyyyyy" localSheetId="12">{"'자리배치도'!$AG$1:$CI$28"}</definedName>
    <definedName name="yyyyyy" localSheetId="7">{"'자리배치도'!$AG$1:$CI$28"}</definedName>
    <definedName name="yyyyyy" localSheetId="9">{"'자리배치도'!$AG$1:$CI$28"}</definedName>
    <definedName name="yyyyyy" localSheetId="4">{"'자리배치도'!$AG$1:$CI$28"}</definedName>
    <definedName name="yyyyyy" localSheetId="2">{"'자리배치도'!$AG$1:$CI$28"}</definedName>
    <definedName name="yyyyyy" localSheetId="11">{"'자리배치도'!$AG$1:$CI$28"}</definedName>
    <definedName name="yyyyyy" localSheetId="8">{"'자리배치도'!$AG$1:$CI$28"}</definedName>
    <definedName name="yyyyyy" localSheetId="0">{"'자리배치도'!$AG$1:$CI$28"}</definedName>
    <definedName name="yyyyyy" localSheetId="1">{"'자리배치도'!$AG$1:$CI$28"}</definedName>
    <definedName name="yyyyyy" localSheetId="5">{"'자리배치도'!$AG$1:$CI$28"}</definedName>
    <definedName name="yyyyyy" localSheetId="3">{"'자리배치도'!$AG$1:$CI$28"}</definedName>
    <definedName name="yyyyyy" localSheetId="6">{"'자리배치도'!$AG$1:$CI$28"}</definedName>
    <definedName name="yyyyyy">{"'자리배치도'!$AG$1:$CI$28"}</definedName>
    <definedName name="Z">BLCH</definedName>
    <definedName name="ZA" localSheetId="12">{"'광피스표'!$A$3:$N$54"}</definedName>
    <definedName name="ZA" localSheetId="7">{"'광피스표'!$A$3:$N$54"}</definedName>
    <definedName name="ZA" localSheetId="9">{"'광피스표'!$A$3:$N$54"}</definedName>
    <definedName name="ZA" localSheetId="4">{"'광피스표'!$A$3:$N$54"}</definedName>
    <definedName name="ZA" localSheetId="2">{"'광피스표'!$A$3:$N$54"}</definedName>
    <definedName name="ZA" localSheetId="11">{"'광피스표'!$A$3:$N$54"}</definedName>
    <definedName name="ZA" localSheetId="8">{"'광피스표'!$A$3:$N$54"}</definedName>
    <definedName name="ZA" localSheetId="0">{"'광피스표'!$A$3:$N$54"}</definedName>
    <definedName name="ZA" localSheetId="1">{"'광피스표'!$A$3:$N$54"}</definedName>
    <definedName name="ZA" localSheetId="5">{"'광피스표'!$A$3:$N$54"}</definedName>
    <definedName name="ZA" localSheetId="3">{"'광피스표'!$A$3:$N$54"}</definedName>
    <definedName name="ZA" localSheetId="6">{"'광피스표'!$A$3:$N$54"}</definedName>
    <definedName name="ZA">{"'광피스표'!$A$3:$N$54"}</definedName>
    <definedName name="ZZ">BLCH</definedName>
    <definedName name="ZZZ">BlankMacro1</definedName>
    <definedName name="ㄱㄱㄱ" localSheetId="12">{"'용역비'!$A$4:$C$8"}</definedName>
    <definedName name="ㄱㄱㄱ" localSheetId="7">{"'용역비'!$A$4:$C$8"}</definedName>
    <definedName name="ㄱㄱㄱ" localSheetId="9">{"'용역비'!$A$4:$C$8"}</definedName>
    <definedName name="ㄱㄱㄱ" localSheetId="4">{"'용역비'!$A$4:$C$8"}</definedName>
    <definedName name="ㄱㄱㄱ" localSheetId="2">{"'용역비'!$A$4:$C$8"}</definedName>
    <definedName name="ㄱㄱㄱ" localSheetId="11">{"'용역비'!$A$4:$C$8"}</definedName>
    <definedName name="ㄱㄱㄱ" localSheetId="8">{"'용역비'!$A$4:$C$8"}</definedName>
    <definedName name="ㄱㄱㄱ" localSheetId="1">{"'용역비'!$A$4:$C$8"}</definedName>
    <definedName name="ㄱㄱㄱ" localSheetId="5">{"'용역비'!$A$4:$C$8"}</definedName>
    <definedName name="ㄱㄱㄱ" localSheetId="3">{"'용역비'!$A$4:$C$8"}</definedName>
    <definedName name="ㄱㄱㄱ" localSheetId="6">{"'용역비'!$A$4:$C$8"}</definedName>
    <definedName name="ㄱㄱㄱ">{"'용역비'!$A$4:$C$8"}</definedName>
    <definedName name="ㄱㄱㄱㄱㄱ" localSheetId="12">{"'용역비'!$A$4:$C$8"}</definedName>
    <definedName name="ㄱㄱㄱㄱㄱ" localSheetId="7">{"'용역비'!$A$4:$C$8"}</definedName>
    <definedName name="ㄱㄱㄱㄱㄱ" localSheetId="9">{"'용역비'!$A$4:$C$8"}</definedName>
    <definedName name="ㄱㄱㄱㄱㄱ" localSheetId="4">{"'용역비'!$A$4:$C$8"}</definedName>
    <definedName name="ㄱㄱㄱㄱㄱ" localSheetId="2">{"'용역비'!$A$4:$C$8"}</definedName>
    <definedName name="ㄱㄱㄱㄱㄱ" localSheetId="11">{"'용역비'!$A$4:$C$8"}</definedName>
    <definedName name="ㄱㄱㄱㄱㄱ" localSheetId="8">{"'용역비'!$A$4:$C$8"}</definedName>
    <definedName name="ㄱㄱㄱㄱㄱ" localSheetId="1">{"'용역비'!$A$4:$C$8"}</definedName>
    <definedName name="ㄱㄱㄱㄱㄱ" localSheetId="5">{"'용역비'!$A$4:$C$8"}</definedName>
    <definedName name="ㄱㄱㄱㄱㄱ" localSheetId="3">{"'용역비'!$A$4:$C$8"}</definedName>
    <definedName name="ㄱㄱㄱㄱㄱ" localSheetId="6">{"'용역비'!$A$4:$C$8"}</definedName>
    <definedName name="ㄱㄱㄱㄱㄱ">{"'용역비'!$A$4:$C$8"}</definedName>
    <definedName name="ㄱㄷ" localSheetId="12">{"'용역비'!$A$4:$C$8"}</definedName>
    <definedName name="ㄱㄷ" localSheetId="7">{"'용역비'!$A$4:$C$8"}</definedName>
    <definedName name="ㄱㄷ" localSheetId="9">{"'용역비'!$A$4:$C$8"}</definedName>
    <definedName name="ㄱㄷ" localSheetId="4">{"'용역비'!$A$4:$C$8"}</definedName>
    <definedName name="ㄱㄷ" localSheetId="2">{"'용역비'!$A$4:$C$8"}</definedName>
    <definedName name="ㄱㄷ" localSheetId="11">{"'용역비'!$A$4:$C$8"}</definedName>
    <definedName name="ㄱㄷ" localSheetId="8">{"'용역비'!$A$4:$C$8"}</definedName>
    <definedName name="ㄱㄷ" localSheetId="1">{"'용역비'!$A$4:$C$8"}</definedName>
    <definedName name="ㄱㄷ" localSheetId="5">{"'용역비'!$A$4:$C$8"}</definedName>
    <definedName name="ㄱㄷ" localSheetId="3">{"'용역비'!$A$4:$C$8"}</definedName>
    <definedName name="ㄱㄷ" localSheetId="6">{"'용역비'!$A$4:$C$8"}</definedName>
    <definedName name="ㄱㄷ">{"'용역비'!$A$4:$C$8"}</definedName>
    <definedName name="ㄱㄷㄱ" localSheetId="12">BLCH</definedName>
    <definedName name="ㄱㄷㄱ" localSheetId="7">BLCH</definedName>
    <definedName name="ㄱㄷㄱ" localSheetId="9">BLCH</definedName>
    <definedName name="ㄱㄷㄱ" localSheetId="4">BLCH</definedName>
    <definedName name="ㄱㄷㄱ" localSheetId="2">BLCH</definedName>
    <definedName name="ㄱㄷㄱ" localSheetId="11">BLCH</definedName>
    <definedName name="ㄱㄷㄱ" localSheetId="8">BLCH</definedName>
    <definedName name="ㄱㄷㄱ" localSheetId="0">BLCH</definedName>
    <definedName name="ㄱㄷㄱ" localSheetId="1">BLCH</definedName>
    <definedName name="ㄱㄷㄱ" localSheetId="5">BLCH</definedName>
    <definedName name="ㄱㄷㄱ" localSheetId="3">BLCH</definedName>
    <definedName name="ㄱㄷㄱ" localSheetId="6">BLCH</definedName>
    <definedName name="ㄱㄷㄱ">BLCH</definedName>
    <definedName name="ㄱㄿ" localSheetId="12">{"'용역비'!$A$4:$C$8"}</definedName>
    <definedName name="ㄱㄿ" localSheetId="7">{"'용역비'!$A$4:$C$8"}</definedName>
    <definedName name="ㄱㄿ" localSheetId="9">{"'용역비'!$A$4:$C$8"}</definedName>
    <definedName name="ㄱㄿ" localSheetId="4">{"'용역비'!$A$4:$C$8"}</definedName>
    <definedName name="ㄱㄿ" localSheetId="2">{"'용역비'!$A$4:$C$8"}</definedName>
    <definedName name="ㄱㄿ" localSheetId="11">{"'용역비'!$A$4:$C$8"}</definedName>
    <definedName name="ㄱㄿ" localSheetId="8">{"'용역비'!$A$4:$C$8"}</definedName>
    <definedName name="ㄱㄿ" localSheetId="1">{"'용역비'!$A$4:$C$8"}</definedName>
    <definedName name="ㄱㄿ" localSheetId="5">{"'용역비'!$A$4:$C$8"}</definedName>
    <definedName name="ㄱㄿ" localSheetId="3">{"'용역비'!$A$4:$C$8"}</definedName>
    <definedName name="ㄱㄿ" localSheetId="6">{"'용역비'!$A$4:$C$8"}</definedName>
    <definedName name="ㄱㄿ">{"'용역비'!$A$4:$C$8"}</definedName>
    <definedName name="ㄱ쇼" localSheetId="12">{"'용역비'!$A$4:$C$8"}</definedName>
    <definedName name="ㄱ쇼" localSheetId="7">{"'용역비'!$A$4:$C$8"}</definedName>
    <definedName name="ㄱ쇼" localSheetId="9">{"'용역비'!$A$4:$C$8"}</definedName>
    <definedName name="ㄱ쇼" localSheetId="4">{"'용역비'!$A$4:$C$8"}</definedName>
    <definedName name="ㄱ쇼" localSheetId="2">{"'용역비'!$A$4:$C$8"}</definedName>
    <definedName name="ㄱ쇼" localSheetId="11">{"'용역비'!$A$4:$C$8"}</definedName>
    <definedName name="ㄱ쇼" localSheetId="8">{"'용역비'!$A$4:$C$8"}</definedName>
    <definedName name="ㄱ쇼" localSheetId="1">{"'용역비'!$A$4:$C$8"}</definedName>
    <definedName name="ㄱ쇼" localSheetId="5">{"'용역비'!$A$4:$C$8"}</definedName>
    <definedName name="ㄱ쇼" localSheetId="3">{"'용역비'!$A$4:$C$8"}</definedName>
    <definedName name="ㄱ쇼" localSheetId="6">{"'용역비'!$A$4:$C$8"}</definedName>
    <definedName name="ㄱ쇼">{"'용역비'!$A$4:$C$8"}</definedName>
    <definedName name="ㄱㅎ" localSheetId="12">{"'용역비'!$A$4:$C$8"}</definedName>
    <definedName name="ㄱㅎ" localSheetId="7">{"'용역비'!$A$4:$C$8"}</definedName>
    <definedName name="ㄱㅎ" localSheetId="9">{"'용역비'!$A$4:$C$8"}</definedName>
    <definedName name="ㄱㅎ" localSheetId="4">{"'용역비'!$A$4:$C$8"}</definedName>
    <definedName name="ㄱㅎ" localSheetId="2">{"'용역비'!$A$4:$C$8"}</definedName>
    <definedName name="ㄱㅎ" localSheetId="11">{"'용역비'!$A$4:$C$8"}</definedName>
    <definedName name="ㄱㅎ" localSheetId="8">{"'용역비'!$A$4:$C$8"}</definedName>
    <definedName name="ㄱㅎ" localSheetId="1">{"'용역비'!$A$4:$C$8"}</definedName>
    <definedName name="ㄱㅎ" localSheetId="5">{"'용역비'!$A$4:$C$8"}</definedName>
    <definedName name="ㄱㅎ" localSheetId="3">{"'용역비'!$A$4:$C$8"}</definedName>
    <definedName name="ㄱㅎ" localSheetId="6">{"'용역비'!$A$4:$C$8"}</definedName>
    <definedName name="ㄱㅎ">{"'용역비'!$A$4:$C$8"}</definedName>
    <definedName name="가" localSheetId="12">{"'자리배치도'!$AG$1:$CI$28"}</definedName>
    <definedName name="가" localSheetId="7">{"'자리배치도'!$AG$1:$CI$28"}</definedName>
    <definedName name="가" localSheetId="9">{"'자리배치도'!$AG$1:$CI$28"}</definedName>
    <definedName name="가" localSheetId="4">{"'자리배치도'!$AG$1:$CI$28"}</definedName>
    <definedName name="가" localSheetId="2">{"'자리배치도'!$AG$1:$CI$28"}</definedName>
    <definedName name="가" localSheetId="11">{"'자리배치도'!$AG$1:$CI$28"}</definedName>
    <definedName name="가" localSheetId="8">{"'자리배치도'!$AG$1:$CI$28"}</definedName>
    <definedName name="가" localSheetId="0">{"'자리배치도'!$AG$1:$CI$28"}</definedName>
    <definedName name="가" localSheetId="1">{"'자리배치도'!$AG$1:$CI$28"}</definedName>
    <definedName name="가" localSheetId="5">{"'자리배치도'!$AG$1:$CI$28"}</definedName>
    <definedName name="가" localSheetId="3">{"'자리배치도'!$AG$1:$CI$28"}</definedName>
    <definedName name="가" localSheetId="6">{"'자리배치도'!$AG$1:$CI$28"}</definedName>
    <definedName name="가">{"'자리배치도'!$AG$1:$CI$28"}</definedName>
    <definedName name="가1" localSheetId="12">{"'산출근거'!$B$4:$D$8"}</definedName>
    <definedName name="가1" localSheetId="7">{"'산출근거'!$B$4:$D$8"}</definedName>
    <definedName name="가1" localSheetId="9">{"'산출근거'!$B$4:$D$8"}</definedName>
    <definedName name="가1" localSheetId="4">{"'산출근거'!$B$4:$D$8"}</definedName>
    <definedName name="가1" localSheetId="2">{"'산출근거'!$B$4:$D$8"}</definedName>
    <definedName name="가1" localSheetId="11">{"'산출근거'!$B$4:$D$8"}</definedName>
    <definedName name="가1" localSheetId="8">{"'산출근거'!$B$4:$D$8"}</definedName>
    <definedName name="가1" localSheetId="0">{"'산출근거'!$B$4:$D$8"}</definedName>
    <definedName name="가1" localSheetId="1">{"'산출근거'!$B$4:$D$8"}</definedName>
    <definedName name="가1" localSheetId="5">{"'산출근거'!$B$4:$D$8"}</definedName>
    <definedName name="가1" localSheetId="3">{"'산출근거'!$B$4:$D$8"}</definedName>
    <definedName name="가1" localSheetId="6">{"'산출근거'!$B$4:$D$8"}</definedName>
    <definedName name="가1">{"'산출근거'!$B$4:$D$8"}</definedName>
    <definedName name="가격품의" localSheetId="12">{"'표지'!$B$5"}</definedName>
    <definedName name="가격품의" localSheetId="7">{"'표지'!$B$5"}</definedName>
    <definedName name="가격품의" localSheetId="9">{"'표지'!$B$5"}</definedName>
    <definedName name="가격품의" localSheetId="4">{"'표지'!$B$5"}</definedName>
    <definedName name="가격품의" localSheetId="2">{"'표지'!$B$5"}</definedName>
    <definedName name="가격품의" localSheetId="11">{"'표지'!$B$5"}</definedName>
    <definedName name="가격품의" localSheetId="8">{"'표지'!$B$5"}</definedName>
    <definedName name="가격품의" localSheetId="1">{"'표지'!$B$5"}</definedName>
    <definedName name="가격품의" localSheetId="5">{"'표지'!$B$5"}</definedName>
    <definedName name="가격품의" localSheetId="3">{"'표지'!$B$5"}</definedName>
    <definedName name="가격품의" localSheetId="6">{"'표지'!$B$5"}</definedName>
    <definedName name="가격품의">{"'표지'!$B$5"}</definedName>
    <definedName name="가기긱" localSheetId="12">{"'미착금액'!$A$4:$G$14"}</definedName>
    <definedName name="가기긱" localSheetId="7">{"'미착금액'!$A$4:$G$14"}</definedName>
    <definedName name="가기긱" localSheetId="9">{"'미착금액'!$A$4:$G$14"}</definedName>
    <definedName name="가기긱" localSheetId="4">{"'미착금액'!$A$4:$G$14"}</definedName>
    <definedName name="가기긱" localSheetId="2">{"'미착금액'!$A$4:$G$14"}</definedName>
    <definedName name="가기긱" localSheetId="11">{"'미착금액'!$A$4:$G$14"}</definedName>
    <definedName name="가기긱" localSheetId="8">{"'미착금액'!$A$4:$G$14"}</definedName>
    <definedName name="가기긱" localSheetId="1">{"'미착금액'!$A$4:$G$14"}</definedName>
    <definedName name="가기긱" localSheetId="5">{"'미착금액'!$A$4:$G$14"}</definedName>
    <definedName name="가기긱" localSheetId="3">{"'미착금액'!$A$4:$G$14"}</definedName>
    <definedName name="가기긱" localSheetId="6">{"'미착금액'!$A$4:$G$14"}</definedName>
    <definedName name="가기긱">{"'미착금액'!$A$4:$G$14"}</definedName>
    <definedName name="강정근" localSheetId="12">{"'도면'!$G$62:$H$63","'도면'!$G$62:$H$63"}</definedName>
    <definedName name="강정근" localSheetId="7">{"'도면'!$G$62:$H$63","'도면'!$G$62:$H$63"}</definedName>
    <definedName name="강정근" localSheetId="9">{"'도면'!$G$62:$H$63","'도면'!$G$62:$H$63"}</definedName>
    <definedName name="강정근" localSheetId="4">{"'도면'!$G$62:$H$63","'도면'!$G$62:$H$63"}</definedName>
    <definedName name="강정근" localSheetId="2">{"'도면'!$G$62:$H$63","'도면'!$G$62:$H$63"}</definedName>
    <definedName name="강정근" localSheetId="11">{"'도면'!$G$62:$H$63","'도면'!$G$62:$H$63"}</definedName>
    <definedName name="강정근" localSheetId="8">{"'도면'!$G$62:$H$63","'도면'!$G$62:$H$63"}</definedName>
    <definedName name="강정근" localSheetId="0">{"'도면'!$G$62:$H$63","'도면'!$G$62:$H$63"}</definedName>
    <definedName name="강정근" localSheetId="1">{"'도면'!$G$62:$H$63","'도면'!$G$62:$H$63"}</definedName>
    <definedName name="강정근" localSheetId="5">{"'도면'!$G$62:$H$63","'도면'!$G$62:$H$63"}</definedName>
    <definedName name="강정근" localSheetId="3">{"'도면'!$G$62:$H$63","'도면'!$G$62:$H$63"}</definedName>
    <definedName name="강정근" localSheetId="6">{"'도면'!$G$62:$H$63","'도면'!$G$62:$H$63"}</definedName>
    <definedName name="강정근">{"'도면'!$G$62:$H$63","'도면'!$G$62:$H$63"}</definedName>
    <definedName name="거" localSheetId="12">{"'자리배치도'!$AG$1:$CI$28"}</definedName>
    <definedName name="거" localSheetId="7">{"'자리배치도'!$AG$1:$CI$28"}</definedName>
    <definedName name="거" localSheetId="9">{"'자리배치도'!$AG$1:$CI$28"}</definedName>
    <definedName name="거" localSheetId="4">{"'자리배치도'!$AG$1:$CI$28"}</definedName>
    <definedName name="거" localSheetId="2">{"'자리배치도'!$AG$1:$CI$28"}</definedName>
    <definedName name="거" localSheetId="11">{"'자리배치도'!$AG$1:$CI$28"}</definedName>
    <definedName name="거" localSheetId="8">{"'자리배치도'!$AG$1:$CI$28"}</definedName>
    <definedName name="거" localSheetId="0">{"'자리배치도'!$AG$1:$CI$28"}</definedName>
    <definedName name="거" localSheetId="1">{"'자리배치도'!$AG$1:$CI$28"}</definedName>
    <definedName name="거" localSheetId="5">{"'자리배치도'!$AG$1:$CI$28"}</definedName>
    <definedName name="거" localSheetId="3">{"'자리배치도'!$AG$1:$CI$28"}</definedName>
    <definedName name="거" localSheetId="6">{"'자리배치도'!$AG$1:$CI$28"}</definedName>
    <definedName name="거">{"'자리배치도'!$AG$1:$CI$28"}</definedName>
    <definedName name="건목">53461</definedName>
    <definedName name="검사내역" localSheetId="12">{"'Sheet1'!$A$1:$H$49"}</definedName>
    <definedName name="검사내역" localSheetId="7">{"'Sheet1'!$A$1:$H$49"}</definedName>
    <definedName name="검사내역" localSheetId="9">{"'Sheet1'!$A$1:$H$49"}</definedName>
    <definedName name="검사내역" localSheetId="4">{"'Sheet1'!$A$1:$H$49"}</definedName>
    <definedName name="검사내역" localSheetId="2">{"'Sheet1'!$A$1:$H$49"}</definedName>
    <definedName name="검사내역" localSheetId="11">{"'Sheet1'!$A$1:$H$49"}</definedName>
    <definedName name="검사내역" localSheetId="8">{"'Sheet1'!$A$1:$H$49"}</definedName>
    <definedName name="검사내역" localSheetId="0">{"'Sheet1'!$A$1:$H$49"}</definedName>
    <definedName name="검사내역" localSheetId="1">{"'Sheet1'!$A$1:$H$49"}</definedName>
    <definedName name="검사내역" localSheetId="5">{"'Sheet1'!$A$1:$H$49"}</definedName>
    <definedName name="검사내역" localSheetId="3">{"'Sheet1'!$A$1:$H$49"}</definedName>
    <definedName name="검사내역" localSheetId="6">{"'Sheet1'!$A$1:$H$49"}</definedName>
    <definedName name="검사내역">{"'Sheet1'!$A$1:$H$49"}</definedName>
    <definedName name="겨" localSheetId="12">{"'용역비'!$A$4:$C$8"}</definedName>
    <definedName name="겨" localSheetId="7">{"'용역비'!$A$4:$C$8"}</definedName>
    <definedName name="겨" localSheetId="9">{"'용역비'!$A$4:$C$8"}</definedName>
    <definedName name="겨" localSheetId="4">{"'용역비'!$A$4:$C$8"}</definedName>
    <definedName name="겨" localSheetId="2">{"'용역비'!$A$4:$C$8"}</definedName>
    <definedName name="겨" localSheetId="11">{"'용역비'!$A$4:$C$8"}</definedName>
    <definedName name="겨" localSheetId="8">{"'용역비'!$A$4:$C$8"}</definedName>
    <definedName name="겨" localSheetId="1">{"'용역비'!$A$4:$C$8"}</definedName>
    <definedName name="겨" localSheetId="5">{"'용역비'!$A$4:$C$8"}</definedName>
    <definedName name="겨" localSheetId="3">{"'용역비'!$A$4:$C$8"}</definedName>
    <definedName name="겨" localSheetId="6">{"'용역비'!$A$4:$C$8"}</definedName>
    <definedName name="겨">{"'용역비'!$A$4:$C$8"}</definedName>
    <definedName name="경비집계" localSheetId="12">{"'용역비'!$A$4:$C$8"}</definedName>
    <definedName name="경비집계" localSheetId="7">{"'용역비'!$A$4:$C$8"}</definedName>
    <definedName name="경비집계" localSheetId="9">{"'용역비'!$A$4:$C$8"}</definedName>
    <definedName name="경비집계" localSheetId="4">{"'용역비'!$A$4:$C$8"}</definedName>
    <definedName name="경비집계" localSheetId="2">{"'용역비'!$A$4:$C$8"}</definedName>
    <definedName name="경비집계" localSheetId="11">{"'용역비'!$A$4:$C$8"}</definedName>
    <definedName name="경비집계" localSheetId="8">{"'용역비'!$A$4:$C$8"}</definedName>
    <definedName name="경비집계" localSheetId="0">{"'용역비'!$A$4:$C$8"}</definedName>
    <definedName name="경비집계" localSheetId="1">{"'용역비'!$A$4:$C$8"}</definedName>
    <definedName name="경비집계" localSheetId="5">{"'용역비'!$A$4:$C$8"}</definedName>
    <definedName name="경비집계" localSheetId="3">{"'용역비'!$A$4:$C$8"}</definedName>
    <definedName name="경비집계" localSheetId="6">{"'용역비'!$A$4:$C$8"}</definedName>
    <definedName name="경비집계">{"'용역비'!$A$4:$C$8"}</definedName>
    <definedName name="곡동" localSheetId="12">{"'Firr(선)'!$AS$1:$AY$62","'Firr(사)'!$AS$1:$AY$62","'Firr(회)'!$AS$1:$AY$62","'Firr(선)'!$L$1:$V$62","'Firr(사)'!$L$1:$V$62","'Firr(회)'!$L$1:$V$62"}</definedName>
    <definedName name="곡동" localSheetId="7">{"'Firr(선)'!$AS$1:$AY$62","'Firr(사)'!$AS$1:$AY$62","'Firr(회)'!$AS$1:$AY$62","'Firr(선)'!$L$1:$V$62","'Firr(사)'!$L$1:$V$62","'Firr(회)'!$L$1:$V$62"}</definedName>
    <definedName name="곡동" localSheetId="9">{"'Firr(선)'!$AS$1:$AY$62","'Firr(사)'!$AS$1:$AY$62","'Firr(회)'!$AS$1:$AY$62","'Firr(선)'!$L$1:$V$62","'Firr(사)'!$L$1:$V$62","'Firr(회)'!$L$1:$V$62"}</definedName>
    <definedName name="곡동" localSheetId="4">{"'Firr(선)'!$AS$1:$AY$62","'Firr(사)'!$AS$1:$AY$62","'Firr(회)'!$AS$1:$AY$62","'Firr(선)'!$L$1:$V$62","'Firr(사)'!$L$1:$V$62","'Firr(회)'!$L$1:$V$62"}</definedName>
    <definedName name="곡동" localSheetId="2">{"'Firr(선)'!$AS$1:$AY$62","'Firr(사)'!$AS$1:$AY$62","'Firr(회)'!$AS$1:$AY$62","'Firr(선)'!$L$1:$V$62","'Firr(사)'!$L$1:$V$62","'Firr(회)'!$L$1:$V$62"}</definedName>
    <definedName name="곡동" localSheetId="11">{"'Firr(선)'!$AS$1:$AY$62","'Firr(사)'!$AS$1:$AY$62","'Firr(회)'!$AS$1:$AY$62","'Firr(선)'!$L$1:$V$62","'Firr(사)'!$L$1:$V$62","'Firr(회)'!$L$1:$V$62"}</definedName>
    <definedName name="곡동" localSheetId="8">{"'Firr(선)'!$AS$1:$AY$62","'Firr(사)'!$AS$1:$AY$62","'Firr(회)'!$AS$1:$AY$62","'Firr(선)'!$L$1:$V$62","'Firr(사)'!$L$1:$V$62","'Firr(회)'!$L$1:$V$62"}</definedName>
    <definedName name="곡동" localSheetId="1">{"'Firr(선)'!$AS$1:$AY$62","'Firr(사)'!$AS$1:$AY$62","'Firr(회)'!$AS$1:$AY$62","'Firr(선)'!$L$1:$V$62","'Firr(사)'!$L$1:$V$62","'Firr(회)'!$L$1:$V$62"}</definedName>
    <definedName name="곡동" localSheetId="5">{"'Firr(선)'!$AS$1:$AY$62","'Firr(사)'!$AS$1:$AY$62","'Firr(회)'!$AS$1:$AY$62","'Firr(선)'!$L$1:$V$62","'Firr(사)'!$L$1:$V$62","'Firr(회)'!$L$1:$V$62"}</definedName>
    <definedName name="곡동" localSheetId="3">{"'Firr(선)'!$AS$1:$AY$62","'Firr(사)'!$AS$1:$AY$62","'Firr(회)'!$AS$1:$AY$62","'Firr(선)'!$L$1:$V$62","'Firr(사)'!$L$1:$V$62","'Firr(회)'!$L$1:$V$62"}</definedName>
    <definedName name="곡동" localSheetId="6">{"'Firr(선)'!$AS$1:$AY$62","'Firr(사)'!$AS$1:$AY$62","'Firr(회)'!$AS$1:$AY$62","'Firr(선)'!$L$1:$V$62","'Firr(사)'!$L$1:$V$62","'Firr(회)'!$L$1:$V$62"}</definedName>
    <definedName name="곡동">{"'Firr(선)'!$AS$1:$AY$62","'Firr(사)'!$AS$1:$AY$62","'Firr(회)'!$AS$1:$AY$62","'Firr(선)'!$L$1:$V$62","'Firr(사)'!$L$1:$V$62","'Firr(회)'!$L$1:$V$62"}</definedName>
    <definedName name="공문" localSheetId="12">{"'용역비'!$A$4:$C$8"}</definedName>
    <definedName name="공문" localSheetId="7">{"'용역비'!$A$4:$C$8"}</definedName>
    <definedName name="공문" localSheetId="9">{"'용역비'!$A$4:$C$8"}</definedName>
    <definedName name="공문" localSheetId="4">{"'용역비'!$A$4:$C$8"}</definedName>
    <definedName name="공문" localSheetId="2">{"'용역비'!$A$4:$C$8"}</definedName>
    <definedName name="공문" localSheetId="11">{"'용역비'!$A$4:$C$8"}</definedName>
    <definedName name="공문" localSheetId="8">{"'용역비'!$A$4:$C$8"}</definedName>
    <definedName name="공문" localSheetId="1">{"'용역비'!$A$4:$C$8"}</definedName>
    <definedName name="공문" localSheetId="5">{"'용역비'!$A$4:$C$8"}</definedName>
    <definedName name="공문" localSheetId="3">{"'용역비'!$A$4:$C$8"}</definedName>
    <definedName name="공문" localSheetId="6">{"'용역비'!$A$4:$C$8"}</definedName>
    <definedName name="공문">{"'용역비'!$A$4:$C$8"}</definedName>
    <definedName name="공수1" localSheetId="12">BLCH</definedName>
    <definedName name="공수1" localSheetId="7">BLCH</definedName>
    <definedName name="공수1" localSheetId="9">BLCH</definedName>
    <definedName name="공수1" localSheetId="4">BLCH</definedName>
    <definedName name="공수1" localSheetId="2">BLCH</definedName>
    <definedName name="공수1" localSheetId="11">BLCH</definedName>
    <definedName name="공수1" localSheetId="8">BLCH</definedName>
    <definedName name="공수1" localSheetId="0">BLCH</definedName>
    <definedName name="공수1" localSheetId="1">BLCH</definedName>
    <definedName name="공수1" localSheetId="5">BLCH</definedName>
    <definedName name="공수1" localSheetId="3">BLCH</definedName>
    <definedName name="공수1" localSheetId="6">BLCH</definedName>
    <definedName name="공수1">BLCH</definedName>
    <definedName name="곽동준" localSheetId="12">{"'Firr(선)'!$AS$1:$AY$62","'Firr(사)'!$AS$1:$AY$62","'Firr(회)'!$AS$1:$AY$62","'Firr(선)'!$L$1:$V$62","'Firr(사)'!$L$1:$V$62","'Firr(회)'!$L$1:$V$62"}</definedName>
    <definedName name="곽동준" localSheetId="7">{"'Firr(선)'!$AS$1:$AY$62","'Firr(사)'!$AS$1:$AY$62","'Firr(회)'!$AS$1:$AY$62","'Firr(선)'!$L$1:$V$62","'Firr(사)'!$L$1:$V$62","'Firr(회)'!$L$1:$V$62"}</definedName>
    <definedName name="곽동준" localSheetId="9">{"'Firr(선)'!$AS$1:$AY$62","'Firr(사)'!$AS$1:$AY$62","'Firr(회)'!$AS$1:$AY$62","'Firr(선)'!$L$1:$V$62","'Firr(사)'!$L$1:$V$62","'Firr(회)'!$L$1:$V$62"}</definedName>
    <definedName name="곽동준" localSheetId="4">{"'Firr(선)'!$AS$1:$AY$62","'Firr(사)'!$AS$1:$AY$62","'Firr(회)'!$AS$1:$AY$62","'Firr(선)'!$L$1:$V$62","'Firr(사)'!$L$1:$V$62","'Firr(회)'!$L$1:$V$62"}</definedName>
    <definedName name="곽동준" localSheetId="2">{"'Firr(선)'!$AS$1:$AY$62","'Firr(사)'!$AS$1:$AY$62","'Firr(회)'!$AS$1:$AY$62","'Firr(선)'!$L$1:$V$62","'Firr(사)'!$L$1:$V$62","'Firr(회)'!$L$1:$V$62"}</definedName>
    <definedName name="곽동준" localSheetId="11">{"'Firr(선)'!$AS$1:$AY$62","'Firr(사)'!$AS$1:$AY$62","'Firr(회)'!$AS$1:$AY$62","'Firr(선)'!$L$1:$V$62","'Firr(사)'!$L$1:$V$62","'Firr(회)'!$L$1:$V$62"}</definedName>
    <definedName name="곽동준" localSheetId="8">{"'Firr(선)'!$AS$1:$AY$62","'Firr(사)'!$AS$1:$AY$62","'Firr(회)'!$AS$1:$AY$62","'Firr(선)'!$L$1:$V$62","'Firr(사)'!$L$1:$V$62","'Firr(회)'!$L$1:$V$62"}</definedName>
    <definedName name="곽동준" localSheetId="1">{"'Firr(선)'!$AS$1:$AY$62","'Firr(사)'!$AS$1:$AY$62","'Firr(회)'!$AS$1:$AY$62","'Firr(선)'!$L$1:$V$62","'Firr(사)'!$L$1:$V$62","'Firr(회)'!$L$1:$V$62"}</definedName>
    <definedName name="곽동준" localSheetId="5">{"'Firr(선)'!$AS$1:$AY$62","'Firr(사)'!$AS$1:$AY$62","'Firr(회)'!$AS$1:$AY$62","'Firr(선)'!$L$1:$V$62","'Firr(사)'!$L$1:$V$62","'Firr(회)'!$L$1:$V$62"}</definedName>
    <definedName name="곽동준" localSheetId="3">{"'Firr(선)'!$AS$1:$AY$62","'Firr(사)'!$AS$1:$AY$62","'Firr(회)'!$AS$1:$AY$62","'Firr(선)'!$L$1:$V$62","'Firr(사)'!$L$1:$V$62","'Firr(회)'!$L$1:$V$62"}</definedName>
    <definedName name="곽동준" localSheetId="6">{"'Firr(선)'!$AS$1:$AY$62","'Firr(사)'!$AS$1:$AY$62","'Firr(회)'!$AS$1:$AY$62","'Firr(선)'!$L$1:$V$62","'Firr(사)'!$L$1:$V$62","'Firr(회)'!$L$1:$V$62"}</definedName>
    <definedName name="곽동준">{"'Firr(선)'!$AS$1:$AY$62","'Firr(사)'!$AS$1:$AY$62","'Firr(회)'!$AS$1:$AY$62","'Firr(선)'!$L$1:$V$62","'Firr(사)'!$L$1:$V$62","'Firr(회)'!$L$1:$V$62"}</definedName>
    <definedName name="곽동중" localSheetId="12">{"'Firr(선)'!$AS$1:$AY$62","'Firr(사)'!$AS$1:$AY$62","'Firr(회)'!$AS$1:$AY$62","'Firr(선)'!$L$1:$V$62","'Firr(사)'!$L$1:$V$62","'Firr(회)'!$L$1:$V$62"}</definedName>
    <definedName name="곽동중" localSheetId="7">{"'Firr(선)'!$AS$1:$AY$62","'Firr(사)'!$AS$1:$AY$62","'Firr(회)'!$AS$1:$AY$62","'Firr(선)'!$L$1:$V$62","'Firr(사)'!$L$1:$V$62","'Firr(회)'!$L$1:$V$62"}</definedName>
    <definedName name="곽동중" localSheetId="9">{"'Firr(선)'!$AS$1:$AY$62","'Firr(사)'!$AS$1:$AY$62","'Firr(회)'!$AS$1:$AY$62","'Firr(선)'!$L$1:$V$62","'Firr(사)'!$L$1:$V$62","'Firr(회)'!$L$1:$V$62"}</definedName>
    <definedName name="곽동중" localSheetId="4">{"'Firr(선)'!$AS$1:$AY$62","'Firr(사)'!$AS$1:$AY$62","'Firr(회)'!$AS$1:$AY$62","'Firr(선)'!$L$1:$V$62","'Firr(사)'!$L$1:$V$62","'Firr(회)'!$L$1:$V$62"}</definedName>
    <definedName name="곽동중" localSheetId="2">{"'Firr(선)'!$AS$1:$AY$62","'Firr(사)'!$AS$1:$AY$62","'Firr(회)'!$AS$1:$AY$62","'Firr(선)'!$L$1:$V$62","'Firr(사)'!$L$1:$V$62","'Firr(회)'!$L$1:$V$62"}</definedName>
    <definedName name="곽동중" localSheetId="11">{"'Firr(선)'!$AS$1:$AY$62","'Firr(사)'!$AS$1:$AY$62","'Firr(회)'!$AS$1:$AY$62","'Firr(선)'!$L$1:$V$62","'Firr(사)'!$L$1:$V$62","'Firr(회)'!$L$1:$V$62"}</definedName>
    <definedName name="곽동중" localSheetId="8">{"'Firr(선)'!$AS$1:$AY$62","'Firr(사)'!$AS$1:$AY$62","'Firr(회)'!$AS$1:$AY$62","'Firr(선)'!$L$1:$V$62","'Firr(사)'!$L$1:$V$62","'Firr(회)'!$L$1:$V$62"}</definedName>
    <definedName name="곽동중" localSheetId="1">{"'Firr(선)'!$AS$1:$AY$62","'Firr(사)'!$AS$1:$AY$62","'Firr(회)'!$AS$1:$AY$62","'Firr(선)'!$L$1:$V$62","'Firr(사)'!$L$1:$V$62","'Firr(회)'!$L$1:$V$62"}</definedName>
    <definedName name="곽동중" localSheetId="5">{"'Firr(선)'!$AS$1:$AY$62","'Firr(사)'!$AS$1:$AY$62","'Firr(회)'!$AS$1:$AY$62","'Firr(선)'!$L$1:$V$62","'Firr(사)'!$L$1:$V$62","'Firr(회)'!$L$1:$V$62"}</definedName>
    <definedName name="곽동중" localSheetId="3">{"'Firr(선)'!$AS$1:$AY$62","'Firr(사)'!$AS$1:$AY$62","'Firr(회)'!$AS$1:$AY$62","'Firr(선)'!$L$1:$V$62","'Firr(사)'!$L$1:$V$62","'Firr(회)'!$L$1:$V$62"}</definedName>
    <definedName name="곽동중" localSheetId="6">{"'Firr(선)'!$AS$1:$AY$62","'Firr(사)'!$AS$1:$AY$62","'Firr(회)'!$AS$1:$AY$62","'Firr(선)'!$L$1:$V$62","'Firr(사)'!$L$1:$V$62","'Firr(회)'!$L$1:$V$62"}</definedName>
    <definedName name="곽동중">{"'Firr(선)'!$AS$1:$AY$62","'Firr(사)'!$AS$1:$AY$62","'Firr(회)'!$AS$1:$AY$62","'Firr(선)'!$L$1:$V$62","'Firr(사)'!$L$1:$V$62","'Firr(회)'!$L$1:$V$62"}</definedName>
    <definedName name="관급2" localSheetId="12">{"'산출근거'!$B$4:$D$8"}</definedName>
    <definedName name="관급2" localSheetId="7">{"'산출근거'!$B$4:$D$8"}</definedName>
    <definedName name="관급2" localSheetId="9">{"'산출근거'!$B$4:$D$8"}</definedName>
    <definedName name="관급2" localSheetId="4">{"'산출근거'!$B$4:$D$8"}</definedName>
    <definedName name="관급2" localSheetId="2">{"'산출근거'!$B$4:$D$8"}</definedName>
    <definedName name="관급2" localSheetId="11">{"'산출근거'!$B$4:$D$8"}</definedName>
    <definedName name="관급2" localSheetId="8">{"'산출근거'!$B$4:$D$8"}</definedName>
    <definedName name="관급2" localSheetId="0">{"'산출근거'!$B$4:$D$8"}</definedName>
    <definedName name="관급2" localSheetId="1">{"'산출근거'!$B$4:$D$8"}</definedName>
    <definedName name="관급2" localSheetId="5">{"'산출근거'!$B$4:$D$8"}</definedName>
    <definedName name="관급2" localSheetId="3">{"'산출근거'!$B$4:$D$8"}</definedName>
    <definedName name="관급2" localSheetId="6">{"'산출근거'!$B$4:$D$8"}</definedName>
    <definedName name="관급2">{"'산출근거'!$B$4:$D$8"}</definedName>
    <definedName name="관산" localSheetId="12">{"'광피스표'!$A$3:$N$54"}</definedName>
    <definedName name="관산" localSheetId="7">{"'광피스표'!$A$3:$N$54"}</definedName>
    <definedName name="관산" localSheetId="9">{"'광피스표'!$A$3:$N$54"}</definedName>
    <definedName name="관산" localSheetId="4">{"'광피스표'!$A$3:$N$54"}</definedName>
    <definedName name="관산" localSheetId="2">{"'광피스표'!$A$3:$N$54"}</definedName>
    <definedName name="관산" localSheetId="11">{"'광피스표'!$A$3:$N$54"}</definedName>
    <definedName name="관산" localSheetId="8">{"'광피스표'!$A$3:$N$54"}</definedName>
    <definedName name="관산" localSheetId="0">{"'광피스표'!$A$3:$N$54"}</definedName>
    <definedName name="관산" localSheetId="1">{"'광피스표'!$A$3:$N$54"}</definedName>
    <definedName name="관산" localSheetId="5">{"'광피스표'!$A$3:$N$54"}</definedName>
    <definedName name="관산" localSheetId="3">{"'광피스표'!$A$3:$N$54"}</definedName>
    <definedName name="관산" localSheetId="6">{"'광피스표'!$A$3:$N$54"}</definedName>
    <definedName name="관산">{"'광피스표'!$A$3:$N$54"}</definedName>
    <definedName name="굗ㄱ" localSheetId="12">BLCH</definedName>
    <definedName name="굗ㄱ" localSheetId="7">BLCH</definedName>
    <definedName name="굗ㄱ" localSheetId="9">BLCH</definedName>
    <definedName name="굗ㄱ" localSheetId="4">BLCH</definedName>
    <definedName name="굗ㄱ" localSheetId="2">BLCH</definedName>
    <definedName name="굗ㄱ" localSheetId="11">BLCH</definedName>
    <definedName name="굗ㄱ" localSheetId="8">BLCH</definedName>
    <definedName name="굗ㄱ" localSheetId="0">BLCH</definedName>
    <definedName name="굗ㄱ" localSheetId="1">BLCH</definedName>
    <definedName name="굗ㄱ" localSheetId="5">BLCH</definedName>
    <definedName name="굗ㄱ" localSheetId="3">BLCH</definedName>
    <definedName name="굗ㄱ" localSheetId="6">BLCH</definedName>
    <definedName name="굗ㄱ">BLCH</definedName>
    <definedName name="국별원가계산" localSheetId="12">{"'5국공정'!$A$1:$E$128"}</definedName>
    <definedName name="국별원가계산" localSheetId="7">{"'5국공정'!$A$1:$E$128"}</definedName>
    <definedName name="국별원가계산" localSheetId="9">{"'5국공정'!$A$1:$E$128"}</definedName>
    <definedName name="국별원가계산" localSheetId="4">{"'5국공정'!$A$1:$E$128"}</definedName>
    <definedName name="국별원가계산" localSheetId="2">{"'5국공정'!$A$1:$E$128"}</definedName>
    <definedName name="국별원가계산" localSheetId="11">{"'5국공정'!$A$1:$E$128"}</definedName>
    <definedName name="국별원가계산" localSheetId="8">{"'5국공정'!$A$1:$E$128"}</definedName>
    <definedName name="국별원가계산" localSheetId="1">{"'5국공정'!$A$1:$E$128"}</definedName>
    <definedName name="국별원가계산" localSheetId="5">{"'5국공정'!$A$1:$E$128"}</definedName>
    <definedName name="국별원가계산" localSheetId="3">{"'5국공정'!$A$1:$E$128"}</definedName>
    <definedName name="국별원가계산" localSheetId="6">{"'5국공정'!$A$1:$E$128"}</definedName>
    <definedName name="국별원가계산">{"'5국공정'!$A$1:$E$128"}</definedName>
    <definedName name="국재료" localSheetId="12">{"'5국공정'!$A$1:$E$128"}</definedName>
    <definedName name="국재료" localSheetId="7">{"'5국공정'!$A$1:$E$128"}</definedName>
    <definedName name="국재료" localSheetId="9">{"'5국공정'!$A$1:$E$128"}</definedName>
    <definedName name="국재료" localSheetId="4">{"'5국공정'!$A$1:$E$128"}</definedName>
    <definedName name="국재료" localSheetId="2">{"'5국공정'!$A$1:$E$128"}</definedName>
    <definedName name="국재료" localSheetId="11">{"'5국공정'!$A$1:$E$128"}</definedName>
    <definedName name="국재료" localSheetId="8">{"'5국공정'!$A$1:$E$128"}</definedName>
    <definedName name="국재료" localSheetId="1">{"'5국공정'!$A$1:$E$128"}</definedName>
    <definedName name="국재료" localSheetId="5">{"'5국공정'!$A$1:$E$128"}</definedName>
    <definedName name="국재료" localSheetId="3">{"'5국공정'!$A$1:$E$128"}</definedName>
    <definedName name="국재료" localSheetId="6">{"'5국공정'!$A$1:$E$128"}</definedName>
    <definedName name="국재료">{"'5국공정'!$A$1:$E$128"}</definedName>
    <definedName name="그림" hidden="1">{#N/A,#N/A,FALSE,"전력간선"}</definedName>
    <definedName name="기계2" localSheetId="12">BlankMacro1</definedName>
    <definedName name="기계2" localSheetId="7">BlankMacro1</definedName>
    <definedName name="기계2" localSheetId="9">BlankMacro1</definedName>
    <definedName name="기계2" localSheetId="4">BlankMacro1</definedName>
    <definedName name="기계2" localSheetId="2">BlankMacro1</definedName>
    <definedName name="기계2" localSheetId="11">BlankMacro1</definedName>
    <definedName name="기계2" localSheetId="8">BlankMacro1</definedName>
    <definedName name="기계2" localSheetId="0">BlankMacro1</definedName>
    <definedName name="기계2" localSheetId="1">BlankMacro1</definedName>
    <definedName name="기계2" localSheetId="5">BlankMacro1</definedName>
    <definedName name="기계2" localSheetId="3">BlankMacro1</definedName>
    <definedName name="기계2" localSheetId="6">BlankMacro1</definedName>
    <definedName name="기계2">BlankMacro1</definedName>
    <definedName name="기계3" localSheetId="12">BlankMacro1</definedName>
    <definedName name="기계3" localSheetId="7">BlankMacro1</definedName>
    <definedName name="기계3" localSheetId="9">BlankMacro1</definedName>
    <definedName name="기계3" localSheetId="4">BlankMacro1</definedName>
    <definedName name="기계3" localSheetId="2">BlankMacro1</definedName>
    <definedName name="기계3" localSheetId="11">BlankMacro1</definedName>
    <definedName name="기계3" localSheetId="8">BlankMacro1</definedName>
    <definedName name="기계3" localSheetId="0">BlankMacro1</definedName>
    <definedName name="기계3" localSheetId="1">BlankMacro1</definedName>
    <definedName name="기계3" localSheetId="5">BlankMacro1</definedName>
    <definedName name="기계3" localSheetId="3">BlankMacro1</definedName>
    <definedName name="기계3" localSheetId="6">BlankMacro1</definedName>
    <definedName name="기계3">BlankMacro1</definedName>
    <definedName name="기계4" localSheetId="12">BlankMacro1</definedName>
    <definedName name="기계4" localSheetId="7">BlankMacro1</definedName>
    <definedName name="기계4" localSheetId="9">BlankMacro1</definedName>
    <definedName name="기계4" localSheetId="4">BlankMacro1</definedName>
    <definedName name="기계4" localSheetId="2">BlankMacro1</definedName>
    <definedName name="기계4" localSheetId="11">BlankMacro1</definedName>
    <definedName name="기계4" localSheetId="8">BlankMacro1</definedName>
    <definedName name="기계4" localSheetId="0">BlankMacro1</definedName>
    <definedName name="기계4" localSheetId="1">BlankMacro1</definedName>
    <definedName name="기계4" localSheetId="5">BlankMacro1</definedName>
    <definedName name="기계4" localSheetId="3">BlankMacro1</definedName>
    <definedName name="기계4" localSheetId="6">BlankMacro1</definedName>
    <definedName name="기계4">BlankMacro1</definedName>
    <definedName name="기계상차비" localSheetId="12">{"'내역서 '!$A$1:$L$16"}</definedName>
    <definedName name="기계상차비" localSheetId="7">{"'내역서 '!$A$1:$L$16"}</definedName>
    <definedName name="기계상차비" localSheetId="9">{"'내역서 '!$A$1:$L$16"}</definedName>
    <definedName name="기계상차비" localSheetId="4">{"'내역서 '!$A$1:$L$16"}</definedName>
    <definedName name="기계상차비" localSheetId="2">{"'내역서 '!$A$1:$L$16"}</definedName>
    <definedName name="기계상차비" localSheetId="11">{"'내역서 '!$A$1:$L$16"}</definedName>
    <definedName name="기계상차비" localSheetId="8">{"'내역서 '!$A$1:$L$16"}</definedName>
    <definedName name="기계상차비" localSheetId="0">{"'내역서 '!$A$1:$L$16"}</definedName>
    <definedName name="기계상차비" localSheetId="1">{"'내역서 '!$A$1:$L$16"}</definedName>
    <definedName name="기계상차비" localSheetId="5">{"'내역서 '!$A$1:$L$16"}</definedName>
    <definedName name="기계상차비" localSheetId="3">{"'내역서 '!$A$1:$L$16"}</definedName>
    <definedName name="기계상차비" localSheetId="6">{"'내역서 '!$A$1:$L$16"}</definedName>
    <definedName name="기계상차비">{"'내역서 '!$A$1:$L$16"}</definedName>
    <definedName name="기기" hidden="1">#REF!</definedName>
    <definedName name="긷" localSheetId="12">BLCH</definedName>
    <definedName name="긷" localSheetId="7">BLCH</definedName>
    <definedName name="긷" localSheetId="9">BLCH</definedName>
    <definedName name="긷" localSheetId="4">BLCH</definedName>
    <definedName name="긷" localSheetId="2">BLCH</definedName>
    <definedName name="긷" localSheetId="11">BLCH</definedName>
    <definedName name="긷" localSheetId="8">BLCH</definedName>
    <definedName name="긷" localSheetId="0">BLCH</definedName>
    <definedName name="긷" localSheetId="1">BLCH</definedName>
    <definedName name="긷" localSheetId="5">BLCH</definedName>
    <definedName name="긷" localSheetId="3">BLCH</definedName>
    <definedName name="긷" localSheetId="6">BLCH</definedName>
    <definedName name="긷">BLCH</definedName>
    <definedName name="김1" localSheetId="12">{"'Firr(선)'!$AS$1:$AY$62","'Firr(사)'!$AS$1:$AY$62","'Firr(회)'!$AS$1:$AY$62","'Firr(선)'!$L$1:$V$62","'Firr(사)'!$L$1:$V$62","'Firr(회)'!$L$1:$V$62"}</definedName>
    <definedName name="김1" localSheetId="7">{"'Firr(선)'!$AS$1:$AY$62","'Firr(사)'!$AS$1:$AY$62","'Firr(회)'!$AS$1:$AY$62","'Firr(선)'!$L$1:$V$62","'Firr(사)'!$L$1:$V$62","'Firr(회)'!$L$1:$V$62"}</definedName>
    <definedName name="김1" localSheetId="9">{"'Firr(선)'!$AS$1:$AY$62","'Firr(사)'!$AS$1:$AY$62","'Firr(회)'!$AS$1:$AY$62","'Firr(선)'!$L$1:$V$62","'Firr(사)'!$L$1:$V$62","'Firr(회)'!$L$1:$V$62"}</definedName>
    <definedName name="김1" localSheetId="4">{"'Firr(선)'!$AS$1:$AY$62","'Firr(사)'!$AS$1:$AY$62","'Firr(회)'!$AS$1:$AY$62","'Firr(선)'!$L$1:$V$62","'Firr(사)'!$L$1:$V$62","'Firr(회)'!$L$1:$V$62"}</definedName>
    <definedName name="김1" localSheetId="2">{"'Firr(선)'!$AS$1:$AY$62","'Firr(사)'!$AS$1:$AY$62","'Firr(회)'!$AS$1:$AY$62","'Firr(선)'!$L$1:$V$62","'Firr(사)'!$L$1:$V$62","'Firr(회)'!$L$1:$V$62"}</definedName>
    <definedName name="김1" localSheetId="11">{"'Firr(선)'!$AS$1:$AY$62","'Firr(사)'!$AS$1:$AY$62","'Firr(회)'!$AS$1:$AY$62","'Firr(선)'!$L$1:$V$62","'Firr(사)'!$L$1:$V$62","'Firr(회)'!$L$1:$V$62"}</definedName>
    <definedName name="김1" localSheetId="8">{"'Firr(선)'!$AS$1:$AY$62","'Firr(사)'!$AS$1:$AY$62","'Firr(회)'!$AS$1:$AY$62","'Firr(선)'!$L$1:$V$62","'Firr(사)'!$L$1:$V$62","'Firr(회)'!$L$1:$V$62"}</definedName>
    <definedName name="김1" localSheetId="1">{"'Firr(선)'!$AS$1:$AY$62","'Firr(사)'!$AS$1:$AY$62","'Firr(회)'!$AS$1:$AY$62","'Firr(선)'!$L$1:$V$62","'Firr(사)'!$L$1:$V$62","'Firr(회)'!$L$1:$V$62"}</definedName>
    <definedName name="김1" localSheetId="5">{"'Firr(선)'!$AS$1:$AY$62","'Firr(사)'!$AS$1:$AY$62","'Firr(회)'!$AS$1:$AY$62","'Firr(선)'!$L$1:$V$62","'Firr(사)'!$L$1:$V$62","'Firr(회)'!$L$1:$V$62"}</definedName>
    <definedName name="김1" localSheetId="3">{"'Firr(선)'!$AS$1:$AY$62","'Firr(사)'!$AS$1:$AY$62","'Firr(회)'!$AS$1:$AY$62","'Firr(선)'!$L$1:$V$62","'Firr(사)'!$L$1:$V$62","'Firr(회)'!$L$1:$V$62"}</definedName>
    <definedName name="김1" localSheetId="6">{"'Firr(선)'!$AS$1:$AY$62","'Firr(사)'!$AS$1:$AY$62","'Firr(회)'!$AS$1:$AY$62","'Firr(선)'!$L$1:$V$62","'Firr(사)'!$L$1:$V$62","'Firr(회)'!$L$1:$V$62"}</definedName>
    <definedName name="김1">{"'Firr(선)'!$AS$1:$AY$62","'Firr(사)'!$AS$1:$AY$62","'Firr(회)'!$AS$1:$AY$62","'Firr(선)'!$L$1:$V$62","'Firr(사)'!$L$1:$V$62","'Firr(회)'!$L$1:$V$62"}</definedName>
    <definedName name="김동" localSheetId="12">{"'Firr(선)'!$AS$1:$AY$62","'Firr(사)'!$AS$1:$AY$62","'Firr(회)'!$AS$1:$AY$62","'Firr(선)'!$L$1:$V$62","'Firr(사)'!$L$1:$V$62","'Firr(회)'!$L$1:$V$62"}</definedName>
    <definedName name="김동" localSheetId="7">{"'Firr(선)'!$AS$1:$AY$62","'Firr(사)'!$AS$1:$AY$62","'Firr(회)'!$AS$1:$AY$62","'Firr(선)'!$L$1:$V$62","'Firr(사)'!$L$1:$V$62","'Firr(회)'!$L$1:$V$62"}</definedName>
    <definedName name="김동" localSheetId="9">{"'Firr(선)'!$AS$1:$AY$62","'Firr(사)'!$AS$1:$AY$62","'Firr(회)'!$AS$1:$AY$62","'Firr(선)'!$L$1:$V$62","'Firr(사)'!$L$1:$V$62","'Firr(회)'!$L$1:$V$62"}</definedName>
    <definedName name="김동" localSheetId="4">{"'Firr(선)'!$AS$1:$AY$62","'Firr(사)'!$AS$1:$AY$62","'Firr(회)'!$AS$1:$AY$62","'Firr(선)'!$L$1:$V$62","'Firr(사)'!$L$1:$V$62","'Firr(회)'!$L$1:$V$62"}</definedName>
    <definedName name="김동" localSheetId="2">{"'Firr(선)'!$AS$1:$AY$62","'Firr(사)'!$AS$1:$AY$62","'Firr(회)'!$AS$1:$AY$62","'Firr(선)'!$L$1:$V$62","'Firr(사)'!$L$1:$V$62","'Firr(회)'!$L$1:$V$62"}</definedName>
    <definedName name="김동" localSheetId="11">{"'Firr(선)'!$AS$1:$AY$62","'Firr(사)'!$AS$1:$AY$62","'Firr(회)'!$AS$1:$AY$62","'Firr(선)'!$L$1:$V$62","'Firr(사)'!$L$1:$V$62","'Firr(회)'!$L$1:$V$62"}</definedName>
    <definedName name="김동" localSheetId="8">{"'Firr(선)'!$AS$1:$AY$62","'Firr(사)'!$AS$1:$AY$62","'Firr(회)'!$AS$1:$AY$62","'Firr(선)'!$L$1:$V$62","'Firr(사)'!$L$1:$V$62","'Firr(회)'!$L$1:$V$62"}</definedName>
    <definedName name="김동" localSheetId="1">{"'Firr(선)'!$AS$1:$AY$62","'Firr(사)'!$AS$1:$AY$62","'Firr(회)'!$AS$1:$AY$62","'Firr(선)'!$L$1:$V$62","'Firr(사)'!$L$1:$V$62","'Firr(회)'!$L$1:$V$62"}</definedName>
    <definedName name="김동" localSheetId="5">{"'Firr(선)'!$AS$1:$AY$62","'Firr(사)'!$AS$1:$AY$62","'Firr(회)'!$AS$1:$AY$62","'Firr(선)'!$L$1:$V$62","'Firr(사)'!$L$1:$V$62","'Firr(회)'!$L$1:$V$62"}</definedName>
    <definedName name="김동" localSheetId="3">{"'Firr(선)'!$AS$1:$AY$62","'Firr(사)'!$AS$1:$AY$62","'Firr(회)'!$AS$1:$AY$62","'Firr(선)'!$L$1:$V$62","'Firr(사)'!$L$1:$V$62","'Firr(회)'!$L$1:$V$62"}</definedName>
    <definedName name="김동" localSheetId="6">{"'Firr(선)'!$AS$1:$AY$62","'Firr(사)'!$AS$1:$AY$62","'Firr(회)'!$AS$1:$AY$62","'Firr(선)'!$L$1:$V$62","'Firr(사)'!$L$1:$V$62","'Firr(회)'!$L$1:$V$62"}</definedName>
    <definedName name="김동">{"'Firr(선)'!$AS$1:$AY$62","'Firr(사)'!$AS$1:$AY$62","'Firr(회)'!$AS$1:$AY$62","'Firr(선)'!$L$1:$V$62","'Firr(사)'!$L$1:$V$62","'Firr(회)'!$L$1:$V$62"}</definedName>
    <definedName name="김동준" localSheetId="12">{"'Firr(선)'!$AS$1:$AY$62","'Firr(사)'!$AS$1:$AY$62","'Firr(회)'!$AS$1:$AY$62","'Firr(선)'!$L$1:$V$62","'Firr(사)'!$L$1:$V$62","'Firr(회)'!$L$1:$V$62"}</definedName>
    <definedName name="김동준" localSheetId="7">{"'Firr(선)'!$AS$1:$AY$62","'Firr(사)'!$AS$1:$AY$62","'Firr(회)'!$AS$1:$AY$62","'Firr(선)'!$L$1:$V$62","'Firr(사)'!$L$1:$V$62","'Firr(회)'!$L$1:$V$62"}</definedName>
    <definedName name="김동준" localSheetId="9">{"'Firr(선)'!$AS$1:$AY$62","'Firr(사)'!$AS$1:$AY$62","'Firr(회)'!$AS$1:$AY$62","'Firr(선)'!$L$1:$V$62","'Firr(사)'!$L$1:$V$62","'Firr(회)'!$L$1:$V$62"}</definedName>
    <definedName name="김동준" localSheetId="4">{"'Firr(선)'!$AS$1:$AY$62","'Firr(사)'!$AS$1:$AY$62","'Firr(회)'!$AS$1:$AY$62","'Firr(선)'!$L$1:$V$62","'Firr(사)'!$L$1:$V$62","'Firr(회)'!$L$1:$V$62"}</definedName>
    <definedName name="김동준" localSheetId="2">{"'Firr(선)'!$AS$1:$AY$62","'Firr(사)'!$AS$1:$AY$62","'Firr(회)'!$AS$1:$AY$62","'Firr(선)'!$L$1:$V$62","'Firr(사)'!$L$1:$V$62","'Firr(회)'!$L$1:$V$62"}</definedName>
    <definedName name="김동준" localSheetId="11">{"'Firr(선)'!$AS$1:$AY$62","'Firr(사)'!$AS$1:$AY$62","'Firr(회)'!$AS$1:$AY$62","'Firr(선)'!$L$1:$V$62","'Firr(사)'!$L$1:$V$62","'Firr(회)'!$L$1:$V$62"}</definedName>
    <definedName name="김동준" localSheetId="8">{"'Firr(선)'!$AS$1:$AY$62","'Firr(사)'!$AS$1:$AY$62","'Firr(회)'!$AS$1:$AY$62","'Firr(선)'!$L$1:$V$62","'Firr(사)'!$L$1:$V$62","'Firr(회)'!$L$1:$V$62"}</definedName>
    <definedName name="김동준" localSheetId="1">{"'Firr(선)'!$AS$1:$AY$62","'Firr(사)'!$AS$1:$AY$62","'Firr(회)'!$AS$1:$AY$62","'Firr(선)'!$L$1:$V$62","'Firr(사)'!$L$1:$V$62","'Firr(회)'!$L$1:$V$62"}</definedName>
    <definedName name="김동준" localSheetId="5">{"'Firr(선)'!$AS$1:$AY$62","'Firr(사)'!$AS$1:$AY$62","'Firr(회)'!$AS$1:$AY$62","'Firr(선)'!$L$1:$V$62","'Firr(사)'!$L$1:$V$62","'Firr(회)'!$L$1:$V$62"}</definedName>
    <definedName name="김동준" localSheetId="3">{"'Firr(선)'!$AS$1:$AY$62","'Firr(사)'!$AS$1:$AY$62","'Firr(회)'!$AS$1:$AY$62","'Firr(선)'!$L$1:$V$62","'Firr(사)'!$L$1:$V$62","'Firr(회)'!$L$1:$V$62"}</definedName>
    <definedName name="김동준" localSheetId="6">{"'Firr(선)'!$AS$1:$AY$62","'Firr(사)'!$AS$1:$AY$62","'Firr(회)'!$AS$1:$AY$62","'Firr(선)'!$L$1:$V$62","'Firr(사)'!$L$1:$V$62","'Firr(회)'!$L$1:$V$62"}</definedName>
    <definedName name="김동준">{"'Firr(선)'!$AS$1:$AY$62","'Firr(사)'!$AS$1:$AY$62","'Firr(회)'!$AS$1:$AY$62","'Firr(선)'!$L$1:$V$62","'Firr(사)'!$L$1:$V$62","'Firr(회)'!$L$1:$V$62"}</definedName>
    <definedName name="김윤기" localSheetId="12">{"'5국공정'!$A$1:$E$128"}</definedName>
    <definedName name="김윤기" localSheetId="7">{"'5국공정'!$A$1:$E$128"}</definedName>
    <definedName name="김윤기" localSheetId="9">{"'5국공정'!$A$1:$E$128"}</definedName>
    <definedName name="김윤기" localSheetId="4">{"'5국공정'!$A$1:$E$128"}</definedName>
    <definedName name="김윤기" localSheetId="2">{"'5국공정'!$A$1:$E$128"}</definedName>
    <definedName name="김윤기" localSheetId="11">{"'5국공정'!$A$1:$E$128"}</definedName>
    <definedName name="김윤기" localSheetId="8">{"'5국공정'!$A$1:$E$128"}</definedName>
    <definedName name="김윤기" localSheetId="1">{"'5국공정'!$A$1:$E$128"}</definedName>
    <definedName name="김윤기" localSheetId="5">{"'5국공정'!$A$1:$E$128"}</definedName>
    <definedName name="김윤기" localSheetId="3">{"'5국공정'!$A$1:$E$128"}</definedName>
    <definedName name="김윤기" localSheetId="6">{"'5국공정'!$A$1:$E$128"}</definedName>
    <definedName name="김윤기">{"'5국공정'!$A$1:$E$128"}</definedName>
    <definedName name="김창근" hidden="1">{#N/A,#N/A,FALSE,"전력간선"}</definedName>
    <definedName name="김해변경분" localSheetId="12">BlankMacro1</definedName>
    <definedName name="김해변경분" localSheetId="7">BlankMacro1</definedName>
    <definedName name="김해변경분" localSheetId="9">BlankMacro1</definedName>
    <definedName name="김해변경분" localSheetId="4">BlankMacro1</definedName>
    <definedName name="김해변경분" localSheetId="2">BlankMacro1</definedName>
    <definedName name="김해변경분" localSheetId="11">BlankMacro1</definedName>
    <definedName name="김해변경분" localSheetId="8">BlankMacro1</definedName>
    <definedName name="김해변경분" localSheetId="0">BlankMacro1</definedName>
    <definedName name="김해변경분" localSheetId="1">BlankMacro1</definedName>
    <definedName name="김해변경분" localSheetId="5">BlankMacro1</definedName>
    <definedName name="김해변경분" localSheetId="3">BlankMacro1</definedName>
    <definedName name="김해변경분" localSheetId="6">BlankMacro1</definedName>
    <definedName name="김해변경분">BlankMacro1</definedName>
    <definedName name="김혜원" hidden="1">{#N/A,#N/A,FALSE,"전력간선"}</definedName>
    <definedName name="ㄳㄱ" localSheetId="12">{"'용역비'!$A$4:$C$8"}</definedName>
    <definedName name="ㄳㄱ" localSheetId="7">{"'용역비'!$A$4:$C$8"}</definedName>
    <definedName name="ㄳㄱ" localSheetId="9">{"'용역비'!$A$4:$C$8"}</definedName>
    <definedName name="ㄳㄱ" localSheetId="4">{"'용역비'!$A$4:$C$8"}</definedName>
    <definedName name="ㄳㄱ" localSheetId="2">{"'용역비'!$A$4:$C$8"}</definedName>
    <definedName name="ㄳㄱ" localSheetId="11">{"'용역비'!$A$4:$C$8"}</definedName>
    <definedName name="ㄳㄱ" localSheetId="8">{"'용역비'!$A$4:$C$8"}</definedName>
    <definedName name="ㄳㄱ" localSheetId="1">{"'용역비'!$A$4:$C$8"}</definedName>
    <definedName name="ㄳㄱ" localSheetId="5">{"'용역비'!$A$4:$C$8"}</definedName>
    <definedName name="ㄳㄱ" localSheetId="3">{"'용역비'!$A$4:$C$8"}</definedName>
    <definedName name="ㄳㄱ" localSheetId="6">{"'용역비'!$A$4:$C$8"}</definedName>
    <definedName name="ㄳㄱ">{"'용역비'!$A$4:$C$8"}</definedName>
    <definedName name="ㄳㄳㄳㄳ" localSheetId="12">{"'용역비'!$A$4:$C$8"}</definedName>
    <definedName name="ㄳㄳㄳㄳ" localSheetId="7">{"'용역비'!$A$4:$C$8"}</definedName>
    <definedName name="ㄳㄳㄳㄳ" localSheetId="9">{"'용역비'!$A$4:$C$8"}</definedName>
    <definedName name="ㄳㄳㄳㄳ" localSheetId="4">{"'용역비'!$A$4:$C$8"}</definedName>
    <definedName name="ㄳㄳㄳㄳ" localSheetId="2">{"'용역비'!$A$4:$C$8"}</definedName>
    <definedName name="ㄳㄳㄳㄳ" localSheetId="11">{"'용역비'!$A$4:$C$8"}</definedName>
    <definedName name="ㄳㄳㄳㄳ" localSheetId="8">{"'용역비'!$A$4:$C$8"}</definedName>
    <definedName name="ㄳㄳㄳㄳ" localSheetId="0">{"'용역비'!$A$4:$C$8"}</definedName>
    <definedName name="ㄳㄳㄳㄳ" localSheetId="1">{"'용역비'!$A$4:$C$8"}</definedName>
    <definedName name="ㄳㄳㄳㄳ" localSheetId="5">{"'용역비'!$A$4:$C$8"}</definedName>
    <definedName name="ㄳㄳㄳㄳ" localSheetId="3">{"'용역비'!$A$4:$C$8"}</definedName>
    <definedName name="ㄳㄳㄳㄳ" localSheetId="6">{"'용역비'!$A$4:$C$8"}</definedName>
    <definedName name="ㄳㄳㄳㄳ">{"'용역비'!$A$4:$C$8"}</definedName>
    <definedName name="ㄴ" localSheetId="12">{"'용역비'!$A$4:$C$8"}</definedName>
    <definedName name="ㄴ" localSheetId="7">{"'용역비'!$A$4:$C$8"}</definedName>
    <definedName name="ㄴ" localSheetId="9">{"'용역비'!$A$4:$C$8"}</definedName>
    <definedName name="ㄴ" localSheetId="4">{"'용역비'!$A$4:$C$8"}</definedName>
    <definedName name="ㄴ" localSheetId="2">{"'용역비'!$A$4:$C$8"}</definedName>
    <definedName name="ㄴ" localSheetId="11">{"'용역비'!$A$4:$C$8"}</definedName>
    <definedName name="ㄴ" localSheetId="8">{"'용역비'!$A$4:$C$8"}</definedName>
    <definedName name="ㄴ" localSheetId="1">{"'용역비'!$A$4:$C$8"}</definedName>
    <definedName name="ㄴ" localSheetId="5">{"'용역비'!$A$4:$C$8"}</definedName>
    <definedName name="ㄴ" localSheetId="3">{"'용역비'!$A$4:$C$8"}</definedName>
    <definedName name="ㄴ" localSheetId="6">{"'용역비'!$A$4:$C$8"}</definedName>
    <definedName name="ㄴ">{"'용역비'!$A$4:$C$8"}</definedName>
    <definedName name="ㄴㄴㄴ" hidden="1">#REF!</definedName>
    <definedName name="ㄴㄴㄴㄴ" hidden="1">#REF!</definedName>
    <definedName name="ㄴㄴㄴㄴㄴ" hidden="1">#REF!</definedName>
    <definedName name="ㄴㄴㅁ" localSheetId="12">BLCH</definedName>
    <definedName name="ㄴㄴㅁ" localSheetId="7">BLCH</definedName>
    <definedName name="ㄴㄴㅁ" localSheetId="9">BLCH</definedName>
    <definedName name="ㄴㄴㅁ" localSheetId="4">BLCH</definedName>
    <definedName name="ㄴㄴㅁ" localSheetId="2">BLCH</definedName>
    <definedName name="ㄴㄴㅁ" localSheetId="11">BLCH</definedName>
    <definedName name="ㄴㄴㅁ" localSheetId="8">BLCH</definedName>
    <definedName name="ㄴㄴㅁ" localSheetId="0">BLCH</definedName>
    <definedName name="ㄴㄴㅁ" localSheetId="1">BLCH</definedName>
    <definedName name="ㄴㄴㅁ" localSheetId="5">BLCH</definedName>
    <definedName name="ㄴㄴㅁ" localSheetId="3">BLCH</definedName>
    <definedName name="ㄴㄴㅁ" localSheetId="6">BLCH</definedName>
    <definedName name="ㄴㄴㅁ">BLCH</definedName>
    <definedName name="ㄴㄷ" localSheetId="12">{"'산출근거'!$B$4:$D$8"}</definedName>
    <definedName name="ㄴㄷ" localSheetId="7">{"'산출근거'!$B$4:$D$8"}</definedName>
    <definedName name="ㄴㄷ" localSheetId="9">{"'산출근거'!$B$4:$D$8"}</definedName>
    <definedName name="ㄴㄷ" localSheetId="4">{"'산출근거'!$B$4:$D$8"}</definedName>
    <definedName name="ㄴㄷ" localSheetId="2">{"'산출근거'!$B$4:$D$8"}</definedName>
    <definedName name="ㄴㄷ" localSheetId="11">{"'산출근거'!$B$4:$D$8"}</definedName>
    <definedName name="ㄴㄷ" localSheetId="8">{"'산출근거'!$B$4:$D$8"}</definedName>
    <definedName name="ㄴㄷ" localSheetId="0">{"'산출근거'!$B$4:$D$8"}</definedName>
    <definedName name="ㄴㄷ" localSheetId="1">{"'산출근거'!$B$4:$D$8"}</definedName>
    <definedName name="ㄴㄷ" localSheetId="5">{"'산출근거'!$B$4:$D$8"}</definedName>
    <definedName name="ㄴㄷ" localSheetId="3">{"'산출근거'!$B$4:$D$8"}</definedName>
    <definedName name="ㄴㄷ" localSheetId="6">{"'산출근거'!$B$4:$D$8"}</definedName>
    <definedName name="ㄴㄷ">{"'산출근거'!$B$4:$D$8"}</definedName>
    <definedName name="ㄴㅂ" localSheetId="12">BlankMacro1</definedName>
    <definedName name="ㄴㅂ" localSheetId="7">BlankMacro1</definedName>
    <definedName name="ㄴㅂ" localSheetId="9">BlankMacro1</definedName>
    <definedName name="ㄴㅂ" localSheetId="4">BlankMacro1</definedName>
    <definedName name="ㄴㅂ" localSheetId="2">BlankMacro1</definedName>
    <definedName name="ㄴㅂ" localSheetId="11">BlankMacro1</definedName>
    <definedName name="ㄴㅂ" localSheetId="8">BlankMacro1</definedName>
    <definedName name="ㄴㅂ" localSheetId="1">BlankMacro1</definedName>
    <definedName name="ㄴㅂ" localSheetId="5">BlankMacro1</definedName>
    <definedName name="ㄴㅂ" localSheetId="3">BlankMacro1</definedName>
    <definedName name="ㄴㅂ" localSheetId="6">BlankMacro1</definedName>
    <definedName name="ㄴㅂ">BlankMacro1</definedName>
    <definedName name="ㄴㅇㄹㅇㄴㄹㅇㄴㄹ" localSheetId="12">{"'용역비'!$A$4:$C$8"}</definedName>
    <definedName name="ㄴㅇㄹㅇㄴㄹㅇㄴㄹ" localSheetId="7">{"'용역비'!$A$4:$C$8"}</definedName>
    <definedName name="ㄴㅇㄹㅇㄴㄹㅇㄴㄹ" localSheetId="9">{"'용역비'!$A$4:$C$8"}</definedName>
    <definedName name="ㄴㅇㄹㅇㄴㄹㅇㄴㄹ" localSheetId="4">{"'용역비'!$A$4:$C$8"}</definedName>
    <definedName name="ㄴㅇㄹㅇㄴㄹㅇㄴㄹ" localSheetId="2">{"'용역비'!$A$4:$C$8"}</definedName>
    <definedName name="ㄴㅇㄹㅇㄴㄹㅇㄴㄹ" localSheetId="11">{"'용역비'!$A$4:$C$8"}</definedName>
    <definedName name="ㄴㅇㄹㅇㄴㄹㅇㄴㄹ" localSheetId="8">{"'용역비'!$A$4:$C$8"}</definedName>
    <definedName name="ㄴㅇㄹㅇㄴㄹㅇㄴㄹ" localSheetId="1">{"'용역비'!$A$4:$C$8"}</definedName>
    <definedName name="ㄴㅇㄹㅇㄴㄹㅇㄴㄹ" localSheetId="5">{"'용역비'!$A$4:$C$8"}</definedName>
    <definedName name="ㄴㅇㄹㅇㄴㄹㅇㄴㄹ" localSheetId="3">{"'용역비'!$A$4:$C$8"}</definedName>
    <definedName name="ㄴㅇㄹㅇㄴㄹㅇㄴㄹ" localSheetId="6">{"'용역비'!$A$4:$C$8"}</definedName>
    <definedName name="ㄴㅇㄹㅇㄴㄹㅇㄴㄹ">{"'용역비'!$A$4:$C$8"}</definedName>
    <definedName name="ㄴㅇㄻㄴㅇㄹ" localSheetId="12">{"'용역비'!$A$4:$C$8"}</definedName>
    <definedName name="ㄴㅇㄻㄴㅇㄹ" localSheetId="7">{"'용역비'!$A$4:$C$8"}</definedName>
    <definedName name="ㄴㅇㄻㄴㅇㄹ" localSheetId="9">{"'용역비'!$A$4:$C$8"}</definedName>
    <definedName name="ㄴㅇㄻㄴㅇㄹ" localSheetId="4">{"'용역비'!$A$4:$C$8"}</definedName>
    <definedName name="ㄴㅇㄻㄴㅇㄹ" localSheetId="2">{"'용역비'!$A$4:$C$8"}</definedName>
    <definedName name="ㄴㅇㄻㄴㅇㄹ" localSheetId="11">{"'용역비'!$A$4:$C$8"}</definedName>
    <definedName name="ㄴㅇㄻㄴㅇㄹ" localSheetId="8">{"'용역비'!$A$4:$C$8"}</definedName>
    <definedName name="ㄴㅇㄻㄴㅇㄹ" localSheetId="0">{"'용역비'!$A$4:$C$8"}</definedName>
    <definedName name="ㄴㅇㄻㄴㅇㄹ" localSheetId="1">{"'용역비'!$A$4:$C$8"}</definedName>
    <definedName name="ㄴㅇㄻㄴㅇㄹ" localSheetId="5">{"'용역비'!$A$4:$C$8"}</definedName>
    <definedName name="ㄴㅇㄻㄴㅇㄹ" localSheetId="3">{"'용역비'!$A$4:$C$8"}</definedName>
    <definedName name="ㄴㅇㄻㄴㅇㄹ" localSheetId="6">{"'용역비'!$A$4:$C$8"}</definedName>
    <definedName name="ㄴㅇㄻㄴㅇㄹ">{"'용역비'!$A$4:$C$8"}</definedName>
    <definedName name="나" localSheetId="12">{"'자리배치도'!$AG$1:$CI$28"}</definedName>
    <definedName name="나" localSheetId="7">{"'자리배치도'!$AG$1:$CI$28"}</definedName>
    <definedName name="나" localSheetId="9">{"'자리배치도'!$AG$1:$CI$28"}</definedName>
    <definedName name="나" localSheetId="4">{"'자리배치도'!$AG$1:$CI$28"}</definedName>
    <definedName name="나" localSheetId="2">{"'자리배치도'!$AG$1:$CI$28"}</definedName>
    <definedName name="나" localSheetId="11">{"'자리배치도'!$AG$1:$CI$28"}</definedName>
    <definedName name="나" localSheetId="8">{"'자리배치도'!$AG$1:$CI$28"}</definedName>
    <definedName name="나" localSheetId="0">{"'자리배치도'!$AG$1:$CI$28"}</definedName>
    <definedName name="나" localSheetId="1">{"'자리배치도'!$AG$1:$CI$28"}</definedName>
    <definedName name="나" localSheetId="5">{"'자리배치도'!$AG$1:$CI$28"}</definedName>
    <definedName name="나" localSheetId="3">{"'자리배치도'!$AG$1:$CI$28"}</definedName>
    <definedName name="나" localSheetId="6">{"'자리배치도'!$AG$1:$CI$28"}</definedName>
    <definedName name="나">{"'자리배치도'!$AG$1:$CI$28"}</definedName>
    <definedName name="나나나" localSheetId="12">{"'미착금액'!$A$4:$G$14"}</definedName>
    <definedName name="나나나" localSheetId="7">{"'미착금액'!$A$4:$G$14"}</definedName>
    <definedName name="나나나" localSheetId="9">{"'미착금액'!$A$4:$G$14"}</definedName>
    <definedName name="나나나" localSheetId="4">{"'미착금액'!$A$4:$G$14"}</definedName>
    <definedName name="나나나" localSheetId="2">{"'미착금액'!$A$4:$G$14"}</definedName>
    <definedName name="나나나" localSheetId="11">{"'미착금액'!$A$4:$G$14"}</definedName>
    <definedName name="나나나" localSheetId="8">{"'미착금액'!$A$4:$G$14"}</definedName>
    <definedName name="나나나" localSheetId="1">{"'미착금액'!$A$4:$G$14"}</definedName>
    <definedName name="나나나" localSheetId="5">{"'미착금액'!$A$4:$G$14"}</definedName>
    <definedName name="나나나" localSheetId="3">{"'미착금액'!$A$4:$G$14"}</definedName>
    <definedName name="나나나" localSheetId="6">{"'미착금액'!$A$4:$G$14"}</definedName>
    <definedName name="나나나">{"'미착금액'!$A$4:$G$14"}</definedName>
    <definedName name="나ㅓ" localSheetId="12">{"'용역비'!$A$4:$C$8"}</definedName>
    <definedName name="나ㅓ" localSheetId="7">{"'용역비'!$A$4:$C$8"}</definedName>
    <definedName name="나ㅓ" localSheetId="9">{"'용역비'!$A$4:$C$8"}</definedName>
    <definedName name="나ㅓ" localSheetId="4">{"'용역비'!$A$4:$C$8"}</definedName>
    <definedName name="나ㅓ" localSheetId="2">{"'용역비'!$A$4:$C$8"}</definedName>
    <definedName name="나ㅓ" localSheetId="11">{"'용역비'!$A$4:$C$8"}</definedName>
    <definedName name="나ㅓ" localSheetId="8">{"'용역비'!$A$4:$C$8"}</definedName>
    <definedName name="나ㅓ" localSheetId="1">{"'용역비'!$A$4:$C$8"}</definedName>
    <definedName name="나ㅓ" localSheetId="5">{"'용역비'!$A$4:$C$8"}</definedName>
    <definedName name="나ㅓ" localSheetId="3">{"'용역비'!$A$4:$C$8"}</definedName>
    <definedName name="나ㅓ" localSheetId="6">{"'용역비'!$A$4:$C$8"}</definedName>
    <definedName name="나ㅓ">{"'용역비'!$A$4:$C$8"}</definedName>
    <definedName name="날짜">YEAR(NOW())&amp;"  . "&amp;MONTH(NOW())&amp;"  . "&amp;DAY(NOW())</definedName>
    <definedName name="남윤" localSheetId="12">{"'용역비'!$A$4:$C$8"}</definedName>
    <definedName name="남윤" localSheetId="7">{"'용역비'!$A$4:$C$8"}</definedName>
    <definedName name="남윤" localSheetId="9">{"'용역비'!$A$4:$C$8"}</definedName>
    <definedName name="남윤" localSheetId="4">{"'용역비'!$A$4:$C$8"}</definedName>
    <definedName name="남윤" localSheetId="2">{"'용역비'!$A$4:$C$8"}</definedName>
    <definedName name="남윤" localSheetId="11">{"'용역비'!$A$4:$C$8"}</definedName>
    <definedName name="남윤" localSheetId="8">{"'용역비'!$A$4:$C$8"}</definedName>
    <definedName name="남윤" localSheetId="1">{"'용역비'!$A$4:$C$8"}</definedName>
    <definedName name="남윤" localSheetId="5">{"'용역비'!$A$4:$C$8"}</definedName>
    <definedName name="남윤" localSheetId="3">{"'용역비'!$A$4:$C$8"}</definedName>
    <definedName name="남윤" localSheetId="6">{"'용역비'!$A$4:$C$8"}</definedName>
    <definedName name="남윤">{"'용역비'!$A$4:$C$8"}</definedName>
    <definedName name="내" hidden="1">{#N/A,#N/A,FALSE,"단가와품"}</definedName>
    <definedName name="내역329" localSheetId="12">BlankMacro1</definedName>
    <definedName name="내역329" localSheetId="7">BlankMacro1</definedName>
    <definedName name="내역329" localSheetId="9">BlankMacro1</definedName>
    <definedName name="내역329" localSheetId="4">BlankMacro1</definedName>
    <definedName name="내역329" localSheetId="2">BlankMacro1</definedName>
    <definedName name="내역329" localSheetId="11">BlankMacro1</definedName>
    <definedName name="내역329" localSheetId="8">BlankMacro1</definedName>
    <definedName name="내역329" localSheetId="0">BlankMacro1</definedName>
    <definedName name="내역329" localSheetId="1">BlankMacro1</definedName>
    <definedName name="내역329" localSheetId="5">BlankMacro1</definedName>
    <definedName name="내역329" localSheetId="3">BlankMacro1</definedName>
    <definedName name="내역329" localSheetId="6">BlankMacro1</definedName>
    <definedName name="내역329">BlankMacro1</definedName>
    <definedName name="내역3월29일" localSheetId="12">BlankMacro1</definedName>
    <definedName name="내역3월29일" localSheetId="7">BlankMacro1</definedName>
    <definedName name="내역3월29일" localSheetId="9">BlankMacro1</definedName>
    <definedName name="내역3월29일" localSheetId="4">BlankMacro1</definedName>
    <definedName name="내역3월29일" localSheetId="2">BlankMacro1</definedName>
    <definedName name="내역3월29일" localSheetId="11">BlankMacro1</definedName>
    <definedName name="내역3월29일" localSheetId="8">BlankMacro1</definedName>
    <definedName name="내역3월29일" localSheetId="0">BlankMacro1</definedName>
    <definedName name="내역3월29일" localSheetId="1">BlankMacro1</definedName>
    <definedName name="내역3월29일" localSheetId="5">BlankMacro1</definedName>
    <definedName name="내역3월29일" localSheetId="3">BlankMacro1</definedName>
    <definedName name="내역3월29일" localSheetId="6">BlankMacro1</definedName>
    <definedName name="내역3월29일">BlankMacro1</definedName>
    <definedName name="내역서" hidden="1">{#N/A,#N/A,FALSE,"전력간선"}</definedName>
    <definedName name="너" localSheetId="12">{"'자리배치도'!$AG$1:$CI$28"}</definedName>
    <definedName name="너" localSheetId="7">{"'자리배치도'!$AG$1:$CI$28"}</definedName>
    <definedName name="너" localSheetId="9">{"'자리배치도'!$AG$1:$CI$28"}</definedName>
    <definedName name="너" localSheetId="4">{"'자리배치도'!$AG$1:$CI$28"}</definedName>
    <definedName name="너" localSheetId="2">{"'자리배치도'!$AG$1:$CI$28"}</definedName>
    <definedName name="너" localSheetId="11">{"'자리배치도'!$AG$1:$CI$28"}</definedName>
    <definedName name="너" localSheetId="8">{"'자리배치도'!$AG$1:$CI$28"}</definedName>
    <definedName name="너" localSheetId="0">{"'자리배치도'!$AG$1:$CI$28"}</definedName>
    <definedName name="너" localSheetId="1">{"'자리배치도'!$AG$1:$CI$28"}</definedName>
    <definedName name="너" localSheetId="5">{"'자리배치도'!$AG$1:$CI$28"}</definedName>
    <definedName name="너" localSheetId="3">{"'자리배치도'!$AG$1:$CI$28"}</definedName>
    <definedName name="너" localSheetId="6">{"'자리배치도'!$AG$1:$CI$28"}</definedName>
    <definedName name="너">{"'자리배치도'!$AG$1:$CI$28"}</definedName>
    <definedName name="노계1" localSheetId="12">BLCH</definedName>
    <definedName name="노계1" localSheetId="7">BLCH</definedName>
    <definedName name="노계1" localSheetId="9">BLCH</definedName>
    <definedName name="노계1" localSheetId="4">BLCH</definedName>
    <definedName name="노계1" localSheetId="2">BLCH</definedName>
    <definedName name="노계1" localSheetId="11">BLCH</definedName>
    <definedName name="노계1" localSheetId="8">BLCH</definedName>
    <definedName name="노계1" localSheetId="0">BLCH</definedName>
    <definedName name="노계1" localSheetId="1">BLCH</definedName>
    <definedName name="노계1" localSheetId="5">BLCH</definedName>
    <definedName name="노계1" localSheetId="3">BLCH</definedName>
    <definedName name="노계1" localSheetId="6">BLCH</definedName>
    <definedName name="노계1">BLCH</definedName>
    <definedName name="노랑이" localSheetId="12">{"'5국공정'!$A$1:$E$128"}</definedName>
    <definedName name="노랑이" localSheetId="7">{"'5국공정'!$A$1:$E$128"}</definedName>
    <definedName name="노랑이" localSheetId="9">{"'5국공정'!$A$1:$E$128"}</definedName>
    <definedName name="노랑이" localSheetId="4">{"'5국공정'!$A$1:$E$128"}</definedName>
    <definedName name="노랑이" localSheetId="2">{"'5국공정'!$A$1:$E$128"}</definedName>
    <definedName name="노랑이" localSheetId="11">{"'5국공정'!$A$1:$E$128"}</definedName>
    <definedName name="노랑이" localSheetId="8">{"'5국공정'!$A$1:$E$128"}</definedName>
    <definedName name="노랑이" localSheetId="1">{"'5국공정'!$A$1:$E$128"}</definedName>
    <definedName name="노랑이" localSheetId="5">{"'5국공정'!$A$1:$E$128"}</definedName>
    <definedName name="노랑이" localSheetId="3">{"'5국공정'!$A$1:$E$128"}</definedName>
    <definedName name="노랑이" localSheetId="6">{"'5국공정'!$A$1:$E$128"}</definedName>
    <definedName name="노랑이">{"'5국공정'!$A$1:$E$128"}</definedName>
    <definedName name="노무집" localSheetId="12">BLCH</definedName>
    <definedName name="노무집" localSheetId="7">BLCH</definedName>
    <definedName name="노무집" localSheetId="9">BLCH</definedName>
    <definedName name="노무집" localSheetId="4">BLCH</definedName>
    <definedName name="노무집" localSheetId="2">BLCH</definedName>
    <definedName name="노무집" localSheetId="11">BLCH</definedName>
    <definedName name="노무집" localSheetId="8">BLCH</definedName>
    <definedName name="노무집" localSheetId="0">BLCH</definedName>
    <definedName name="노무집" localSheetId="1">BLCH</definedName>
    <definedName name="노무집" localSheetId="5">BLCH</definedName>
    <definedName name="노무집" localSheetId="3">BLCH</definedName>
    <definedName name="노무집" localSheetId="6">BLCH</definedName>
    <definedName name="노무집">BLCH</definedName>
    <definedName name="노집1" localSheetId="12">BLCH</definedName>
    <definedName name="노집1" localSheetId="7">BLCH</definedName>
    <definedName name="노집1" localSheetId="9">BLCH</definedName>
    <definedName name="노집1" localSheetId="4">BLCH</definedName>
    <definedName name="노집1" localSheetId="2">BLCH</definedName>
    <definedName name="노집1" localSheetId="11">BLCH</definedName>
    <definedName name="노집1" localSheetId="8">BLCH</definedName>
    <definedName name="노집1" localSheetId="0">BLCH</definedName>
    <definedName name="노집1" localSheetId="1">BLCH</definedName>
    <definedName name="노집1" localSheetId="5">BLCH</definedName>
    <definedName name="노집1" localSheetId="3">BLCH</definedName>
    <definedName name="노집1" localSheetId="6">BLCH</definedName>
    <definedName name="노집1">BLCH</definedName>
    <definedName name="녹음기" localSheetId="12">BlankMacro1</definedName>
    <definedName name="녹음기" localSheetId="7">BlankMacro1</definedName>
    <definedName name="녹음기" localSheetId="9">BlankMacro1</definedName>
    <definedName name="녹음기" localSheetId="4">BlankMacro1</definedName>
    <definedName name="녹음기" localSheetId="2">BlankMacro1</definedName>
    <definedName name="녹음기" localSheetId="11">BlankMacro1</definedName>
    <definedName name="녹음기" localSheetId="8">BlankMacro1</definedName>
    <definedName name="녹음기" localSheetId="0">BlankMacro1</definedName>
    <definedName name="녹음기" localSheetId="1">BlankMacro1</definedName>
    <definedName name="녹음기" localSheetId="5">BlankMacro1</definedName>
    <definedName name="녹음기" localSheetId="3">BlankMacro1</definedName>
    <definedName name="녹음기" localSheetId="6">BlankMacro1</definedName>
    <definedName name="녹음기">BlankMacro1</definedName>
    <definedName name="ㄷ6ㅓ" localSheetId="12">{"'용역비'!$A$4:$C$8"}</definedName>
    <definedName name="ㄷ6ㅓ" localSheetId="7">{"'용역비'!$A$4:$C$8"}</definedName>
    <definedName name="ㄷ6ㅓ" localSheetId="9">{"'용역비'!$A$4:$C$8"}</definedName>
    <definedName name="ㄷ6ㅓ" localSheetId="4">{"'용역비'!$A$4:$C$8"}</definedName>
    <definedName name="ㄷ6ㅓ" localSheetId="2">{"'용역비'!$A$4:$C$8"}</definedName>
    <definedName name="ㄷ6ㅓ" localSheetId="11">{"'용역비'!$A$4:$C$8"}</definedName>
    <definedName name="ㄷ6ㅓ" localSheetId="8">{"'용역비'!$A$4:$C$8"}</definedName>
    <definedName name="ㄷ6ㅓ" localSheetId="0">{"'용역비'!$A$4:$C$8"}</definedName>
    <definedName name="ㄷ6ㅓ" localSheetId="1">{"'용역비'!$A$4:$C$8"}</definedName>
    <definedName name="ㄷ6ㅓ" localSheetId="5">{"'용역비'!$A$4:$C$8"}</definedName>
    <definedName name="ㄷ6ㅓ" localSheetId="3">{"'용역비'!$A$4:$C$8"}</definedName>
    <definedName name="ㄷ6ㅓ" localSheetId="6">{"'용역비'!$A$4:$C$8"}</definedName>
    <definedName name="ㄷ6ㅓ">{"'용역비'!$A$4:$C$8"}</definedName>
    <definedName name="ㄷㄱ" localSheetId="12">BLCH</definedName>
    <definedName name="ㄷㄱ" localSheetId="7">BLCH</definedName>
    <definedName name="ㄷㄱ" localSheetId="9">BLCH</definedName>
    <definedName name="ㄷㄱ" localSheetId="4">BLCH</definedName>
    <definedName name="ㄷㄱ" localSheetId="2">BLCH</definedName>
    <definedName name="ㄷㄱ" localSheetId="11">BLCH</definedName>
    <definedName name="ㄷㄱ" localSheetId="8">BLCH</definedName>
    <definedName name="ㄷㄱ" localSheetId="0">BLCH</definedName>
    <definedName name="ㄷㄱ" localSheetId="1">BLCH</definedName>
    <definedName name="ㄷㄱ" localSheetId="5">BLCH</definedName>
    <definedName name="ㄷㄱ" localSheetId="3">BLCH</definedName>
    <definedName name="ㄷㄱ" localSheetId="6">BLCH</definedName>
    <definedName name="ㄷㄱ">BLCH</definedName>
    <definedName name="ㄷㄱㄷ" hidden="1">{#N/A,#N/A,FALSE,"전력간선"}</definedName>
    <definedName name="ㄷㄱㄷㄱㄷㄱ" localSheetId="12">{"'용역비'!$A$4:$C$8"}</definedName>
    <definedName name="ㄷㄱㄷㄱㄷㄱ" localSheetId="7">{"'용역비'!$A$4:$C$8"}</definedName>
    <definedName name="ㄷㄱㄷㄱㄷㄱ" localSheetId="9">{"'용역비'!$A$4:$C$8"}</definedName>
    <definedName name="ㄷㄱㄷㄱㄷㄱ" localSheetId="4">{"'용역비'!$A$4:$C$8"}</definedName>
    <definedName name="ㄷㄱㄷㄱㄷㄱ" localSheetId="2">{"'용역비'!$A$4:$C$8"}</definedName>
    <definedName name="ㄷㄱㄷㄱㄷㄱ" localSheetId="11">{"'용역비'!$A$4:$C$8"}</definedName>
    <definedName name="ㄷㄱㄷㄱㄷㄱ" localSheetId="8">{"'용역비'!$A$4:$C$8"}</definedName>
    <definedName name="ㄷㄱㄷㄱㄷㄱ" localSheetId="1">{"'용역비'!$A$4:$C$8"}</definedName>
    <definedName name="ㄷㄱㄷㄱㄷㄱ" localSheetId="5">{"'용역비'!$A$4:$C$8"}</definedName>
    <definedName name="ㄷㄱㄷㄱㄷㄱ" localSheetId="3">{"'용역비'!$A$4:$C$8"}</definedName>
    <definedName name="ㄷㄱㄷㄱㄷㄱ" localSheetId="6">{"'용역비'!$A$4:$C$8"}</definedName>
    <definedName name="ㄷㄱㄷㄱㄷㄱ">{"'용역비'!$A$4:$C$8"}</definedName>
    <definedName name="ㄷㄳ" localSheetId="12">{"'용역비'!$A$4:$C$8"}</definedName>
    <definedName name="ㄷㄳ" localSheetId="7">{"'용역비'!$A$4:$C$8"}</definedName>
    <definedName name="ㄷㄳ" localSheetId="9">{"'용역비'!$A$4:$C$8"}</definedName>
    <definedName name="ㄷㄳ" localSheetId="4">{"'용역비'!$A$4:$C$8"}</definedName>
    <definedName name="ㄷㄳ" localSheetId="2">{"'용역비'!$A$4:$C$8"}</definedName>
    <definedName name="ㄷㄳ" localSheetId="11">{"'용역비'!$A$4:$C$8"}</definedName>
    <definedName name="ㄷㄳ" localSheetId="8">{"'용역비'!$A$4:$C$8"}</definedName>
    <definedName name="ㄷㄳ" localSheetId="1">{"'용역비'!$A$4:$C$8"}</definedName>
    <definedName name="ㄷㄳ" localSheetId="5">{"'용역비'!$A$4:$C$8"}</definedName>
    <definedName name="ㄷㄳ" localSheetId="3">{"'용역비'!$A$4:$C$8"}</definedName>
    <definedName name="ㄷㄳ" localSheetId="6">{"'용역비'!$A$4:$C$8"}</definedName>
    <definedName name="ㄷㄳ">{"'용역비'!$A$4:$C$8"}</definedName>
    <definedName name="ㄷㄳㅂㄷㄳ" localSheetId="12">{"'용역비'!$A$4:$C$8"}</definedName>
    <definedName name="ㄷㄳㅂㄷㄳ" localSheetId="7">{"'용역비'!$A$4:$C$8"}</definedName>
    <definedName name="ㄷㄳㅂㄷㄳ" localSheetId="9">{"'용역비'!$A$4:$C$8"}</definedName>
    <definedName name="ㄷㄳㅂㄷㄳ" localSheetId="4">{"'용역비'!$A$4:$C$8"}</definedName>
    <definedName name="ㄷㄳㅂㄷㄳ" localSheetId="2">{"'용역비'!$A$4:$C$8"}</definedName>
    <definedName name="ㄷㄳㅂㄷㄳ" localSheetId="11">{"'용역비'!$A$4:$C$8"}</definedName>
    <definedName name="ㄷㄳㅂㄷㄳ" localSheetId="8">{"'용역비'!$A$4:$C$8"}</definedName>
    <definedName name="ㄷㄳㅂㄷㄳ" localSheetId="1">{"'용역비'!$A$4:$C$8"}</definedName>
    <definedName name="ㄷㄳㅂㄷㄳ" localSheetId="5">{"'용역비'!$A$4:$C$8"}</definedName>
    <definedName name="ㄷㄳㅂㄷㄳ" localSheetId="3">{"'용역비'!$A$4:$C$8"}</definedName>
    <definedName name="ㄷㄳㅂㄷㄳ" localSheetId="6">{"'용역비'!$A$4:$C$8"}</definedName>
    <definedName name="ㄷㄳㅂㄷㄳ">{"'용역비'!$A$4:$C$8"}</definedName>
    <definedName name="ㄷㄷ" hidden="1">#REF!</definedName>
    <definedName name="ㄷㄷㄱㄱ" localSheetId="12">{"'용역비'!$A$4:$C$8"}</definedName>
    <definedName name="ㄷㄷㄱㄱ" localSheetId="7">{"'용역비'!$A$4:$C$8"}</definedName>
    <definedName name="ㄷㄷㄱㄱ" localSheetId="9">{"'용역비'!$A$4:$C$8"}</definedName>
    <definedName name="ㄷㄷㄱㄱ" localSheetId="4">{"'용역비'!$A$4:$C$8"}</definedName>
    <definedName name="ㄷㄷㄱㄱ" localSheetId="2">{"'용역비'!$A$4:$C$8"}</definedName>
    <definedName name="ㄷㄷㄱㄱ" localSheetId="11">{"'용역비'!$A$4:$C$8"}</definedName>
    <definedName name="ㄷㄷㄱㄱ" localSheetId="8">{"'용역비'!$A$4:$C$8"}</definedName>
    <definedName name="ㄷㄷㄱㄱ" localSheetId="1">{"'용역비'!$A$4:$C$8"}</definedName>
    <definedName name="ㄷㄷㄱㄱ" localSheetId="5">{"'용역비'!$A$4:$C$8"}</definedName>
    <definedName name="ㄷㄷㄱㄱ" localSheetId="3">{"'용역비'!$A$4:$C$8"}</definedName>
    <definedName name="ㄷㄷㄱㄱ" localSheetId="6">{"'용역비'!$A$4:$C$8"}</definedName>
    <definedName name="ㄷㄷㄱㄱ">{"'용역비'!$A$4:$C$8"}</definedName>
    <definedName name="ㄷㄷㄷㄷ" localSheetId="12">BlankMacro1</definedName>
    <definedName name="ㄷㄷㄷㄷ" localSheetId="7">BlankMacro1</definedName>
    <definedName name="ㄷㄷㄷㄷ" localSheetId="9">BlankMacro1</definedName>
    <definedName name="ㄷㄷㄷㄷ" localSheetId="4">BlankMacro1</definedName>
    <definedName name="ㄷㄷㄷㄷ" localSheetId="2">BlankMacro1</definedName>
    <definedName name="ㄷㄷㄷㄷ" localSheetId="11">BlankMacro1</definedName>
    <definedName name="ㄷㄷㄷㄷ" localSheetId="8">BlankMacro1</definedName>
    <definedName name="ㄷㄷㄷㄷ" localSheetId="0">BlankMacro1</definedName>
    <definedName name="ㄷㄷㄷㄷ" localSheetId="1">BlankMacro1</definedName>
    <definedName name="ㄷㄷㄷㄷ" localSheetId="5">BlankMacro1</definedName>
    <definedName name="ㄷㄷㄷㄷ" localSheetId="3">BlankMacro1</definedName>
    <definedName name="ㄷㄷㄷㄷ" localSheetId="6">BlankMacro1</definedName>
    <definedName name="ㄷㄷㄷㄷ">BlankMacro1</definedName>
    <definedName name="ㄷㅂㄳ" localSheetId="12">{"'용역비'!$A$4:$C$8"}</definedName>
    <definedName name="ㄷㅂㄳ" localSheetId="7">{"'용역비'!$A$4:$C$8"}</definedName>
    <definedName name="ㄷㅂㄳ" localSheetId="9">{"'용역비'!$A$4:$C$8"}</definedName>
    <definedName name="ㄷㅂㄳ" localSheetId="4">{"'용역비'!$A$4:$C$8"}</definedName>
    <definedName name="ㄷㅂㄳ" localSheetId="2">{"'용역비'!$A$4:$C$8"}</definedName>
    <definedName name="ㄷㅂㄳ" localSheetId="11">{"'용역비'!$A$4:$C$8"}</definedName>
    <definedName name="ㄷㅂㄳ" localSheetId="8">{"'용역비'!$A$4:$C$8"}</definedName>
    <definedName name="ㄷㅂㄳ" localSheetId="1">{"'용역비'!$A$4:$C$8"}</definedName>
    <definedName name="ㄷㅂㄳ" localSheetId="5">{"'용역비'!$A$4:$C$8"}</definedName>
    <definedName name="ㄷㅂㄳ" localSheetId="3">{"'용역비'!$A$4:$C$8"}</definedName>
    <definedName name="ㄷㅂㄳ" localSheetId="6">{"'용역비'!$A$4:$C$8"}</definedName>
    <definedName name="ㄷㅂㄳ">{"'용역비'!$A$4:$C$8"}</definedName>
    <definedName name="ㄷㅇㅇㅇㅇㅇㅇㅇㅇㅇㅇㅇㅇ" hidden="1">{#N/A,#N/A,FALSE,"전력간선"}</definedName>
    <definedName name="ㄷㅈㅅㄱ" localSheetId="12">BLCH</definedName>
    <definedName name="ㄷㅈㅅㄱ" localSheetId="7">BLCH</definedName>
    <definedName name="ㄷㅈㅅㄱ" localSheetId="9">BLCH</definedName>
    <definedName name="ㄷㅈㅅㄱ" localSheetId="4">BLCH</definedName>
    <definedName name="ㄷㅈㅅㄱ" localSheetId="2">BLCH</definedName>
    <definedName name="ㄷㅈㅅㄱ" localSheetId="11">BLCH</definedName>
    <definedName name="ㄷㅈㅅㄱ" localSheetId="8">BLCH</definedName>
    <definedName name="ㄷㅈㅅㄱ" localSheetId="0">BLCH</definedName>
    <definedName name="ㄷㅈㅅㄱ" localSheetId="1">BLCH</definedName>
    <definedName name="ㄷㅈㅅㄱ" localSheetId="5">BLCH</definedName>
    <definedName name="ㄷㅈㅅㄱ" localSheetId="3">BLCH</definedName>
    <definedName name="ㄷㅈㅅㄱ" localSheetId="6">BLCH</definedName>
    <definedName name="ㄷㅈㅅㄱ">BLCH</definedName>
    <definedName name="ㄷㅈㅅㄱㅈ" localSheetId="12">BLCH</definedName>
    <definedName name="ㄷㅈㅅㄱㅈ" localSheetId="7">BLCH</definedName>
    <definedName name="ㄷㅈㅅㄱㅈ" localSheetId="9">BLCH</definedName>
    <definedName name="ㄷㅈㅅㄱㅈ" localSheetId="4">BLCH</definedName>
    <definedName name="ㄷㅈㅅㄱㅈ" localSheetId="2">BLCH</definedName>
    <definedName name="ㄷㅈㅅㄱㅈ" localSheetId="11">BLCH</definedName>
    <definedName name="ㄷㅈㅅㄱㅈ" localSheetId="8">BLCH</definedName>
    <definedName name="ㄷㅈㅅㄱㅈ" localSheetId="0">BLCH</definedName>
    <definedName name="ㄷㅈㅅㄱㅈ" localSheetId="1">BLCH</definedName>
    <definedName name="ㄷㅈㅅㄱㅈ" localSheetId="5">BLCH</definedName>
    <definedName name="ㄷㅈㅅㄱㅈ" localSheetId="3">BLCH</definedName>
    <definedName name="ㄷㅈㅅㄱㅈ" localSheetId="6">BLCH</definedName>
    <definedName name="ㄷㅈㅅㄱㅈ">BLCH</definedName>
    <definedName name="ㄷㅍㅂ" localSheetId="12">{"'용역비'!$A$4:$C$8"}</definedName>
    <definedName name="ㄷㅍㅂ" localSheetId="7">{"'용역비'!$A$4:$C$8"}</definedName>
    <definedName name="ㄷㅍㅂ" localSheetId="9">{"'용역비'!$A$4:$C$8"}</definedName>
    <definedName name="ㄷㅍㅂ" localSheetId="4">{"'용역비'!$A$4:$C$8"}</definedName>
    <definedName name="ㄷㅍㅂ" localSheetId="2">{"'용역비'!$A$4:$C$8"}</definedName>
    <definedName name="ㄷㅍㅂ" localSheetId="11">{"'용역비'!$A$4:$C$8"}</definedName>
    <definedName name="ㄷㅍㅂ" localSheetId="8">{"'용역비'!$A$4:$C$8"}</definedName>
    <definedName name="ㄷㅍㅂ" localSheetId="0">{"'용역비'!$A$4:$C$8"}</definedName>
    <definedName name="ㄷㅍㅂ" localSheetId="1">{"'용역비'!$A$4:$C$8"}</definedName>
    <definedName name="ㄷㅍㅂ" localSheetId="5">{"'용역비'!$A$4:$C$8"}</definedName>
    <definedName name="ㄷㅍㅂ" localSheetId="3">{"'용역비'!$A$4:$C$8"}</definedName>
    <definedName name="ㄷㅍㅂ" localSheetId="6">{"'용역비'!$A$4:$C$8"}</definedName>
    <definedName name="ㄷㅍㅂ">{"'용역비'!$A$4:$C$8"}</definedName>
    <definedName name="다" localSheetId="12">{"'자리배치도'!$AG$1:$CI$28"}</definedName>
    <definedName name="다" localSheetId="7">{"'자리배치도'!$AG$1:$CI$28"}</definedName>
    <definedName name="다" localSheetId="9">{"'자리배치도'!$AG$1:$CI$28"}</definedName>
    <definedName name="다" localSheetId="4">{"'자리배치도'!$AG$1:$CI$28"}</definedName>
    <definedName name="다" localSheetId="2">{"'자리배치도'!$AG$1:$CI$28"}</definedName>
    <definedName name="다" localSheetId="11">{"'자리배치도'!$AG$1:$CI$28"}</definedName>
    <definedName name="다" localSheetId="8">{"'자리배치도'!$AG$1:$CI$28"}</definedName>
    <definedName name="다" localSheetId="0">{"'자리배치도'!$AG$1:$CI$28"}</definedName>
    <definedName name="다" localSheetId="1">{"'자리배치도'!$AG$1:$CI$28"}</definedName>
    <definedName name="다" localSheetId="5">{"'자리배치도'!$AG$1:$CI$28"}</definedName>
    <definedName name="다" localSheetId="3">{"'자리배치도'!$AG$1:$CI$28"}</definedName>
    <definedName name="다" localSheetId="6">{"'자리배치도'!$AG$1:$CI$28"}</definedName>
    <definedName name="다">{"'자리배치도'!$AG$1:$CI$28"}</definedName>
    <definedName name="단가조사서">[3]단가조사서!$A:$R</definedName>
    <definedName name="달래강돌">13326</definedName>
    <definedName name="담장쌓기공집계표" localSheetId="12">{"'산출근거'!$B$4:$D$8"}</definedName>
    <definedName name="담장쌓기공집계표" localSheetId="7">{"'산출근거'!$B$4:$D$8"}</definedName>
    <definedName name="담장쌓기공집계표" localSheetId="9">{"'산출근거'!$B$4:$D$8"}</definedName>
    <definedName name="담장쌓기공집계표" localSheetId="4">{"'산출근거'!$B$4:$D$8"}</definedName>
    <definedName name="담장쌓기공집계표" localSheetId="2">{"'산출근거'!$B$4:$D$8"}</definedName>
    <definedName name="담장쌓기공집계표" localSheetId="11">{"'산출근거'!$B$4:$D$8"}</definedName>
    <definedName name="담장쌓기공집계표" localSheetId="8">{"'산출근거'!$B$4:$D$8"}</definedName>
    <definedName name="담장쌓기공집계표" localSheetId="0">{"'산출근거'!$B$4:$D$8"}</definedName>
    <definedName name="담장쌓기공집계표" localSheetId="1">{"'산출근거'!$B$4:$D$8"}</definedName>
    <definedName name="담장쌓기공집계표" localSheetId="5">{"'산출근거'!$B$4:$D$8"}</definedName>
    <definedName name="담장쌓기공집계표" localSheetId="3">{"'산출근거'!$B$4:$D$8"}</definedName>
    <definedName name="담장쌓기공집계표" localSheetId="6">{"'산출근거'!$B$4:$D$8"}</definedName>
    <definedName name="담장쌓기공집계표">{"'산출근거'!$B$4:$D$8"}</definedName>
    <definedName name="대상" localSheetId="12">{"'용역비'!$A$4:$C$8"}</definedName>
    <definedName name="대상" localSheetId="7">{"'용역비'!$A$4:$C$8"}</definedName>
    <definedName name="대상" localSheetId="9">{"'용역비'!$A$4:$C$8"}</definedName>
    <definedName name="대상" localSheetId="4">{"'용역비'!$A$4:$C$8"}</definedName>
    <definedName name="대상" localSheetId="2">{"'용역비'!$A$4:$C$8"}</definedName>
    <definedName name="대상" localSheetId="11">{"'용역비'!$A$4:$C$8"}</definedName>
    <definedName name="대상" localSheetId="8">{"'용역비'!$A$4:$C$8"}</definedName>
    <definedName name="대상" localSheetId="0">{"'용역비'!$A$4:$C$8"}</definedName>
    <definedName name="대상" localSheetId="1">{"'용역비'!$A$4:$C$8"}</definedName>
    <definedName name="대상" localSheetId="5">{"'용역비'!$A$4:$C$8"}</definedName>
    <definedName name="대상" localSheetId="3">{"'용역비'!$A$4:$C$8"}</definedName>
    <definedName name="대상" localSheetId="6">{"'용역비'!$A$4:$C$8"}</definedName>
    <definedName name="대상">{"'용역비'!$A$4:$C$8"}</definedName>
    <definedName name="댕기" localSheetId="12">{"'중기작업1'!$A$1:$V$18"}</definedName>
    <definedName name="댕기" localSheetId="7">{"'중기작업1'!$A$1:$V$18"}</definedName>
    <definedName name="댕기" localSheetId="9">{"'중기작업1'!$A$1:$V$18"}</definedName>
    <definedName name="댕기" localSheetId="4">{"'중기작업1'!$A$1:$V$18"}</definedName>
    <definedName name="댕기" localSheetId="2">{"'중기작업1'!$A$1:$V$18"}</definedName>
    <definedName name="댕기" localSheetId="11">{"'중기작업1'!$A$1:$V$18"}</definedName>
    <definedName name="댕기" localSheetId="8">{"'중기작업1'!$A$1:$V$18"}</definedName>
    <definedName name="댕기" localSheetId="0">{"'중기작업1'!$A$1:$V$18"}</definedName>
    <definedName name="댕기" localSheetId="1">{"'중기작업1'!$A$1:$V$18"}</definedName>
    <definedName name="댕기" localSheetId="5">{"'중기작업1'!$A$1:$V$18"}</definedName>
    <definedName name="댕기" localSheetId="3">{"'중기작업1'!$A$1:$V$18"}</definedName>
    <definedName name="댕기" localSheetId="6">{"'중기작업1'!$A$1:$V$18"}</definedName>
    <definedName name="댕기">{"'중기작업1'!$A$1:$V$18"}</definedName>
    <definedName name="더" localSheetId="12">{"'자리배치도'!$AG$1:$CI$28"}</definedName>
    <definedName name="더" localSheetId="7">{"'자리배치도'!$AG$1:$CI$28"}</definedName>
    <definedName name="더" localSheetId="9">{"'자리배치도'!$AG$1:$CI$28"}</definedName>
    <definedName name="더" localSheetId="4">{"'자리배치도'!$AG$1:$CI$28"}</definedName>
    <definedName name="더" localSheetId="2">{"'자리배치도'!$AG$1:$CI$28"}</definedName>
    <definedName name="더" localSheetId="11">{"'자리배치도'!$AG$1:$CI$28"}</definedName>
    <definedName name="더" localSheetId="8">{"'자리배치도'!$AG$1:$CI$28"}</definedName>
    <definedName name="더" localSheetId="0">{"'자리배치도'!$AG$1:$CI$28"}</definedName>
    <definedName name="더" localSheetId="1">{"'자리배치도'!$AG$1:$CI$28"}</definedName>
    <definedName name="더" localSheetId="5">{"'자리배치도'!$AG$1:$CI$28"}</definedName>
    <definedName name="더" localSheetId="3">{"'자리배치도'!$AG$1:$CI$28"}</definedName>
    <definedName name="더" localSheetId="6">{"'자리배치도'!$AG$1:$CI$28"}</definedName>
    <definedName name="더">{"'자리배치도'!$AG$1:$CI$28"}</definedName>
    <definedName name="동력산출">'[1]3-2. 일위대가'!$B:$G</definedName>
    <definedName name="동준" localSheetId="12">{"'Firr(선)'!$AS$1:$AY$62","'Firr(사)'!$AS$1:$AY$62","'Firr(회)'!$AS$1:$AY$62","'Firr(선)'!$L$1:$V$62","'Firr(사)'!$L$1:$V$62","'Firr(회)'!$L$1:$V$62"}</definedName>
    <definedName name="동준" localSheetId="7">{"'Firr(선)'!$AS$1:$AY$62","'Firr(사)'!$AS$1:$AY$62","'Firr(회)'!$AS$1:$AY$62","'Firr(선)'!$L$1:$V$62","'Firr(사)'!$L$1:$V$62","'Firr(회)'!$L$1:$V$62"}</definedName>
    <definedName name="동준" localSheetId="9">{"'Firr(선)'!$AS$1:$AY$62","'Firr(사)'!$AS$1:$AY$62","'Firr(회)'!$AS$1:$AY$62","'Firr(선)'!$L$1:$V$62","'Firr(사)'!$L$1:$V$62","'Firr(회)'!$L$1:$V$62"}</definedName>
    <definedName name="동준" localSheetId="4">{"'Firr(선)'!$AS$1:$AY$62","'Firr(사)'!$AS$1:$AY$62","'Firr(회)'!$AS$1:$AY$62","'Firr(선)'!$L$1:$V$62","'Firr(사)'!$L$1:$V$62","'Firr(회)'!$L$1:$V$62"}</definedName>
    <definedName name="동준" localSheetId="2">{"'Firr(선)'!$AS$1:$AY$62","'Firr(사)'!$AS$1:$AY$62","'Firr(회)'!$AS$1:$AY$62","'Firr(선)'!$L$1:$V$62","'Firr(사)'!$L$1:$V$62","'Firr(회)'!$L$1:$V$62"}</definedName>
    <definedName name="동준" localSheetId="11">{"'Firr(선)'!$AS$1:$AY$62","'Firr(사)'!$AS$1:$AY$62","'Firr(회)'!$AS$1:$AY$62","'Firr(선)'!$L$1:$V$62","'Firr(사)'!$L$1:$V$62","'Firr(회)'!$L$1:$V$62"}</definedName>
    <definedName name="동준" localSheetId="8">{"'Firr(선)'!$AS$1:$AY$62","'Firr(사)'!$AS$1:$AY$62","'Firr(회)'!$AS$1:$AY$62","'Firr(선)'!$L$1:$V$62","'Firr(사)'!$L$1:$V$62","'Firr(회)'!$L$1:$V$62"}</definedName>
    <definedName name="동준" localSheetId="1">{"'Firr(선)'!$AS$1:$AY$62","'Firr(사)'!$AS$1:$AY$62","'Firr(회)'!$AS$1:$AY$62","'Firr(선)'!$L$1:$V$62","'Firr(사)'!$L$1:$V$62","'Firr(회)'!$L$1:$V$62"}</definedName>
    <definedName name="동준" localSheetId="5">{"'Firr(선)'!$AS$1:$AY$62","'Firr(사)'!$AS$1:$AY$62","'Firr(회)'!$AS$1:$AY$62","'Firr(선)'!$L$1:$V$62","'Firr(사)'!$L$1:$V$62","'Firr(회)'!$L$1:$V$62"}</definedName>
    <definedName name="동준" localSheetId="3">{"'Firr(선)'!$AS$1:$AY$62","'Firr(사)'!$AS$1:$AY$62","'Firr(회)'!$AS$1:$AY$62","'Firr(선)'!$L$1:$V$62","'Firr(사)'!$L$1:$V$62","'Firr(회)'!$L$1:$V$62"}</definedName>
    <definedName name="동준" localSheetId="6">{"'Firr(선)'!$AS$1:$AY$62","'Firr(사)'!$AS$1:$AY$62","'Firr(회)'!$AS$1:$AY$62","'Firr(선)'!$L$1:$V$62","'Firr(사)'!$L$1:$V$62","'Firr(회)'!$L$1:$V$62"}</definedName>
    <definedName name="동준">{"'Firr(선)'!$AS$1:$AY$62","'Firr(사)'!$AS$1:$AY$62","'Firr(회)'!$AS$1:$AY$62","'Firr(선)'!$L$1:$V$62","'Firr(사)'!$L$1:$V$62","'Firr(회)'!$L$1:$V$62"}</definedName>
    <definedName name="ㄹㅇㄴㅁㄹㄴㅇㅁㄹㄴㅁㄹ" localSheetId="12">{"'산출근거'!$B$4:$D$8"}</definedName>
    <definedName name="ㄹㅇㄴㅁㄹㄴㅇㅁㄹㄴㅁㄹ" localSheetId="7">{"'산출근거'!$B$4:$D$8"}</definedName>
    <definedName name="ㄹㅇㄴㅁㄹㄴㅇㅁㄹㄴㅁㄹ" localSheetId="9">{"'산출근거'!$B$4:$D$8"}</definedName>
    <definedName name="ㄹㅇㄴㅁㄹㄴㅇㅁㄹㄴㅁㄹ" localSheetId="4">{"'산출근거'!$B$4:$D$8"}</definedName>
    <definedName name="ㄹㅇㄴㅁㄹㄴㅇㅁㄹㄴㅁㄹ" localSheetId="2">{"'산출근거'!$B$4:$D$8"}</definedName>
    <definedName name="ㄹㅇㄴㅁㄹㄴㅇㅁㄹㄴㅁㄹ" localSheetId="11">{"'산출근거'!$B$4:$D$8"}</definedName>
    <definedName name="ㄹㅇㄴㅁㄹㄴㅇㅁㄹㄴㅁㄹ" localSheetId="8">{"'산출근거'!$B$4:$D$8"}</definedName>
    <definedName name="ㄹㅇㄴㅁㄹㄴㅇㅁㄹㄴㅁㄹ" localSheetId="0">{"'산출근거'!$B$4:$D$8"}</definedName>
    <definedName name="ㄹㅇㄴㅁㄹㄴㅇㅁㄹㄴㅁㄹ" localSheetId="1">{"'산출근거'!$B$4:$D$8"}</definedName>
    <definedName name="ㄹㅇㄴㅁㄹㄴㅇㅁㄹㄴㅁㄹ" localSheetId="5">{"'산출근거'!$B$4:$D$8"}</definedName>
    <definedName name="ㄹㅇㄴㅁㄹㄴㅇㅁㄹㄴㅁㄹ" localSheetId="3">{"'산출근거'!$B$4:$D$8"}</definedName>
    <definedName name="ㄹㅇㄴㅁㄹㄴㅇㅁㄹㄴㅁㄹ" localSheetId="6">{"'산출근거'!$B$4:$D$8"}</definedName>
    <definedName name="ㄹㅇㄴㅁㄹㄴㅇㅁㄹㄴㅁㄹ">{"'산출근거'!$B$4:$D$8"}</definedName>
    <definedName name="ㄹㅇㄶ" hidden="1">#REF!</definedName>
    <definedName name="ㄹㅇㄶ옿" hidden="1">'[4]N賃率-職'!$I$5:$I$30</definedName>
    <definedName name="ㄹ휴" localSheetId="12">{"'용역비'!$A$4:$C$8"}</definedName>
    <definedName name="ㄹ휴" localSheetId="7">{"'용역비'!$A$4:$C$8"}</definedName>
    <definedName name="ㄹ휴" localSheetId="9">{"'용역비'!$A$4:$C$8"}</definedName>
    <definedName name="ㄹ휴" localSheetId="4">{"'용역비'!$A$4:$C$8"}</definedName>
    <definedName name="ㄹ휴" localSheetId="2">{"'용역비'!$A$4:$C$8"}</definedName>
    <definedName name="ㄹ휴" localSheetId="11">{"'용역비'!$A$4:$C$8"}</definedName>
    <definedName name="ㄹ휴" localSheetId="8">{"'용역비'!$A$4:$C$8"}</definedName>
    <definedName name="ㄹ휴" localSheetId="1">{"'용역비'!$A$4:$C$8"}</definedName>
    <definedName name="ㄹ휴" localSheetId="5">{"'용역비'!$A$4:$C$8"}</definedName>
    <definedName name="ㄹ휴" localSheetId="3">{"'용역비'!$A$4:$C$8"}</definedName>
    <definedName name="ㄹ휴" localSheetId="6">{"'용역비'!$A$4:$C$8"}</definedName>
    <definedName name="ㄹ휴">{"'용역비'!$A$4:$C$8"}</definedName>
    <definedName name="라" localSheetId="12">{"'자리배치도'!$AG$1:$CI$28"}</definedName>
    <definedName name="라" localSheetId="7">{"'자리배치도'!$AG$1:$CI$28"}</definedName>
    <definedName name="라" localSheetId="9">{"'자리배치도'!$AG$1:$CI$28"}</definedName>
    <definedName name="라" localSheetId="4">{"'자리배치도'!$AG$1:$CI$28"}</definedName>
    <definedName name="라" localSheetId="2">{"'자리배치도'!$AG$1:$CI$28"}</definedName>
    <definedName name="라" localSheetId="11">{"'자리배치도'!$AG$1:$CI$28"}</definedName>
    <definedName name="라" localSheetId="8">{"'자리배치도'!$AG$1:$CI$28"}</definedName>
    <definedName name="라" localSheetId="0">{"'자리배치도'!$AG$1:$CI$28"}</definedName>
    <definedName name="라" localSheetId="1">{"'자리배치도'!$AG$1:$CI$28"}</definedName>
    <definedName name="라" localSheetId="5">{"'자리배치도'!$AG$1:$CI$28"}</definedName>
    <definedName name="라" localSheetId="3">{"'자리배치도'!$AG$1:$CI$28"}</definedName>
    <definedName name="라" localSheetId="6">{"'자리배치도'!$AG$1:$CI$28"}</definedName>
    <definedName name="라">{"'자리배치도'!$AG$1:$CI$28"}</definedName>
    <definedName name="러" localSheetId="12">{"'자리배치도'!$AG$1:$CI$28"}</definedName>
    <definedName name="러" localSheetId="7">{"'자리배치도'!$AG$1:$CI$28"}</definedName>
    <definedName name="러" localSheetId="9">{"'자리배치도'!$AG$1:$CI$28"}</definedName>
    <definedName name="러" localSheetId="4">{"'자리배치도'!$AG$1:$CI$28"}</definedName>
    <definedName name="러" localSheetId="2">{"'자리배치도'!$AG$1:$CI$28"}</definedName>
    <definedName name="러" localSheetId="11">{"'자리배치도'!$AG$1:$CI$28"}</definedName>
    <definedName name="러" localSheetId="8">{"'자리배치도'!$AG$1:$CI$28"}</definedName>
    <definedName name="러" localSheetId="0">{"'자리배치도'!$AG$1:$CI$28"}</definedName>
    <definedName name="러" localSheetId="1">{"'자리배치도'!$AG$1:$CI$28"}</definedName>
    <definedName name="러" localSheetId="5">{"'자리배치도'!$AG$1:$CI$28"}</definedName>
    <definedName name="러" localSheetId="3">{"'자리배치도'!$AG$1:$CI$28"}</definedName>
    <definedName name="러" localSheetId="6">{"'자리배치도'!$AG$1:$CI$28"}</definedName>
    <definedName name="러">{"'자리배치도'!$AG$1:$CI$28"}</definedName>
    <definedName name="레미콘">33172</definedName>
    <definedName name="료" localSheetId="12">{"'용역비'!$A$4:$C$8"}</definedName>
    <definedName name="료" localSheetId="7">{"'용역비'!$A$4:$C$8"}</definedName>
    <definedName name="료" localSheetId="9">{"'용역비'!$A$4:$C$8"}</definedName>
    <definedName name="료" localSheetId="4">{"'용역비'!$A$4:$C$8"}</definedName>
    <definedName name="료" localSheetId="2">{"'용역비'!$A$4:$C$8"}</definedName>
    <definedName name="료" localSheetId="11">{"'용역비'!$A$4:$C$8"}</definedName>
    <definedName name="료" localSheetId="8">{"'용역비'!$A$4:$C$8"}</definedName>
    <definedName name="료" localSheetId="1">{"'용역비'!$A$4:$C$8"}</definedName>
    <definedName name="료" localSheetId="5">{"'용역비'!$A$4:$C$8"}</definedName>
    <definedName name="료" localSheetId="3">{"'용역비'!$A$4:$C$8"}</definedName>
    <definedName name="료" localSheetId="6">{"'용역비'!$A$4:$C$8"}</definedName>
    <definedName name="료">{"'용역비'!$A$4:$C$8"}</definedName>
    <definedName name="룰루랄라" localSheetId="12">{"'산출근거'!$B$4:$D$8"}</definedName>
    <definedName name="룰루랄라" localSheetId="7">{"'산출근거'!$B$4:$D$8"}</definedName>
    <definedName name="룰루랄라" localSheetId="9">{"'산출근거'!$B$4:$D$8"}</definedName>
    <definedName name="룰루랄라" localSheetId="4">{"'산출근거'!$B$4:$D$8"}</definedName>
    <definedName name="룰루랄라" localSheetId="2">{"'산출근거'!$B$4:$D$8"}</definedName>
    <definedName name="룰루랄라" localSheetId="11">{"'산출근거'!$B$4:$D$8"}</definedName>
    <definedName name="룰루랄라" localSheetId="8">{"'산출근거'!$B$4:$D$8"}</definedName>
    <definedName name="룰루랄라" localSheetId="0">{"'산출근거'!$B$4:$D$8"}</definedName>
    <definedName name="룰루랄라" localSheetId="1">{"'산출근거'!$B$4:$D$8"}</definedName>
    <definedName name="룰루랄라" localSheetId="5">{"'산출근거'!$B$4:$D$8"}</definedName>
    <definedName name="룰루랄라" localSheetId="3">{"'산출근거'!$B$4:$D$8"}</definedName>
    <definedName name="룰루랄라" localSheetId="6">{"'산출근거'!$B$4:$D$8"}</definedName>
    <definedName name="룰루랄라">{"'산출근거'!$B$4:$D$8"}</definedName>
    <definedName name="류효정" localSheetId="12">{"'Firr(선)'!$AS$1:$AY$62","'Firr(사)'!$AS$1:$AY$62","'Firr(회)'!$AS$1:$AY$62","'Firr(선)'!$L$1:$V$62","'Firr(사)'!$L$1:$V$62","'Firr(회)'!$L$1:$V$62"}</definedName>
    <definedName name="류효정" localSheetId="7">{"'Firr(선)'!$AS$1:$AY$62","'Firr(사)'!$AS$1:$AY$62","'Firr(회)'!$AS$1:$AY$62","'Firr(선)'!$L$1:$V$62","'Firr(사)'!$L$1:$V$62","'Firr(회)'!$L$1:$V$62"}</definedName>
    <definedName name="류효정" localSheetId="9">{"'Firr(선)'!$AS$1:$AY$62","'Firr(사)'!$AS$1:$AY$62","'Firr(회)'!$AS$1:$AY$62","'Firr(선)'!$L$1:$V$62","'Firr(사)'!$L$1:$V$62","'Firr(회)'!$L$1:$V$62"}</definedName>
    <definedName name="류효정" localSheetId="4">{"'Firr(선)'!$AS$1:$AY$62","'Firr(사)'!$AS$1:$AY$62","'Firr(회)'!$AS$1:$AY$62","'Firr(선)'!$L$1:$V$62","'Firr(사)'!$L$1:$V$62","'Firr(회)'!$L$1:$V$62"}</definedName>
    <definedName name="류효정" localSheetId="2">{"'Firr(선)'!$AS$1:$AY$62","'Firr(사)'!$AS$1:$AY$62","'Firr(회)'!$AS$1:$AY$62","'Firr(선)'!$L$1:$V$62","'Firr(사)'!$L$1:$V$62","'Firr(회)'!$L$1:$V$62"}</definedName>
    <definedName name="류효정" localSheetId="11">{"'Firr(선)'!$AS$1:$AY$62","'Firr(사)'!$AS$1:$AY$62","'Firr(회)'!$AS$1:$AY$62","'Firr(선)'!$L$1:$V$62","'Firr(사)'!$L$1:$V$62","'Firr(회)'!$L$1:$V$62"}</definedName>
    <definedName name="류효정" localSheetId="8">{"'Firr(선)'!$AS$1:$AY$62","'Firr(사)'!$AS$1:$AY$62","'Firr(회)'!$AS$1:$AY$62","'Firr(선)'!$L$1:$V$62","'Firr(사)'!$L$1:$V$62","'Firr(회)'!$L$1:$V$62"}</definedName>
    <definedName name="류효정" localSheetId="1">{"'Firr(선)'!$AS$1:$AY$62","'Firr(사)'!$AS$1:$AY$62","'Firr(회)'!$AS$1:$AY$62","'Firr(선)'!$L$1:$V$62","'Firr(사)'!$L$1:$V$62","'Firr(회)'!$L$1:$V$62"}</definedName>
    <definedName name="류효정" localSheetId="5">{"'Firr(선)'!$AS$1:$AY$62","'Firr(사)'!$AS$1:$AY$62","'Firr(회)'!$AS$1:$AY$62","'Firr(선)'!$L$1:$V$62","'Firr(사)'!$L$1:$V$62","'Firr(회)'!$L$1:$V$62"}</definedName>
    <definedName name="류효정" localSheetId="3">{"'Firr(선)'!$AS$1:$AY$62","'Firr(사)'!$AS$1:$AY$62","'Firr(회)'!$AS$1:$AY$62","'Firr(선)'!$L$1:$V$62","'Firr(사)'!$L$1:$V$62","'Firr(회)'!$L$1:$V$62"}</definedName>
    <definedName name="류효정" localSheetId="6">{"'Firr(선)'!$AS$1:$AY$62","'Firr(사)'!$AS$1:$AY$62","'Firr(회)'!$AS$1:$AY$62","'Firr(선)'!$L$1:$V$62","'Firr(사)'!$L$1:$V$62","'Firr(회)'!$L$1:$V$62"}</definedName>
    <definedName name="류효정">{"'Firr(선)'!$AS$1:$AY$62","'Firr(사)'!$AS$1:$AY$62","'Firr(회)'!$AS$1:$AY$62","'Firr(선)'!$L$1:$V$62","'Firr(사)'!$L$1:$V$62","'Firr(회)'!$L$1:$V$62"}</definedName>
    <definedName name="ㅀ" localSheetId="12">{"'용역비'!$A$4:$C$8"}</definedName>
    <definedName name="ㅀ" localSheetId="7">{"'용역비'!$A$4:$C$8"}</definedName>
    <definedName name="ㅀ" localSheetId="9">{"'용역비'!$A$4:$C$8"}</definedName>
    <definedName name="ㅀ" localSheetId="4">{"'용역비'!$A$4:$C$8"}</definedName>
    <definedName name="ㅀ" localSheetId="2">{"'용역비'!$A$4:$C$8"}</definedName>
    <definedName name="ㅀ" localSheetId="11">{"'용역비'!$A$4:$C$8"}</definedName>
    <definedName name="ㅀ" localSheetId="8">{"'용역비'!$A$4:$C$8"}</definedName>
    <definedName name="ㅀ" localSheetId="1">{"'용역비'!$A$4:$C$8"}</definedName>
    <definedName name="ㅀ" localSheetId="5">{"'용역비'!$A$4:$C$8"}</definedName>
    <definedName name="ㅀ" localSheetId="3">{"'용역비'!$A$4:$C$8"}</definedName>
    <definedName name="ㅀ" localSheetId="6">{"'용역비'!$A$4:$C$8"}</definedName>
    <definedName name="ㅀ">{"'용역비'!$A$4:$C$8"}</definedName>
    <definedName name="ㅀㅀ" localSheetId="12">{"'Firr(선)'!$AS$1:$AY$62","'Firr(사)'!$AS$1:$AY$62","'Firr(회)'!$AS$1:$AY$62","'Firr(선)'!$L$1:$V$62","'Firr(사)'!$L$1:$V$62","'Firr(회)'!$L$1:$V$62"}</definedName>
    <definedName name="ㅀㅀ" localSheetId="7">{"'Firr(선)'!$AS$1:$AY$62","'Firr(사)'!$AS$1:$AY$62","'Firr(회)'!$AS$1:$AY$62","'Firr(선)'!$L$1:$V$62","'Firr(사)'!$L$1:$V$62","'Firr(회)'!$L$1:$V$62"}</definedName>
    <definedName name="ㅀㅀ" localSheetId="9">{"'Firr(선)'!$AS$1:$AY$62","'Firr(사)'!$AS$1:$AY$62","'Firr(회)'!$AS$1:$AY$62","'Firr(선)'!$L$1:$V$62","'Firr(사)'!$L$1:$V$62","'Firr(회)'!$L$1:$V$62"}</definedName>
    <definedName name="ㅀㅀ" localSheetId="4">{"'Firr(선)'!$AS$1:$AY$62","'Firr(사)'!$AS$1:$AY$62","'Firr(회)'!$AS$1:$AY$62","'Firr(선)'!$L$1:$V$62","'Firr(사)'!$L$1:$V$62","'Firr(회)'!$L$1:$V$62"}</definedName>
    <definedName name="ㅀㅀ" localSheetId="2">{"'Firr(선)'!$AS$1:$AY$62","'Firr(사)'!$AS$1:$AY$62","'Firr(회)'!$AS$1:$AY$62","'Firr(선)'!$L$1:$V$62","'Firr(사)'!$L$1:$V$62","'Firr(회)'!$L$1:$V$62"}</definedName>
    <definedName name="ㅀㅀ" localSheetId="11">{"'Firr(선)'!$AS$1:$AY$62","'Firr(사)'!$AS$1:$AY$62","'Firr(회)'!$AS$1:$AY$62","'Firr(선)'!$L$1:$V$62","'Firr(사)'!$L$1:$V$62","'Firr(회)'!$L$1:$V$62"}</definedName>
    <definedName name="ㅀㅀ" localSheetId="8">{"'Firr(선)'!$AS$1:$AY$62","'Firr(사)'!$AS$1:$AY$62","'Firr(회)'!$AS$1:$AY$62","'Firr(선)'!$L$1:$V$62","'Firr(사)'!$L$1:$V$62","'Firr(회)'!$L$1:$V$62"}</definedName>
    <definedName name="ㅀㅀ" localSheetId="1">{"'Firr(선)'!$AS$1:$AY$62","'Firr(사)'!$AS$1:$AY$62","'Firr(회)'!$AS$1:$AY$62","'Firr(선)'!$L$1:$V$62","'Firr(사)'!$L$1:$V$62","'Firr(회)'!$L$1:$V$62"}</definedName>
    <definedName name="ㅀㅀ" localSheetId="5">{"'Firr(선)'!$AS$1:$AY$62","'Firr(사)'!$AS$1:$AY$62","'Firr(회)'!$AS$1:$AY$62","'Firr(선)'!$L$1:$V$62","'Firr(사)'!$L$1:$V$62","'Firr(회)'!$L$1:$V$62"}</definedName>
    <definedName name="ㅀㅀ" localSheetId="3">{"'Firr(선)'!$AS$1:$AY$62","'Firr(사)'!$AS$1:$AY$62","'Firr(회)'!$AS$1:$AY$62","'Firr(선)'!$L$1:$V$62","'Firr(사)'!$L$1:$V$62","'Firr(회)'!$L$1:$V$62"}</definedName>
    <definedName name="ㅀㅀ" localSheetId="6">{"'Firr(선)'!$AS$1:$AY$62","'Firr(사)'!$AS$1:$AY$62","'Firr(회)'!$AS$1:$AY$62","'Firr(선)'!$L$1:$V$62","'Firr(사)'!$L$1:$V$62","'Firr(회)'!$L$1:$V$62"}</definedName>
    <definedName name="ㅀㅀ">{"'Firr(선)'!$AS$1:$AY$62","'Firr(사)'!$AS$1:$AY$62","'Firr(회)'!$AS$1:$AY$62","'Firr(선)'!$L$1:$V$62","'Firr(사)'!$L$1:$V$62","'Firr(회)'!$L$1:$V$62"}</definedName>
    <definedName name="ㅁ" hidden="1">#REF!</definedName>
    <definedName name="ㅁ1">[5]도급단가!#REF!</definedName>
    <definedName name="ㅁㄴㅅㅁㄴ" localSheetId="12">{"'산출근거'!$B$4:$D$8"}</definedName>
    <definedName name="ㅁㄴㅅㅁㄴ" localSheetId="7">{"'산출근거'!$B$4:$D$8"}</definedName>
    <definedName name="ㅁㄴㅅㅁㄴ" localSheetId="9">{"'산출근거'!$B$4:$D$8"}</definedName>
    <definedName name="ㅁㄴㅅㅁㄴ" localSheetId="4">{"'산출근거'!$B$4:$D$8"}</definedName>
    <definedName name="ㅁㄴㅅㅁㄴ" localSheetId="2">{"'산출근거'!$B$4:$D$8"}</definedName>
    <definedName name="ㅁㄴㅅㅁㄴ" localSheetId="11">{"'산출근거'!$B$4:$D$8"}</definedName>
    <definedName name="ㅁㄴㅅㅁㄴ" localSheetId="8">{"'산출근거'!$B$4:$D$8"}</definedName>
    <definedName name="ㅁㄴㅅㅁㄴ" localSheetId="0">{"'산출근거'!$B$4:$D$8"}</definedName>
    <definedName name="ㅁㄴㅅㅁㄴ" localSheetId="1">{"'산출근거'!$B$4:$D$8"}</definedName>
    <definedName name="ㅁㄴㅅㅁㄴ" localSheetId="5">{"'산출근거'!$B$4:$D$8"}</definedName>
    <definedName name="ㅁㄴㅅㅁㄴ" localSheetId="3">{"'산출근거'!$B$4:$D$8"}</definedName>
    <definedName name="ㅁㄴㅅㅁㄴ" localSheetId="6">{"'산출근거'!$B$4:$D$8"}</definedName>
    <definedName name="ㅁㄴㅅㅁㄴ">{"'산출근거'!$B$4:$D$8"}</definedName>
    <definedName name="ㅁㄴㅇㄻㄴ" localSheetId="12">{"'5국공정'!$A$1:$E$128"}</definedName>
    <definedName name="ㅁㄴㅇㄻㄴ" localSheetId="7">{"'5국공정'!$A$1:$E$128"}</definedName>
    <definedName name="ㅁㄴㅇㄻㄴ" localSheetId="9">{"'5국공정'!$A$1:$E$128"}</definedName>
    <definedName name="ㅁㄴㅇㄻㄴ" localSheetId="4">{"'5국공정'!$A$1:$E$128"}</definedName>
    <definedName name="ㅁㄴㅇㄻㄴ" localSheetId="2">{"'5국공정'!$A$1:$E$128"}</definedName>
    <definedName name="ㅁㄴㅇㄻㄴ" localSheetId="11">{"'5국공정'!$A$1:$E$128"}</definedName>
    <definedName name="ㅁㄴㅇㄻㄴ" localSheetId="8">{"'5국공정'!$A$1:$E$128"}</definedName>
    <definedName name="ㅁㄴㅇㄻㄴ" localSheetId="1">{"'5국공정'!$A$1:$E$128"}</definedName>
    <definedName name="ㅁㄴㅇㄻㄴ" localSheetId="5">{"'5국공정'!$A$1:$E$128"}</definedName>
    <definedName name="ㅁㄴㅇㄻㄴ" localSheetId="3">{"'5국공정'!$A$1:$E$128"}</definedName>
    <definedName name="ㅁㄴㅇㄻㄴ" localSheetId="6">{"'5국공정'!$A$1:$E$128"}</definedName>
    <definedName name="ㅁㄴㅇㄻㄴ">{"'5국공정'!$A$1:$E$128"}</definedName>
    <definedName name="ㅁㄴㅇㄻㄴㅇㄹㄴㅁㅎㄴㅇㅎ" localSheetId="12">{"'용역비'!$A$4:$C$8"}</definedName>
    <definedName name="ㅁㄴㅇㄻㄴㅇㄹㄴㅁㅎㄴㅇㅎ" localSheetId="7">{"'용역비'!$A$4:$C$8"}</definedName>
    <definedName name="ㅁㄴㅇㄻㄴㅇㄹㄴㅁㅎㄴㅇㅎ" localSheetId="9">{"'용역비'!$A$4:$C$8"}</definedName>
    <definedName name="ㅁㄴㅇㄻㄴㅇㄹㄴㅁㅎㄴㅇㅎ" localSheetId="4">{"'용역비'!$A$4:$C$8"}</definedName>
    <definedName name="ㅁㄴㅇㄻㄴㅇㄹㄴㅁㅎㄴㅇㅎ" localSheetId="2">{"'용역비'!$A$4:$C$8"}</definedName>
    <definedName name="ㅁㄴㅇㄻㄴㅇㄹㄴㅁㅎㄴㅇㅎ" localSheetId="11">{"'용역비'!$A$4:$C$8"}</definedName>
    <definedName name="ㅁㄴㅇㄻㄴㅇㄹㄴㅁㅎㄴㅇㅎ" localSheetId="8">{"'용역비'!$A$4:$C$8"}</definedName>
    <definedName name="ㅁㄴㅇㄻㄴㅇㄹㄴㅁㅎㄴㅇㅎ" localSheetId="0">{"'용역비'!$A$4:$C$8"}</definedName>
    <definedName name="ㅁㄴㅇㄻㄴㅇㄹㄴㅁㅎㄴㅇㅎ" localSheetId="1">{"'용역비'!$A$4:$C$8"}</definedName>
    <definedName name="ㅁㄴㅇㄻㄴㅇㄹㄴㅁㅎㄴㅇㅎ" localSheetId="5">{"'용역비'!$A$4:$C$8"}</definedName>
    <definedName name="ㅁㄴㅇㄻㄴㅇㄹㄴㅁㅎㄴㅇㅎ" localSheetId="3">{"'용역비'!$A$4:$C$8"}</definedName>
    <definedName name="ㅁㄴㅇㄻㄴㅇㄹㄴㅁㅎㄴㅇㅎ" localSheetId="6">{"'용역비'!$A$4:$C$8"}</definedName>
    <definedName name="ㅁㄴㅇㄻㄴㅇㄹㄴㅁㅎㄴㅇㅎ">{"'용역비'!$A$4:$C$8"}</definedName>
    <definedName name="ㅁㄴㅇㅁ" localSheetId="12">{"'용역비'!$A$4:$C$8"}</definedName>
    <definedName name="ㅁㄴㅇㅁ" localSheetId="7">{"'용역비'!$A$4:$C$8"}</definedName>
    <definedName name="ㅁㄴㅇㅁ" localSheetId="9">{"'용역비'!$A$4:$C$8"}</definedName>
    <definedName name="ㅁㄴㅇㅁ" localSheetId="4">{"'용역비'!$A$4:$C$8"}</definedName>
    <definedName name="ㅁㄴㅇㅁ" localSheetId="2">{"'용역비'!$A$4:$C$8"}</definedName>
    <definedName name="ㅁㄴㅇㅁ" localSheetId="11">{"'용역비'!$A$4:$C$8"}</definedName>
    <definedName name="ㅁㄴㅇㅁ" localSheetId="8">{"'용역비'!$A$4:$C$8"}</definedName>
    <definedName name="ㅁㄴㅇㅁ" localSheetId="1">{"'용역비'!$A$4:$C$8"}</definedName>
    <definedName name="ㅁㄴㅇㅁ" localSheetId="5">{"'용역비'!$A$4:$C$8"}</definedName>
    <definedName name="ㅁㄴㅇㅁ" localSheetId="3">{"'용역비'!$A$4:$C$8"}</definedName>
    <definedName name="ㅁㄴㅇㅁ" localSheetId="6">{"'용역비'!$A$4:$C$8"}</definedName>
    <definedName name="ㅁㄴㅇㅁ">{"'용역비'!$A$4:$C$8"}</definedName>
    <definedName name="ㅁㄴㅇㅎㄴㅇ" localSheetId="12">{"'산출근거'!$B$4:$D$8"}</definedName>
    <definedName name="ㅁㄴㅇㅎㄴㅇ" localSheetId="7">{"'산출근거'!$B$4:$D$8"}</definedName>
    <definedName name="ㅁㄴㅇㅎㄴㅇ" localSheetId="9">{"'산출근거'!$B$4:$D$8"}</definedName>
    <definedName name="ㅁㄴㅇㅎㄴㅇ" localSheetId="4">{"'산출근거'!$B$4:$D$8"}</definedName>
    <definedName name="ㅁㄴㅇㅎㄴㅇ" localSheetId="2">{"'산출근거'!$B$4:$D$8"}</definedName>
    <definedName name="ㅁㄴㅇㅎㄴㅇ" localSheetId="11">{"'산출근거'!$B$4:$D$8"}</definedName>
    <definedName name="ㅁㄴㅇㅎㄴㅇ" localSheetId="8">{"'산출근거'!$B$4:$D$8"}</definedName>
    <definedName name="ㅁㄴㅇㅎㄴㅇ" localSheetId="0">{"'산출근거'!$B$4:$D$8"}</definedName>
    <definedName name="ㅁㄴㅇㅎㄴㅇ" localSheetId="1">{"'산출근거'!$B$4:$D$8"}</definedName>
    <definedName name="ㅁㄴㅇㅎㄴㅇ" localSheetId="5">{"'산출근거'!$B$4:$D$8"}</definedName>
    <definedName name="ㅁㄴㅇㅎㄴㅇ" localSheetId="3">{"'산출근거'!$B$4:$D$8"}</definedName>
    <definedName name="ㅁㄴㅇㅎㄴㅇ" localSheetId="6">{"'산출근거'!$B$4:$D$8"}</definedName>
    <definedName name="ㅁㄴㅇㅎㄴㅇ">{"'산출근거'!$B$4:$D$8"}</definedName>
    <definedName name="ㅁㄴㅌㄴ" localSheetId="12">{"'자리배치도'!$AG$1:$CI$28"}</definedName>
    <definedName name="ㅁㄴㅌㄴ" localSheetId="7">{"'자리배치도'!$AG$1:$CI$28"}</definedName>
    <definedName name="ㅁㄴㅌㄴ" localSheetId="9">{"'자리배치도'!$AG$1:$CI$28"}</definedName>
    <definedName name="ㅁㄴㅌㄴ" localSheetId="4">{"'자리배치도'!$AG$1:$CI$28"}</definedName>
    <definedName name="ㅁㄴㅌㄴ" localSheetId="2">{"'자리배치도'!$AG$1:$CI$28"}</definedName>
    <definedName name="ㅁㄴㅌㄴ" localSheetId="11">{"'자리배치도'!$AG$1:$CI$28"}</definedName>
    <definedName name="ㅁㄴㅌㄴ" localSheetId="8">{"'자리배치도'!$AG$1:$CI$28"}</definedName>
    <definedName name="ㅁㄴㅌㄴ" localSheetId="0">{"'자리배치도'!$AG$1:$CI$28"}</definedName>
    <definedName name="ㅁㄴㅌㄴ" localSheetId="1">{"'자리배치도'!$AG$1:$CI$28"}</definedName>
    <definedName name="ㅁㄴㅌㄴ" localSheetId="5">{"'자리배치도'!$AG$1:$CI$28"}</definedName>
    <definedName name="ㅁㄴㅌㄴ" localSheetId="3">{"'자리배치도'!$AG$1:$CI$28"}</definedName>
    <definedName name="ㅁㄴㅌㄴ" localSheetId="6">{"'자리배치도'!$AG$1:$CI$28"}</definedName>
    <definedName name="ㅁㄴㅌㄴ">{"'자리배치도'!$AG$1:$CI$28"}</definedName>
    <definedName name="ㅁㄶㄴㅁㅇㅎㄴㅁㅇㅎㄴㅁㅎㅁㄴ" localSheetId="12">{"'산출근거'!$B$4:$D$8"}</definedName>
    <definedName name="ㅁㄶㄴㅁㅇㅎㄴㅁㅇㅎㄴㅁㅎㅁㄴ" localSheetId="7">{"'산출근거'!$B$4:$D$8"}</definedName>
    <definedName name="ㅁㄶㄴㅁㅇㅎㄴㅁㅇㅎㄴㅁㅎㅁㄴ" localSheetId="9">{"'산출근거'!$B$4:$D$8"}</definedName>
    <definedName name="ㅁㄶㄴㅁㅇㅎㄴㅁㅇㅎㄴㅁㅎㅁㄴ" localSheetId="4">{"'산출근거'!$B$4:$D$8"}</definedName>
    <definedName name="ㅁㄶㄴㅁㅇㅎㄴㅁㅇㅎㄴㅁㅎㅁㄴ" localSheetId="2">{"'산출근거'!$B$4:$D$8"}</definedName>
    <definedName name="ㅁㄶㄴㅁㅇㅎㄴㅁㅇㅎㄴㅁㅎㅁㄴ" localSheetId="11">{"'산출근거'!$B$4:$D$8"}</definedName>
    <definedName name="ㅁㄶㄴㅁㅇㅎㄴㅁㅇㅎㄴㅁㅎㅁㄴ" localSheetId="8">{"'산출근거'!$B$4:$D$8"}</definedName>
    <definedName name="ㅁㄶㄴㅁㅇㅎㄴㅁㅇㅎㄴㅁㅎㅁㄴ" localSheetId="0">{"'산출근거'!$B$4:$D$8"}</definedName>
    <definedName name="ㅁㄶㄴㅁㅇㅎㄴㅁㅇㅎㄴㅁㅎㅁㄴ" localSheetId="1">{"'산출근거'!$B$4:$D$8"}</definedName>
    <definedName name="ㅁㄶㄴㅁㅇㅎㄴㅁㅇㅎㄴㅁㅎㅁㄴ" localSheetId="5">{"'산출근거'!$B$4:$D$8"}</definedName>
    <definedName name="ㅁㄶㄴㅁㅇㅎㄴㅁㅇㅎㄴㅁㅎㅁㄴ" localSheetId="3">{"'산출근거'!$B$4:$D$8"}</definedName>
    <definedName name="ㅁㄶㄴㅁㅇㅎㄴㅁㅇㅎㄴㅁㅎㅁㄴ" localSheetId="6">{"'산출근거'!$B$4:$D$8"}</definedName>
    <definedName name="ㅁㄶㄴㅁㅇㅎㄴㅁㅇㅎㄴㅁㅎㅁㄴ">{"'산출근거'!$B$4:$D$8"}</definedName>
    <definedName name="ㅁㅁ" hidden="1">#REF!</definedName>
    <definedName name="ㅁㅁㅁㅁ" localSheetId="12">BLCH</definedName>
    <definedName name="ㅁㅁㅁㅁ" localSheetId="7">BLCH</definedName>
    <definedName name="ㅁㅁㅁㅁ" localSheetId="9">BLCH</definedName>
    <definedName name="ㅁㅁㅁㅁ" localSheetId="4">BLCH</definedName>
    <definedName name="ㅁㅁㅁㅁ" localSheetId="2">BLCH</definedName>
    <definedName name="ㅁㅁㅁㅁ" localSheetId="11">BLCH</definedName>
    <definedName name="ㅁㅁㅁㅁ" localSheetId="8">BLCH</definedName>
    <definedName name="ㅁㅁㅁㅁ" localSheetId="0">BLCH</definedName>
    <definedName name="ㅁㅁㅁㅁ" localSheetId="1">BLCH</definedName>
    <definedName name="ㅁㅁㅁㅁ" localSheetId="5">BLCH</definedName>
    <definedName name="ㅁㅁㅁㅁ" localSheetId="3">BLCH</definedName>
    <definedName name="ㅁㅁㅁㅁ" localSheetId="6">BLCH</definedName>
    <definedName name="ㅁㅁㅁㅁ">BLCH</definedName>
    <definedName name="ㅁㅁㅁㅁㅁ" localSheetId="12">{"'용역비'!$A$4:$C$8"}</definedName>
    <definedName name="ㅁㅁㅁㅁㅁ" localSheetId="7">{"'용역비'!$A$4:$C$8"}</definedName>
    <definedName name="ㅁㅁㅁㅁㅁ" localSheetId="9">{"'용역비'!$A$4:$C$8"}</definedName>
    <definedName name="ㅁㅁㅁㅁㅁ" localSheetId="4">{"'용역비'!$A$4:$C$8"}</definedName>
    <definedName name="ㅁㅁㅁㅁㅁ" localSheetId="2">{"'용역비'!$A$4:$C$8"}</definedName>
    <definedName name="ㅁㅁㅁㅁㅁ" localSheetId="11">{"'용역비'!$A$4:$C$8"}</definedName>
    <definedName name="ㅁㅁㅁㅁㅁ" localSheetId="8">{"'용역비'!$A$4:$C$8"}</definedName>
    <definedName name="ㅁㅁㅁㅁㅁ" localSheetId="1">{"'용역비'!$A$4:$C$8"}</definedName>
    <definedName name="ㅁㅁㅁㅁㅁ" localSheetId="5">{"'용역비'!$A$4:$C$8"}</definedName>
    <definedName name="ㅁㅁㅁㅁㅁ" localSheetId="3">{"'용역비'!$A$4:$C$8"}</definedName>
    <definedName name="ㅁㅁㅁㅁㅁ" localSheetId="6">{"'용역비'!$A$4:$C$8"}</definedName>
    <definedName name="ㅁㅁㅁㅁㅁ">{"'용역비'!$A$4:$C$8"}</definedName>
    <definedName name="ㅁㅁㅁㅁㅁㅁㅁㅁ" localSheetId="12">{"'표지'!$B$5"}</definedName>
    <definedName name="ㅁㅁㅁㅁㅁㅁㅁㅁ" localSheetId="7">{"'표지'!$B$5"}</definedName>
    <definedName name="ㅁㅁㅁㅁㅁㅁㅁㅁ" localSheetId="9">{"'표지'!$B$5"}</definedName>
    <definedName name="ㅁㅁㅁㅁㅁㅁㅁㅁ" localSheetId="4">{"'표지'!$B$5"}</definedName>
    <definedName name="ㅁㅁㅁㅁㅁㅁㅁㅁ" localSheetId="2">{"'표지'!$B$5"}</definedName>
    <definedName name="ㅁㅁㅁㅁㅁㅁㅁㅁ" localSheetId="11">{"'표지'!$B$5"}</definedName>
    <definedName name="ㅁㅁㅁㅁㅁㅁㅁㅁ" localSheetId="8">{"'표지'!$B$5"}</definedName>
    <definedName name="ㅁㅁㅁㅁㅁㅁㅁㅁ" localSheetId="1">{"'표지'!$B$5"}</definedName>
    <definedName name="ㅁㅁㅁㅁㅁㅁㅁㅁ" localSheetId="5">{"'표지'!$B$5"}</definedName>
    <definedName name="ㅁㅁㅁㅁㅁㅁㅁㅁ" localSheetId="3">{"'표지'!$B$5"}</definedName>
    <definedName name="ㅁㅁㅁㅁㅁㅁㅁㅁ" localSheetId="6">{"'표지'!$B$5"}</definedName>
    <definedName name="ㅁㅁㅁㅁㅁㅁㅁㅁ">{"'표지'!$B$5"}</definedName>
    <definedName name="ㅁㅁㅁㅁㅁㅁㅁㅁㅁㅁㅁㅁㅁㅁ" localSheetId="12">{"'용역비'!$A$4:$C$8"}</definedName>
    <definedName name="ㅁㅁㅁㅁㅁㅁㅁㅁㅁㅁㅁㅁㅁㅁ" localSheetId="7">{"'용역비'!$A$4:$C$8"}</definedName>
    <definedName name="ㅁㅁㅁㅁㅁㅁㅁㅁㅁㅁㅁㅁㅁㅁ" localSheetId="9">{"'용역비'!$A$4:$C$8"}</definedName>
    <definedName name="ㅁㅁㅁㅁㅁㅁㅁㅁㅁㅁㅁㅁㅁㅁ" localSheetId="4">{"'용역비'!$A$4:$C$8"}</definedName>
    <definedName name="ㅁㅁㅁㅁㅁㅁㅁㅁㅁㅁㅁㅁㅁㅁ" localSheetId="2">{"'용역비'!$A$4:$C$8"}</definedName>
    <definedName name="ㅁㅁㅁㅁㅁㅁㅁㅁㅁㅁㅁㅁㅁㅁ" localSheetId="11">{"'용역비'!$A$4:$C$8"}</definedName>
    <definedName name="ㅁㅁㅁㅁㅁㅁㅁㅁㅁㅁㅁㅁㅁㅁ" localSheetId="8">{"'용역비'!$A$4:$C$8"}</definedName>
    <definedName name="ㅁㅁㅁㅁㅁㅁㅁㅁㅁㅁㅁㅁㅁㅁ" localSheetId="1">{"'용역비'!$A$4:$C$8"}</definedName>
    <definedName name="ㅁㅁㅁㅁㅁㅁㅁㅁㅁㅁㅁㅁㅁㅁ" localSheetId="5">{"'용역비'!$A$4:$C$8"}</definedName>
    <definedName name="ㅁㅁㅁㅁㅁㅁㅁㅁㅁㅁㅁㅁㅁㅁ" localSheetId="3">{"'용역비'!$A$4:$C$8"}</definedName>
    <definedName name="ㅁㅁㅁㅁㅁㅁㅁㅁㅁㅁㅁㅁㅁㅁ" localSheetId="6">{"'용역비'!$A$4:$C$8"}</definedName>
    <definedName name="ㅁㅁㅁㅁㅁㅁㅁㅁㅁㅁㅁㅁㅁㅁ">{"'용역비'!$A$4:$C$8"}</definedName>
    <definedName name="ㅁㅁㅁㅂ" localSheetId="12">{"'용역비'!$A$4:$C$8"}</definedName>
    <definedName name="ㅁㅁㅁㅂ" localSheetId="7">{"'용역비'!$A$4:$C$8"}</definedName>
    <definedName name="ㅁㅁㅁㅂ" localSheetId="9">{"'용역비'!$A$4:$C$8"}</definedName>
    <definedName name="ㅁㅁㅁㅂ" localSheetId="4">{"'용역비'!$A$4:$C$8"}</definedName>
    <definedName name="ㅁㅁㅁㅂ" localSheetId="2">{"'용역비'!$A$4:$C$8"}</definedName>
    <definedName name="ㅁㅁㅁㅂ" localSheetId="11">{"'용역비'!$A$4:$C$8"}</definedName>
    <definedName name="ㅁㅁㅁㅂ" localSheetId="8">{"'용역비'!$A$4:$C$8"}</definedName>
    <definedName name="ㅁㅁㅁㅂ" localSheetId="1">{"'용역비'!$A$4:$C$8"}</definedName>
    <definedName name="ㅁㅁㅁㅂ" localSheetId="5">{"'용역비'!$A$4:$C$8"}</definedName>
    <definedName name="ㅁㅁㅁㅂ" localSheetId="3">{"'용역비'!$A$4:$C$8"}</definedName>
    <definedName name="ㅁㅁㅁㅂ" localSheetId="6">{"'용역비'!$A$4:$C$8"}</definedName>
    <definedName name="ㅁㅁㅁㅂ">{"'용역비'!$A$4:$C$8"}</definedName>
    <definedName name="ㅁㅇ" localSheetId="12">{"'용역비'!$A$4:$C$8"}</definedName>
    <definedName name="ㅁㅇ" localSheetId="7">{"'용역비'!$A$4:$C$8"}</definedName>
    <definedName name="ㅁㅇ" localSheetId="9">{"'용역비'!$A$4:$C$8"}</definedName>
    <definedName name="ㅁㅇ" localSheetId="4">{"'용역비'!$A$4:$C$8"}</definedName>
    <definedName name="ㅁㅇ" localSheetId="2">{"'용역비'!$A$4:$C$8"}</definedName>
    <definedName name="ㅁㅇ" localSheetId="11">{"'용역비'!$A$4:$C$8"}</definedName>
    <definedName name="ㅁㅇ" localSheetId="8">{"'용역비'!$A$4:$C$8"}</definedName>
    <definedName name="ㅁㅇ" localSheetId="1">{"'용역비'!$A$4:$C$8"}</definedName>
    <definedName name="ㅁㅇ" localSheetId="5">{"'용역비'!$A$4:$C$8"}</definedName>
    <definedName name="ㅁㅇ" localSheetId="3">{"'용역비'!$A$4:$C$8"}</definedName>
    <definedName name="ㅁㅇ" localSheetId="6">{"'용역비'!$A$4:$C$8"}</definedName>
    <definedName name="ㅁㅇ">{"'용역비'!$A$4:$C$8"}</definedName>
    <definedName name="ㅁㅇㅀ" localSheetId="12">{"'용역비'!$A$4:$C$8"}</definedName>
    <definedName name="ㅁㅇㅀ" localSheetId="7">{"'용역비'!$A$4:$C$8"}</definedName>
    <definedName name="ㅁㅇㅀ" localSheetId="9">{"'용역비'!$A$4:$C$8"}</definedName>
    <definedName name="ㅁㅇㅀ" localSheetId="4">{"'용역비'!$A$4:$C$8"}</definedName>
    <definedName name="ㅁㅇㅀ" localSheetId="2">{"'용역비'!$A$4:$C$8"}</definedName>
    <definedName name="ㅁㅇㅀ" localSheetId="11">{"'용역비'!$A$4:$C$8"}</definedName>
    <definedName name="ㅁㅇㅀ" localSheetId="8">{"'용역비'!$A$4:$C$8"}</definedName>
    <definedName name="ㅁㅇㅀ" localSheetId="1">{"'용역비'!$A$4:$C$8"}</definedName>
    <definedName name="ㅁㅇㅀ" localSheetId="5">{"'용역비'!$A$4:$C$8"}</definedName>
    <definedName name="ㅁㅇㅀ" localSheetId="3">{"'용역비'!$A$4:$C$8"}</definedName>
    <definedName name="ㅁㅇㅀ" localSheetId="6">{"'용역비'!$A$4:$C$8"}</definedName>
    <definedName name="ㅁㅇㅀ">{"'용역비'!$A$4:$C$8"}</definedName>
    <definedName name="ㅁㅇㅁㄴㅇ" localSheetId="12">{"'용역비'!$A$4:$C$8"}</definedName>
    <definedName name="ㅁㅇㅁㄴㅇ" localSheetId="7">{"'용역비'!$A$4:$C$8"}</definedName>
    <definedName name="ㅁㅇㅁㄴㅇ" localSheetId="9">{"'용역비'!$A$4:$C$8"}</definedName>
    <definedName name="ㅁㅇㅁㄴㅇ" localSheetId="4">{"'용역비'!$A$4:$C$8"}</definedName>
    <definedName name="ㅁㅇㅁㄴㅇ" localSheetId="2">{"'용역비'!$A$4:$C$8"}</definedName>
    <definedName name="ㅁㅇㅁㄴㅇ" localSheetId="11">{"'용역비'!$A$4:$C$8"}</definedName>
    <definedName name="ㅁㅇㅁㄴㅇ" localSheetId="8">{"'용역비'!$A$4:$C$8"}</definedName>
    <definedName name="ㅁㅇㅁㄴㅇ" localSheetId="1">{"'용역비'!$A$4:$C$8"}</definedName>
    <definedName name="ㅁㅇㅁㄴㅇ" localSheetId="5">{"'용역비'!$A$4:$C$8"}</definedName>
    <definedName name="ㅁㅇㅁㄴㅇ" localSheetId="3">{"'용역비'!$A$4:$C$8"}</definedName>
    <definedName name="ㅁㅇㅁㄴㅇ" localSheetId="6">{"'용역비'!$A$4:$C$8"}</definedName>
    <definedName name="ㅁㅇㅁㄴㅇ">{"'용역비'!$A$4:$C$8"}</definedName>
    <definedName name="ㅁㅇㅁㄻㅇ" localSheetId="12">{"'공사부문'!$A$6:$A$32"}</definedName>
    <definedName name="ㅁㅇㅁㄻㅇ" localSheetId="7">{"'공사부문'!$A$6:$A$32"}</definedName>
    <definedName name="ㅁㅇㅁㄻㅇ" localSheetId="9">{"'공사부문'!$A$6:$A$32"}</definedName>
    <definedName name="ㅁㅇㅁㄻㅇ" localSheetId="4">{"'공사부문'!$A$6:$A$32"}</definedName>
    <definedName name="ㅁㅇㅁㄻㅇ" localSheetId="2">{"'공사부문'!$A$6:$A$32"}</definedName>
    <definedName name="ㅁㅇㅁㄻㅇ" localSheetId="11">{"'공사부문'!$A$6:$A$32"}</definedName>
    <definedName name="ㅁㅇㅁㄻㅇ" localSheetId="8">{"'공사부문'!$A$6:$A$32"}</definedName>
    <definedName name="ㅁㅇㅁㄻㅇ" localSheetId="1">{"'공사부문'!$A$6:$A$32"}</definedName>
    <definedName name="ㅁㅇㅁㄻㅇ" localSheetId="5">{"'공사부문'!$A$6:$A$32"}</definedName>
    <definedName name="ㅁㅇㅁㄻㅇ" localSheetId="3">{"'공사부문'!$A$6:$A$32"}</definedName>
    <definedName name="ㅁㅇㅁㄻㅇ" localSheetId="6">{"'공사부문'!$A$6:$A$32"}</definedName>
    <definedName name="ㅁㅇㅁㄻㅇ">{"'공사부문'!$A$6:$A$32"}</definedName>
    <definedName name="ㅁㅇㅁㅇㅁㅇ" localSheetId="12">{"'용역비'!$A$4:$C$8"}</definedName>
    <definedName name="ㅁㅇㅁㅇㅁㅇ" localSheetId="7">{"'용역비'!$A$4:$C$8"}</definedName>
    <definedName name="ㅁㅇㅁㅇㅁㅇ" localSheetId="9">{"'용역비'!$A$4:$C$8"}</definedName>
    <definedName name="ㅁㅇㅁㅇㅁㅇ" localSheetId="4">{"'용역비'!$A$4:$C$8"}</definedName>
    <definedName name="ㅁㅇㅁㅇㅁㅇ" localSheetId="2">{"'용역비'!$A$4:$C$8"}</definedName>
    <definedName name="ㅁㅇㅁㅇㅁㅇ" localSheetId="11">{"'용역비'!$A$4:$C$8"}</definedName>
    <definedName name="ㅁㅇㅁㅇㅁㅇ" localSheetId="8">{"'용역비'!$A$4:$C$8"}</definedName>
    <definedName name="ㅁㅇㅁㅇㅁㅇ" localSheetId="1">{"'용역비'!$A$4:$C$8"}</definedName>
    <definedName name="ㅁㅇㅁㅇㅁㅇ" localSheetId="5">{"'용역비'!$A$4:$C$8"}</definedName>
    <definedName name="ㅁㅇㅁㅇㅁㅇ" localSheetId="3">{"'용역비'!$A$4:$C$8"}</definedName>
    <definedName name="ㅁㅇㅁㅇㅁㅇ" localSheetId="6">{"'용역비'!$A$4:$C$8"}</definedName>
    <definedName name="ㅁㅇㅁㅇㅁㅇ">{"'용역비'!$A$4:$C$8"}</definedName>
    <definedName name="만" localSheetId="12">{"'자리배치도'!$AG$1:$CI$28"}</definedName>
    <definedName name="만" localSheetId="7">{"'자리배치도'!$AG$1:$CI$28"}</definedName>
    <definedName name="만" localSheetId="9">{"'자리배치도'!$AG$1:$CI$28"}</definedName>
    <definedName name="만" localSheetId="4">{"'자리배치도'!$AG$1:$CI$28"}</definedName>
    <definedName name="만" localSheetId="2">{"'자리배치도'!$AG$1:$CI$28"}</definedName>
    <definedName name="만" localSheetId="11">{"'자리배치도'!$AG$1:$CI$28"}</definedName>
    <definedName name="만" localSheetId="8">{"'자리배치도'!$AG$1:$CI$28"}</definedName>
    <definedName name="만" localSheetId="0">{"'자리배치도'!$AG$1:$CI$28"}</definedName>
    <definedName name="만" localSheetId="1">{"'자리배치도'!$AG$1:$CI$28"}</definedName>
    <definedName name="만" localSheetId="5">{"'자리배치도'!$AG$1:$CI$28"}</definedName>
    <definedName name="만" localSheetId="3">{"'자리배치도'!$AG$1:$CI$28"}</definedName>
    <definedName name="만" localSheetId="6">{"'자리배치도'!$AG$1:$CI$28"}</definedName>
    <definedName name="만">{"'자리배치도'!$AG$1:$CI$28"}</definedName>
    <definedName name="머" localSheetId="12">{"'자리배치도'!$AG$1:$CI$28"}</definedName>
    <definedName name="머" localSheetId="7">{"'자리배치도'!$AG$1:$CI$28"}</definedName>
    <definedName name="머" localSheetId="9">{"'자리배치도'!$AG$1:$CI$28"}</definedName>
    <definedName name="머" localSheetId="4">{"'자리배치도'!$AG$1:$CI$28"}</definedName>
    <definedName name="머" localSheetId="2">{"'자리배치도'!$AG$1:$CI$28"}</definedName>
    <definedName name="머" localSheetId="11">{"'자리배치도'!$AG$1:$CI$28"}</definedName>
    <definedName name="머" localSheetId="8">{"'자리배치도'!$AG$1:$CI$28"}</definedName>
    <definedName name="머" localSheetId="0">{"'자리배치도'!$AG$1:$CI$28"}</definedName>
    <definedName name="머" localSheetId="1">{"'자리배치도'!$AG$1:$CI$28"}</definedName>
    <definedName name="머" localSheetId="5">{"'자리배치도'!$AG$1:$CI$28"}</definedName>
    <definedName name="머" localSheetId="3">{"'자리배치도'!$AG$1:$CI$28"}</definedName>
    <definedName name="머" localSheetId="6">{"'자리배치도'!$AG$1:$CI$28"}</definedName>
    <definedName name="머">{"'자리배치도'!$AG$1:$CI$28"}</definedName>
    <definedName name="면벽집계표" localSheetId="12">{"'산출근거'!$B$4:$D$8"}</definedName>
    <definedName name="면벽집계표" localSheetId="7">{"'산출근거'!$B$4:$D$8"}</definedName>
    <definedName name="면벽집계표" localSheetId="9">{"'산출근거'!$B$4:$D$8"}</definedName>
    <definedName name="면벽집계표" localSheetId="4">{"'산출근거'!$B$4:$D$8"}</definedName>
    <definedName name="면벽집계표" localSheetId="2">{"'산출근거'!$B$4:$D$8"}</definedName>
    <definedName name="면벽집계표" localSheetId="11">{"'산출근거'!$B$4:$D$8"}</definedName>
    <definedName name="면벽집계표" localSheetId="8">{"'산출근거'!$B$4:$D$8"}</definedName>
    <definedName name="면벽집계표" localSheetId="0">{"'산출근거'!$B$4:$D$8"}</definedName>
    <definedName name="면벽집계표" localSheetId="1">{"'산출근거'!$B$4:$D$8"}</definedName>
    <definedName name="면벽집계표" localSheetId="5">{"'산출근거'!$B$4:$D$8"}</definedName>
    <definedName name="면벽집계표" localSheetId="3">{"'산출근거'!$B$4:$D$8"}</definedName>
    <definedName name="면벽집계표" localSheetId="6">{"'산출근거'!$B$4:$D$8"}</definedName>
    <definedName name="면벽집계표">{"'산출근거'!$B$4:$D$8"}</definedName>
    <definedName name="면벽집곞" localSheetId="12">{"'산출근거'!$B$4:$D$8"}</definedName>
    <definedName name="면벽집곞" localSheetId="7">{"'산출근거'!$B$4:$D$8"}</definedName>
    <definedName name="면벽집곞" localSheetId="9">{"'산출근거'!$B$4:$D$8"}</definedName>
    <definedName name="면벽집곞" localSheetId="4">{"'산출근거'!$B$4:$D$8"}</definedName>
    <definedName name="면벽집곞" localSheetId="2">{"'산출근거'!$B$4:$D$8"}</definedName>
    <definedName name="면벽집곞" localSheetId="11">{"'산출근거'!$B$4:$D$8"}</definedName>
    <definedName name="면벽집곞" localSheetId="8">{"'산출근거'!$B$4:$D$8"}</definedName>
    <definedName name="면벽집곞" localSheetId="0">{"'산출근거'!$B$4:$D$8"}</definedName>
    <definedName name="면벽집곞" localSheetId="1">{"'산출근거'!$B$4:$D$8"}</definedName>
    <definedName name="면벽집곞" localSheetId="5">{"'산출근거'!$B$4:$D$8"}</definedName>
    <definedName name="면벽집곞" localSheetId="3">{"'산출근거'!$B$4:$D$8"}</definedName>
    <definedName name="면벽집곞" localSheetId="6">{"'산출근거'!$B$4:$D$8"}</definedName>
    <definedName name="면벽집곞">{"'산출근거'!$B$4:$D$8"}</definedName>
    <definedName name="면장" localSheetId="12">BLCH</definedName>
    <definedName name="면장" localSheetId="7">BLCH</definedName>
    <definedName name="면장" localSheetId="9">BLCH</definedName>
    <definedName name="면장" localSheetId="4">BLCH</definedName>
    <definedName name="면장" localSheetId="2">BLCH</definedName>
    <definedName name="면장" localSheetId="11">BLCH</definedName>
    <definedName name="면장" localSheetId="8">BLCH</definedName>
    <definedName name="면장" localSheetId="0">BLCH</definedName>
    <definedName name="면장" localSheetId="1">BLCH</definedName>
    <definedName name="면장" localSheetId="5">BLCH</definedName>
    <definedName name="면장" localSheetId="3">BLCH</definedName>
    <definedName name="면장" localSheetId="6">BLCH</definedName>
    <definedName name="면장">BLCH</definedName>
    <definedName name="면장2" localSheetId="12">BLCH</definedName>
    <definedName name="면장2" localSheetId="7">BLCH</definedName>
    <definedName name="면장2" localSheetId="9">BLCH</definedName>
    <definedName name="면장2" localSheetId="4">BLCH</definedName>
    <definedName name="면장2" localSheetId="2">BLCH</definedName>
    <definedName name="면장2" localSheetId="11">BLCH</definedName>
    <definedName name="면장2" localSheetId="8">BLCH</definedName>
    <definedName name="면장2" localSheetId="0">BLCH</definedName>
    <definedName name="면장2" localSheetId="1">BLCH</definedName>
    <definedName name="면장2" localSheetId="5">BLCH</definedName>
    <definedName name="면장2" localSheetId="3">BLCH</definedName>
    <definedName name="면장2" localSheetId="6">BLCH</definedName>
    <definedName name="면장2">BLCH</definedName>
    <definedName name="모" hidden="1">{#N/A,#N/A,FALSE,"단가와품"}</definedName>
    <definedName name="목록">'[1]3-1. 일위목록'!$B:$O</definedName>
    <definedName name="물류" localSheetId="12">{"'5국공정'!$A$1:$E$128"}</definedName>
    <definedName name="물류" localSheetId="7">{"'5국공정'!$A$1:$E$128"}</definedName>
    <definedName name="물류" localSheetId="9">{"'5국공정'!$A$1:$E$128"}</definedName>
    <definedName name="물류" localSheetId="4">{"'5국공정'!$A$1:$E$128"}</definedName>
    <definedName name="물류" localSheetId="2">{"'5국공정'!$A$1:$E$128"}</definedName>
    <definedName name="물류" localSheetId="11">{"'5국공정'!$A$1:$E$128"}</definedName>
    <definedName name="물류" localSheetId="8">{"'5국공정'!$A$1:$E$128"}</definedName>
    <definedName name="물류" localSheetId="1">{"'5국공정'!$A$1:$E$128"}</definedName>
    <definedName name="물류" localSheetId="5">{"'5국공정'!$A$1:$E$128"}</definedName>
    <definedName name="물류" localSheetId="3">{"'5국공정'!$A$1:$E$128"}</definedName>
    <definedName name="물류" localSheetId="6">{"'5국공정'!$A$1:$E$128"}</definedName>
    <definedName name="물류">{"'5국공정'!$A$1:$E$128"}</definedName>
    <definedName name="물풀" localSheetId="12">{"'5국공정'!$A$1:$E$128"}</definedName>
    <definedName name="물풀" localSheetId="7">{"'5국공정'!$A$1:$E$128"}</definedName>
    <definedName name="물풀" localSheetId="9">{"'5국공정'!$A$1:$E$128"}</definedName>
    <definedName name="물풀" localSheetId="4">{"'5국공정'!$A$1:$E$128"}</definedName>
    <definedName name="물풀" localSheetId="2">{"'5국공정'!$A$1:$E$128"}</definedName>
    <definedName name="물풀" localSheetId="11">{"'5국공정'!$A$1:$E$128"}</definedName>
    <definedName name="물풀" localSheetId="8">{"'5국공정'!$A$1:$E$128"}</definedName>
    <definedName name="물풀" localSheetId="1">{"'5국공정'!$A$1:$E$128"}</definedName>
    <definedName name="물풀" localSheetId="5">{"'5국공정'!$A$1:$E$128"}</definedName>
    <definedName name="물풀" localSheetId="3">{"'5국공정'!$A$1:$E$128"}</definedName>
    <definedName name="물풀" localSheetId="6">{"'5국공정'!$A$1:$E$128"}</definedName>
    <definedName name="물풀">{"'5국공정'!$A$1:$E$128"}</definedName>
    <definedName name="뮻" localSheetId="12">{"'자리배치도'!$AG$1:$CI$28"}</definedName>
    <definedName name="뮻" localSheetId="7">{"'자리배치도'!$AG$1:$CI$28"}</definedName>
    <definedName name="뮻" localSheetId="9">{"'자리배치도'!$AG$1:$CI$28"}</definedName>
    <definedName name="뮻" localSheetId="4">{"'자리배치도'!$AG$1:$CI$28"}</definedName>
    <definedName name="뮻" localSheetId="2">{"'자리배치도'!$AG$1:$CI$28"}</definedName>
    <definedName name="뮻" localSheetId="11">{"'자리배치도'!$AG$1:$CI$28"}</definedName>
    <definedName name="뮻" localSheetId="8">{"'자리배치도'!$AG$1:$CI$28"}</definedName>
    <definedName name="뮻" localSheetId="0">{"'자리배치도'!$AG$1:$CI$28"}</definedName>
    <definedName name="뮻" localSheetId="1">{"'자리배치도'!$AG$1:$CI$28"}</definedName>
    <definedName name="뮻" localSheetId="5">{"'자리배치도'!$AG$1:$CI$28"}</definedName>
    <definedName name="뮻" localSheetId="3">{"'자리배치도'!$AG$1:$CI$28"}</definedName>
    <definedName name="뮻" localSheetId="6">{"'자리배치도'!$AG$1:$CI$28"}</definedName>
    <definedName name="뮻">{"'자리배치도'!$AG$1:$CI$28"}</definedName>
    <definedName name="ㅂ" localSheetId="12">{"'자리배치도'!$AG$1:$CI$28"}</definedName>
    <definedName name="ㅂ" localSheetId="7">{"'자리배치도'!$AG$1:$CI$28"}</definedName>
    <definedName name="ㅂ" localSheetId="9">{"'자리배치도'!$AG$1:$CI$28"}</definedName>
    <definedName name="ㅂ" localSheetId="4">{"'자리배치도'!$AG$1:$CI$28"}</definedName>
    <definedName name="ㅂ" localSheetId="2">{"'자리배치도'!$AG$1:$CI$28"}</definedName>
    <definedName name="ㅂ" localSheetId="11">{"'자리배치도'!$AG$1:$CI$28"}</definedName>
    <definedName name="ㅂ" localSheetId="8">{"'자리배치도'!$AG$1:$CI$28"}</definedName>
    <definedName name="ㅂ" localSheetId="0">{"'자리배치도'!$AG$1:$CI$28"}</definedName>
    <definedName name="ㅂ" localSheetId="1">{"'자리배치도'!$AG$1:$CI$28"}</definedName>
    <definedName name="ㅂ" localSheetId="5">{"'자리배치도'!$AG$1:$CI$28"}</definedName>
    <definedName name="ㅂ" localSheetId="3">{"'자리배치도'!$AG$1:$CI$28"}</definedName>
    <definedName name="ㅂ" localSheetId="6">{"'자리배치도'!$AG$1:$CI$28"}</definedName>
    <definedName name="ㅂ">{"'자리배치도'!$AG$1:$CI$28"}</definedName>
    <definedName name="ㅂㅁㅋ" localSheetId="12">{"'용역비'!$A$4:$C$8"}</definedName>
    <definedName name="ㅂㅁㅋ" localSheetId="7">{"'용역비'!$A$4:$C$8"}</definedName>
    <definedName name="ㅂㅁㅋ" localSheetId="9">{"'용역비'!$A$4:$C$8"}</definedName>
    <definedName name="ㅂㅁㅋ" localSheetId="4">{"'용역비'!$A$4:$C$8"}</definedName>
    <definedName name="ㅂㅁㅋ" localSheetId="2">{"'용역비'!$A$4:$C$8"}</definedName>
    <definedName name="ㅂㅁㅋ" localSheetId="11">{"'용역비'!$A$4:$C$8"}</definedName>
    <definedName name="ㅂㅁㅋ" localSheetId="8">{"'용역비'!$A$4:$C$8"}</definedName>
    <definedName name="ㅂㅁㅋ" localSheetId="1">{"'용역비'!$A$4:$C$8"}</definedName>
    <definedName name="ㅂㅁㅋ" localSheetId="5">{"'용역비'!$A$4:$C$8"}</definedName>
    <definedName name="ㅂㅁㅋ" localSheetId="3">{"'용역비'!$A$4:$C$8"}</definedName>
    <definedName name="ㅂㅁㅋ" localSheetId="6">{"'용역비'!$A$4:$C$8"}</definedName>
    <definedName name="ㅂㅁㅋ">{"'용역비'!$A$4:$C$8"}</definedName>
    <definedName name="ㅂㅂㅂ" localSheetId="12">{"'용역비'!$A$4:$C$8"}</definedName>
    <definedName name="ㅂㅂㅂ" localSheetId="7">{"'용역비'!$A$4:$C$8"}</definedName>
    <definedName name="ㅂㅂㅂ" localSheetId="9">{"'용역비'!$A$4:$C$8"}</definedName>
    <definedName name="ㅂㅂㅂ" localSheetId="4">{"'용역비'!$A$4:$C$8"}</definedName>
    <definedName name="ㅂㅂㅂ" localSheetId="2">{"'용역비'!$A$4:$C$8"}</definedName>
    <definedName name="ㅂㅂㅂ" localSheetId="11">{"'용역비'!$A$4:$C$8"}</definedName>
    <definedName name="ㅂㅂㅂ" localSheetId="8">{"'용역비'!$A$4:$C$8"}</definedName>
    <definedName name="ㅂㅂㅂ" localSheetId="0">{"'용역비'!$A$4:$C$8"}</definedName>
    <definedName name="ㅂㅂㅂ" localSheetId="1">{"'용역비'!$A$4:$C$8"}</definedName>
    <definedName name="ㅂㅂㅂ" localSheetId="5">{"'용역비'!$A$4:$C$8"}</definedName>
    <definedName name="ㅂㅂㅂ" localSheetId="3">{"'용역비'!$A$4:$C$8"}</definedName>
    <definedName name="ㅂㅂㅂ" localSheetId="6">{"'용역비'!$A$4:$C$8"}</definedName>
    <definedName name="ㅂㅂㅂ">{"'용역비'!$A$4:$C$8"}</definedName>
    <definedName name="ㅂㅂㅂㅂㅂㅂ" localSheetId="12">{"'용역비'!$A$4:$C$8"}</definedName>
    <definedName name="ㅂㅂㅂㅂㅂㅂ" localSheetId="7">{"'용역비'!$A$4:$C$8"}</definedName>
    <definedName name="ㅂㅂㅂㅂㅂㅂ" localSheetId="9">{"'용역비'!$A$4:$C$8"}</definedName>
    <definedName name="ㅂㅂㅂㅂㅂㅂ" localSheetId="4">{"'용역비'!$A$4:$C$8"}</definedName>
    <definedName name="ㅂㅂㅂㅂㅂㅂ" localSheetId="2">{"'용역비'!$A$4:$C$8"}</definedName>
    <definedName name="ㅂㅂㅂㅂㅂㅂ" localSheetId="11">{"'용역비'!$A$4:$C$8"}</definedName>
    <definedName name="ㅂㅂㅂㅂㅂㅂ" localSheetId="8">{"'용역비'!$A$4:$C$8"}</definedName>
    <definedName name="ㅂㅂㅂㅂㅂㅂ" localSheetId="1">{"'용역비'!$A$4:$C$8"}</definedName>
    <definedName name="ㅂㅂㅂㅂㅂㅂ" localSheetId="5">{"'용역비'!$A$4:$C$8"}</definedName>
    <definedName name="ㅂㅂㅂㅂㅂㅂ" localSheetId="3">{"'용역비'!$A$4:$C$8"}</definedName>
    <definedName name="ㅂㅂㅂㅂㅂㅂ" localSheetId="6">{"'용역비'!$A$4:$C$8"}</definedName>
    <definedName name="ㅂㅂㅂㅂㅂㅂ">{"'용역비'!$A$4:$C$8"}</definedName>
    <definedName name="ㅂㅇㄴㄻㅇ" localSheetId="12">{"'산출근거'!$B$4:$D$8"}</definedName>
    <definedName name="ㅂㅇㄴㄻㅇ" localSheetId="7">{"'산출근거'!$B$4:$D$8"}</definedName>
    <definedName name="ㅂㅇㄴㄻㅇ" localSheetId="9">{"'산출근거'!$B$4:$D$8"}</definedName>
    <definedName name="ㅂㅇㄴㄻㅇ" localSheetId="4">{"'산출근거'!$B$4:$D$8"}</definedName>
    <definedName name="ㅂㅇㄴㄻㅇ" localSheetId="2">{"'산출근거'!$B$4:$D$8"}</definedName>
    <definedName name="ㅂㅇㄴㄻㅇ" localSheetId="11">{"'산출근거'!$B$4:$D$8"}</definedName>
    <definedName name="ㅂㅇㄴㄻㅇ" localSheetId="8">{"'산출근거'!$B$4:$D$8"}</definedName>
    <definedName name="ㅂㅇㄴㄻㅇ" localSheetId="0">{"'산출근거'!$B$4:$D$8"}</definedName>
    <definedName name="ㅂㅇㄴㄻㅇ" localSheetId="1">{"'산출근거'!$B$4:$D$8"}</definedName>
    <definedName name="ㅂㅇㄴㄻㅇ" localSheetId="5">{"'산출근거'!$B$4:$D$8"}</definedName>
    <definedName name="ㅂㅇㄴㄻㅇ" localSheetId="3">{"'산출근거'!$B$4:$D$8"}</definedName>
    <definedName name="ㅂㅇㄴㄻㅇ" localSheetId="6">{"'산출근거'!$B$4:$D$8"}</definedName>
    <definedName name="ㅂㅇㄴㄻㅇ">{"'산출근거'!$B$4:$D$8"}</definedName>
    <definedName name="ㅂㅈㅇㅂㅈㅇ" localSheetId="12">{"'공사부문'!$A$6:$A$32"}</definedName>
    <definedName name="ㅂㅈㅇㅂㅈㅇ" localSheetId="7">{"'공사부문'!$A$6:$A$32"}</definedName>
    <definedName name="ㅂㅈㅇㅂㅈㅇ" localSheetId="9">{"'공사부문'!$A$6:$A$32"}</definedName>
    <definedName name="ㅂㅈㅇㅂㅈㅇ" localSheetId="4">{"'공사부문'!$A$6:$A$32"}</definedName>
    <definedName name="ㅂㅈㅇㅂㅈㅇ" localSheetId="2">{"'공사부문'!$A$6:$A$32"}</definedName>
    <definedName name="ㅂㅈㅇㅂㅈㅇ" localSheetId="11">{"'공사부문'!$A$6:$A$32"}</definedName>
    <definedName name="ㅂㅈㅇㅂㅈㅇ" localSheetId="8">{"'공사부문'!$A$6:$A$32"}</definedName>
    <definedName name="ㅂㅈㅇㅂㅈㅇ" localSheetId="1">{"'공사부문'!$A$6:$A$32"}</definedName>
    <definedName name="ㅂㅈㅇㅂㅈㅇ" localSheetId="5">{"'공사부문'!$A$6:$A$32"}</definedName>
    <definedName name="ㅂㅈㅇㅂㅈㅇ" localSheetId="3">{"'공사부문'!$A$6:$A$32"}</definedName>
    <definedName name="ㅂㅈㅇㅂㅈㅇ" localSheetId="6">{"'공사부문'!$A$6:$A$32"}</definedName>
    <definedName name="ㅂㅈㅇㅂㅈㅇ">{"'공사부문'!$A$6:$A$32"}</definedName>
    <definedName name="ㅂㅋ" localSheetId="12">{"'용역비'!$A$4:$C$8"}</definedName>
    <definedName name="ㅂㅋ" localSheetId="7">{"'용역비'!$A$4:$C$8"}</definedName>
    <definedName name="ㅂㅋ" localSheetId="9">{"'용역비'!$A$4:$C$8"}</definedName>
    <definedName name="ㅂㅋ" localSheetId="4">{"'용역비'!$A$4:$C$8"}</definedName>
    <definedName name="ㅂㅋ" localSheetId="2">{"'용역비'!$A$4:$C$8"}</definedName>
    <definedName name="ㅂㅋ" localSheetId="11">{"'용역비'!$A$4:$C$8"}</definedName>
    <definedName name="ㅂㅋ" localSheetId="8">{"'용역비'!$A$4:$C$8"}</definedName>
    <definedName name="ㅂㅋ" localSheetId="1">{"'용역비'!$A$4:$C$8"}</definedName>
    <definedName name="ㅂㅋ" localSheetId="5">{"'용역비'!$A$4:$C$8"}</definedName>
    <definedName name="ㅂㅋ" localSheetId="3">{"'용역비'!$A$4:$C$8"}</definedName>
    <definedName name="ㅂㅋ" localSheetId="6">{"'용역비'!$A$4:$C$8"}</definedName>
    <definedName name="ㅂㅋ">{"'용역비'!$A$4:$C$8"}</definedName>
    <definedName name="바" localSheetId="12">{"'자리배치도'!$AG$1:$CI$28"}</definedName>
    <definedName name="바" localSheetId="7">{"'자리배치도'!$AG$1:$CI$28"}</definedName>
    <definedName name="바" localSheetId="9">{"'자리배치도'!$AG$1:$CI$28"}</definedName>
    <definedName name="바" localSheetId="4">{"'자리배치도'!$AG$1:$CI$28"}</definedName>
    <definedName name="바" localSheetId="2">{"'자리배치도'!$AG$1:$CI$28"}</definedName>
    <definedName name="바" localSheetId="11">{"'자리배치도'!$AG$1:$CI$28"}</definedName>
    <definedName name="바" localSheetId="8">{"'자리배치도'!$AG$1:$CI$28"}</definedName>
    <definedName name="바" localSheetId="0">{"'자리배치도'!$AG$1:$CI$28"}</definedName>
    <definedName name="바" localSheetId="1">{"'자리배치도'!$AG$1:$CI$28"}</definedName>
    <definedName name="바" localSheetId="5">{"'자리배치도'!$AG$1:$CI$28"}</definedName>
    <definedName name="바" localSheetId="3">{"'자리배치도'!$AG$1:$CI$28"}</definedName>
    <definedName name="바" localSheetId="6">{"'자리배치도'!$AG$1:$CI$28"}</definedName>
    <definedName name="바">{"'자리배치도'!$AG$1:$CI$28"}</definedName>
    <definedName name="바부" localSheetId="12">{"'용역비'!$A$4:$C$8"}</definedName>
    <definedName name="바부" localSheetId="7">{"'용역비'!$A$4:$C$8"}</definedName>
    <definedName name="바부" localSheetId="9">{"'용역비'!$A$4:$C$8"}</definedName>
    <definedName name="바부" localSheetId="4">{"'용역비'!$A$4:$C$8"}</definedName>
    <definedName name="바부" localSheetId="2">{"'용역비'!$A$4:$C$8"}</definedName>
    <definedName name="바부" localSheetId="11">{"'용역비'!$A$4:$C$8"}</definedName>
    <definedName name="바부" localSheetId="8">{"'용역비'!$A$4:$C$8"}</definedName>
    <definedName name="바부" localSheetId="0">{"'용역비'!$A$4:$C$8"}</definedName>
    <definedName name="바부" localSheetId="1">{"'용역비'!$A$4:$C$8"}</definedName>
    <definedName name="바부" localSheetId="5">{"'용역비'!$A$4:$C$8"}</definedName>
    <definedName name="바부" localSheetId="3">{"'용역비'!$A$4:$C$8"}</definedName>
    <definedName name="바부" localSheetId="6">{"'용역비'!$A$4:$C$8"}</definedName>
    <definedName name="바부">{"'용역비'!$A$4:$C$8"}</definedName>
    <definedName name="박어쟈루" hidden="1">#REF!</definedName>
    <definedName name="반자동1기" hidden="1">{#N/A,#N/A,FALSE,"전력간선"}</definedName>
    <definedName name="방부각재">931007</definedName>
    <definedName name="방부원주">1064010</definedName>
    <definedName name="방부판재">1037435</definedName>
    <definedName name="방수로집계표" localSheetId="12">{"'산출근거'!$B$4:$D$8"}</definedName>
    <definedName name="방수로집계표" localSheetId="7">{"'산출근거'!$B$4:$D$8"}</definedName>
    <definedName name="방수로집계표" localSheetId="9">{"'산출근거'!$B$4:$D$8"}</definedName>
    <definedName name="방수로집계표" localSheetId="4">{"'산출근거'!$B$4:$D$8"}</definedName>
    <definedName name="방수로집계표" localSheetId="2">{"'산출근거'!$B$4:$D$8"}</definedName>
    <definedName name="방수로집계표" localSheetId="11">{"'산출근거'!$B$4:$D$8"}</definedName>
    <definedName name="방수로집계표" localSheetId="8">{"'산출근거'!$B$4:$D$8"}</definedName>
    <definedName name="방수로집계표" localSheetId="0">{"'산출근거'!$B$4:$D$8"}</definedName>
    <definedName name="방수로집계표" localSheetId="1">{"'산출근거'!$B$4:$D$8"}</definedName>
    <definedName name="방수로집계표" localSheetId="5">{"'산출근거'!$B$4:$D$8"}</definedName>
    <definedName name="방수로집계표" localSheetId="3">{"'산출근거'!$B$4:$D$8"}</definedName>
    <definedName name="방수로집계표" localSheetId="6">{"'산출근거'!$B$4:$D$8"}</definedName>
    <definedName name="방수로집계표">{"'산출근거'!$B$4:$D$8"}</definedName>
    <definedName name="방파제3" localSheetId="12">{"'산출근거'!$B$4:$D$8"}</definedName>
    <definedName name="방파제3" localSheetId="7">{"'산출근거'!$B$4:$D$8"}</definedName>
    <definedName name="방파제3" localSheetId="9">{"'산출근거'!$B$4:$D$8"}</definedName>
    <definedName name="방파제3" localSheetId="4">{"'산출근거'!$B$4:$D$8"}</definedName>
    <definedName name="방파제3" localSheetId="2">{"'산출근거'!$B$4:$D$8"}</definedName>
    <definedName name="방파제3" localSheetId="11">{"'산출근거'!$B$4:$D$8"}</definedName>
    <definedName name="방파제3" localSheetId="8">{"'산출근거'!$B$4:$D$8"}</definedName>
    <definedName name="방파제3" localSheetId="0">{"'산출근거'!$B$4:$D$8"}</definedName>
    <definedName name="방파제3" localSheetId="1">{"'산출근거'!$B$4:$D$8"}</definedName>
    <definedName name="방파제3" localSheetId="5">{"'산출근거'!$B$4:$D$8"}</definedName>
    <definedName name="방파제3" localSheetId="3">{"'산출근거'!$B$4:$D$8"}</definedName>
    <definedName name="방파제3" localSheetId="6">{"'산출근거'!$B$4:$D$8"}</definedName>
    <definedName name="방파제3">{"'산출근거'!$B$4:$D$8"}</definedName>
    <definedName name="배관공수율" hidden="1">'[6]N賃率-職'!$I$5:$I$30</definedName>
    <definedName name="배관및굴착" localSheetId="12">{"'자리배치도'!$AG$1:$CI$28"}</definedName>
    <definedName name="배관및굴착" localSheetId="7">{"'자리배치도'!$AG$1:$CI$28"}</definedName>
    <definedName name="배관및굴착" localSheetId="9">{"'자리배치도'!$AG$1:$CI$28"}</definedName>
    <definedName name="배관및굴착" localSheetId="4">{"'자리배치도'!$AG$1:$CI$28"}</definedName>
    <definedName name="배관및굴착" localSheetId="2">{"'자리배치도'!$AG$1:$CI$28"}</definedName>
    <definedName name="배관및굴착" localSheetId="11">{"'자리배치도'!$AG$1:$CI$28"}</definedName>
    <definedName name="배관및굴착" localSheetId="8">{"'자리배치도'!$AG$1:$CI$28"}</definedName>
    <definedName name="배관및굴착" localSheetId="0">{"'자리배치도'!$AG$1:$CI$28"}</definedName>
    <definedName name="배관및굴착" localSheetId="1">{"'자리배치도'!$AG$1:$CI$28"}</definedName>
    <definedName name="배관및굴착" localSheetId="5">{"'자리배치도'!$AG$1:$CI$28"}</definedName>
    <definedName name="배관및굴착" localSheetId="3">{"'자리배치도'!$AG$1:$CI$28"}</definedName>
    <definedName name="배관및굴착" localSheetId="6">{"'자리배치도'!$AG$1:$CI$28"}</definedName>
    <definedName name="배관및굴착">{"'자리배치도'!$AG$1:$CI$28"}</definedName>
    <definedName name="배배배" localSheetId="12">{"'미착금액'!$A$4:$G$14"}</definedName>
    <definedName name="배배배" localSheetId="7">{"'미착금액'!$A$4:$G$14"}</definedName>
    <definedName name="배배배" localSheetId="9">{"'미착금액'!$A$4:$G$14"}</definedName>
    <definedName name="배배배" localSheetId="4">{"'미착금액'!$A$4:$G$14"}</definedName>
    <definedName name="배배배" localSheetId="2">{"'미착금액'!$A$4:$G$14"}</definedName>
    <definedName name="배배배" localSheetId="11">{"'미착금액'!$A$4:$G$14"}</definedName>
    <definedName name="배배배" localSheetId="8">{"'미착금액'!$A$4:$G$14"}</definedName>
    <definedName name="배배배" localSheetId="1">{"'미착금액'!$A$4:$G$14"}</definedName>
    <definedName name="배배배" localSheetId="5">{"'미착금액'!$A$4:$G$14"}</definedName>
    <definedName name="배배배" localSheetId="3">{"'미착금액'!$A$4:$G$14"}</definedName>
    <definedName name="배배배" localSheetId="6">{"'미착금액'!$A$4:$G$14"}</definedName>
    <definedName name="배배배">{"'미착금액'!$A$4:$G$14"}</definedName>
    <definedName name="배수공수량집계" localSheetId="12">{"'산출근거'!$B$4:$D$8"}</definedName>
    <definedName name="배수공수량집계" localSheetId="7">{"'산출근거'!$B$4:$D$8"}</definedName>
    <definedName name="배수공수량집계" localSheetId="9">{"'산출근거'!$B$4:$D$8"}</definedName>
    <definedName name="배수공수량집계" localSheetId="4">{"'산출근거'!$B$4:$D$8"}</definedName>
    <definedName name="배수공수량집계" localSheetId="2">{"'산출근거'!$B$4:$D$8"}</definedName>
    <definedName name="배수공수량집계" localSheetId="11">{"'산출근거'!$B$4:$D$8"}</definedName>
    <definedName name="배수공수량집계" localSheetId="8">{"'산출근거'!$B$4:$D$8"}</definedName>
    <definedName name="배수공수량집계" localSheetId="0">{"'산출근거'!$B$4:$D$8"}</definedName>
    <definedName name="배수공수량집계" localSheetId="1">{"'산출근거'!$B$4:$D$8"}</definedName>
    <definedName name="배수공수량집계" localSheetId="5">{"'산출근거'!$B$4:$D$8"}</definedName>
    <definedName name="배수공수량집계" localSheetId="3">{"'산출근거'!$B$4:$D$8"}</definedName>
    <definedName name="배수공수량집계" localSheetId="6">{"'산출근거'!$B$4:$D$8"}</definedName>
    <definedName name="배수공수량집계">{"'산출근거'!$B$4:$D$8"}</definedName>
    <definedName name="배수로" localSheetId="12">{"'중기작업1'!$A$1:$V$18"}</definedName>
    <definedName name="배수로" localSheetId="7">{"'중기작업1'!$A$1:$V$18"}</definedName>
    <definedName name="배수로" localSheetId="9">{"'중기작업1'!$A$1:$V$18"}</definedName>
    <definedName name="배수로" localSheetId="4">{"'중기작업1'!$A$1:$V$18"}</definedName>
    <definedName name="배수로" localSheetId="2">{"'중기작업1'!$A$1:$V$18"}</definedName>
    <definedName name="배수로" localSheetId="11">{"'중기작업1'!$A$1:$V$18"}</definedName>
    <definedName name="배수로" localSheetId="8">{"'중기작업1'!$A$1:$V$18"}</definedName>
    <definedName name="배수로" localSheetId="0">{"'중기작업1'!$A$1:$V$18"}</definedName>
    <definedName name="배수로" localSheetId="1">{"'중기작업1'!$A$1:$V$18"}</definedName>
    <definedName name="배수로" localSheetId="5">{"'중기작업1'!$A$1:$V$18"}</definedName>
    <definedName name="배수로" localSheetId="3">{"'중기작업1'!$A$1:$V$18"}</definedName>
    <definedName name="배수로" localSheetId="6">{"'중기작업1'!$A$1:$V$18"}</definedName>
    <definedName name="배수로">{"'중기작업1'!$A$1:$V$18"}</definedName>
    <definedName name="배토판19ton">"Picture 11"</definedName>
    <definedName name="배토판32ton">"Picture 10"</definedName>
    <definedName name="백" localSheetId="12">{"'5국공정'!$A$1:$E$128"}</definedName>
    <definedName name="백" localSheetId="7">{"'5국공정'!$A$1:$E$128"}</definedName>
    <definedName name="백" localSheetId="9">{"'5국공정'!$A$1:$E$128"}</definedName>
    <definedName name="백" localSheetId="4">{"'5국공정'!$A$1:$E$128"}</definedName>
    <definedName name="백" localSheetId="2">{"'5국공정'!$A$1:$E$128"}</definedName>
    <definedName name="백" localSheetId="11">{"'5국공정'!$A$1:$E$128"}</definedName>
    <definedName name="백" localSheetId="8">{"'5국공정'!$A$1:$E$128"}</definedName>
    <definedName name="백" localSheetId="1">{"'5국공정'!$A$1:$E$128"}</definedName>
    <definedName name="백" localSheetId="5">{"'5국공정'!$A$1:$E$128"}</definedName>
    <definedName name="백" localSheetId="3">{"'5국공정'!$A$1:$E$128"}</definedName>
    <definedName name="백" localSheetId="6">{"'5국공정'!$A$1:$E$128"}</definedName>
    <definedName name="백">{"'5국공정'!$A$1:$E$128"}</definedName>
    <definedName name="백인섭" localSheetId="12">{"'5국공정'!$A$1:$E$128"}</definedName>
    <definedName name="백인섭" localSheetId="7">{"'5국공정'!$A$1:$E$128"}</definedName>
    <definedName name="백인섭" localSheetId="9">{"'5국공정'!$A$1:$E$128"}</definedName>
    <definedName name="백인섭" localSheetId="4">{"'5국공정'!$A$1:$E$128"}</definedName>
    <definedName name="백인섭" localSheetId="2">{"'5국공정'!$A$1:$E$128"}</definedName>
    <definedName name="백인섭" localSheetId="11">{"'5국공정'!$A$1:$E$128"}</definedName>
    <definedName name="백인섭" localSheetId="8">{"'5국공정'!$A$1:$E$128"}</definedName>
    <definedName name="백인섭" localSheetId="1">{"'5국공정'!$A$1:$E$128"}</definedName>
    <definedName name="백인섭" localSheetId="5">{"'5국공정'!$A$1:$E$128"}</definedName>
    <definedName name="백인섭" localSheetId="3">{"'5국공정'!$A$1:$E$128"}</definedName>
    <definedName name="백인섭" localSheetId="6">{"'5국공정'!$A$1:$E$128"}</definedName>
    <definedName name="백인섭">{"'5국공정'!$A$1:$E$128"}</definedName>
    <definedName name="범용커스터마이징" localSheetId="12">BlankMacro1</definedName>
    <definedName name="범용커스터마이징" localSheetId="7">BlankMacro1</definedName>
    <definedName name="범용커스터마이징" localSheetId="9">BlankMacro1</definedName>
    <definedName name="범용커스터마이징" localSheetId="4">BlankMacro1</definedName>
    <definedName name="범용커스터마이징" localSheetId="2">BlankMacro1</definedName>
    <definedName name="범용커스터마이징" localSheetId="11">BlankMacro1</definedName>
    <definedName name="범용커스터마이징" localSheetId="8">BlankMacro1</definedName>
    <definedName name="범용커스터마이징" localSheetId="1">BlankMacro1</definedName>
    <definedName name="범용커스터마이징" localSheetId="5">BlankMacro1</definedName>
    <definedName name="범용커스터마이징" localSheetId="3">BlankMacro1</definedName>
    <definedName name="범용커스터마이징" localSheetId="6">BlankMacro1</definedName>
    <definedName name="범용커스터마이징">BlankMacro1</definedName>
    <definedName name="범우12" localSheetId="12">{"'5국공정'!$A$1:$E$128"}</definedName>
    <definedName name="범우12" localSheetId="7">{"'5국공정'!$A$1:$E$128"}</definedName>
    <definedName name="범우12" localSheetId="9">{"'5국공정'!$A$1:$E$128"}</definedName>
    <definedName name="범우12" localSheetId="4">{"'5국공정'!$A$1:$E$128"}</definedName>
    <definedName name="범우12" localSheetId="2">{"'5국공정'!$A$1:$E$128"}</definedName>
    <definedName name="범우12" localSheetId="11">{"'5국공정'!$A$1:$E$128"}</definedName>
    <definedName name="범우12" localSheetId="8">{"'5국공정'!$A$1:$E$128"}</definedName>
    <definedName name="범우12" localSheetId="1">{"'5국공정'!$A$1:$E$128"}</definedName>
    <definedName name="범우12" localSheetId="5">{"'5국공정'!$A$1:$E$128"}</definedName>
    <definedName name="범우12" localSheetId="3">{"'5국공정'!$A$1:$E$128"}</definedName>
    <definedName name="범우12" localSheetId="6">{"'5국공정'!$A$1:$E$128"}</definedName>
    <definedName name="범우12">{"'5국공정'!$A$1:$E$128"}</definedName>
    <definedName name="변" localSheetId="12">{"'5국공정'!$A$1:$E$128"}</definedName>
    <definedName name="변" localSheetId="7">{"'5국공정'!$A$1:$E$128"}</definedName>
    <definedName name="변" localSheetId="9">{"'5국공정'!$A$1:$E$128"}</definedName>
    <definedName name="변" localSheetId="4">{"'5국공정'!$A$1:$E$128"}</definedName>
    <definedName name="변" localSheetId="2">{"'5국공정'!$A$1:$E$128"}</definedName>
    <definedName name="변" localSheetId="11">{"'5국공정'!$A$1:$E$128"}</definedName>
    <definedName name="변" localSheetId="8">{"'5국공정'!$A$1:$E$128"}</definedName>
    <definedName name="변" localSheetId="1">{"'5국공정'!$A$1:$E$128"}</definedName>
    <definedName name="변" localSheetId="5">{"'5국공정'!$A$1:$E$128"}</definedName>
    <definedName name="변" localSheetId="3">{"'5국공정'!$A$1:$E$128"}</definedName>
    <definedName name="변" localSheetId="6">{"'5국공정'!$A$1:$E$128"}</definedName>
    <definedName name="변">{"'5국공정'!$A$1:$E$128"}</definedName>
    <definedName name="변경" localSheetId="12">{"'중기작업1'!$A$1:$V$18"}</definedName>
    <definedName name="변경" localSheetId="7">{"'중기작업1'!$A$1:$V$18"}</definedName>
    <definedName name="변경" localSheetId="9">{"'중기작업1'!$A$1:$V$18"}</definedName>
    <definedName name="변경" localSheetId="4">{"'중기작업1'!$A$1:$V$18"}</definedName>
    <definedName name="변경" localSheetId="2">{"'중기작업1'!$A$1:$V$18"}</definedName>
    <definedName name="변경" localSheetId="11">{"'중기작업1'!$A$1:$V$18"}</definedName>
    <definedName name="변경" localSheetId="8">{"'중기작업1'!$A$1:$V$18"}</definedName>
    <definedName name="변경" localSheetId="0">{"'중기작업1'!$A$1:$V$18"}</definedName>
    <definedName name="변경" localSheetId="1">{"'중기작업1'!$A$1:$V$18"}</definedName>
    <definedName name="변경" localSheetId="5">{"'중기작업1'!$A$1:$V$18"}</definedName>
    <definedName name="변경" localSheetId="3">{"'중기작업1'!$A$1:$V$18"}</definedName>
    <definedName name="변경" localSheetId="6">{"'중기작업1'!$A$1:$V$18"}</definedName>
    <definedName name="변경">{"'중기작업1'!$A$1:$V$18"}</definedName>
    <definedName name="보급과통보" localSheetId="12">{"'5국공정'!$A$1:$E$128"}</definedName>
    <definedName name="보급과통보" localSheetId="7">{"'5국공정'!$A$1:$E$128"}</definedName>
    <definedName name="보급과통보" localSheetId="9">{"'5국공정'!$A$1:$E$128"}</definedName>
    <definedName name="보급과통보" localSheetId="4">{"'5국공정'!$A$1:$E$128"}</definedName>
    <definedName name="보급과통보" localSheetId="2">{"'5국공정'!$A$1:$E$128"}</definedName>
    <definedName name="보급과통보" localSheetId="11">{"'5국공정'!$A$1:$E$128"}</definedName>
    <definedName name="보급과통보" localSheetId="8">{"'5국공정'!$A$1:$E$128"}</definedName>
    <definedName name="보급과통보" localSheetId="1">{"'5국공정'!$A$1:$E$128"}</definedName>
    <definedName name="보급과통보" localSheetId="5">{"'5국공정'!$A$1:$E$128"}</definedName>
    <definedName name="보급과통보" localSheetId="3">{"'5국공정'!$A$1:$E$128"}</definedName>
    <definedName name="보급과통보" localSheetId="6">{"'5국공정'!$A$1:$E$128"}</definedName>
    <definedName name="보급과통보">{"'5국공정'!$A$1:$E$128"}</definedName>
    <definedName name="보중" hidden="1">{#N/A,#N/A,FALSE,"전력간선"}</definedName>
    <definedName name="보통">30526</definedName>
    <definedName name="보험" localSheetId="12">{"'표지'!$B$5"}</definedName>
    <definedName name="보험" localSheetId="7">{"'표지'!$B$5"}</definedName>
    <definedName name="보험" localSheetId="9">{"'표지'!$B$5"}</definedName>
    <definedName name="보험" localSheetId="4">{"'표지'!$B$5"}</definedName>
    <definedName name="보험" localSheetId="2">{"'표지'!$B$5"}</definedName>
    <definedName name="보험" localSheetId="11">{"'표지'!$B$5"}</definedName>
    <definedName name="보험" localSheetId="8">{"'표지'!$B$5"}</definedName>
    <definedName name="보험" localSheetId="1">{"'표지'!$B$5"}</definedName>
    <definedName name="보험" localSheetId="5">{"'표지'!$B$5"}</definedName>
    <definedName name="보험" localSheetId="3">{"'표지'!$B$5"}</definedName>
    <definedName name="보험" localSheetId="6">{"'표지'!$B$5"}</definedName>
    <definedName name="보험">{"'표지'!$B$5"}</definedName>
    <definedName name="부산청" localSheetId="12">{"'자리배치도'!$AG$1:$CI$28"}</definedName>
    <definedName name="부산청" localSheetId="7">{"'자리배치도'!$AG$1:$CI$28"}</definedName>
    <definedName name="부산청" localSheetId="9">{"'자리배치도'!$AG$1:$CI$28"}</definedName>
    <definedName name="부산청" localSheetId="4">{"'자리배치도'!$AG$1:$CI$28"}</definedName>
    <definedName name="부산청" localSheetId="2">{"'자리배치도'!$AG$1:$CI$28"}</definedName>
    <definedName name="부산청" localSheetId="11">{"'자리배치도'!$AG$1:$CI$28"}</definedName>
    <definedName name="부산청" localSheetId="8">{"'자리배치도'!$AG$1:$CI$28"}</definedName>
    <definedName name="부산청" localSheetId="1">{"'자리배치도'!$AG$1:$CI$28"}</definedName>
    <definedName name="부산청" localSheetId="5">{"'자리배치도'!$AG$1:$CI$28"}</definedName>
    <definedName name="부산청" localSheetId="3">{"'자리배치도'!$AG$1:$CI$28"}</definedName>
    <definedName name="부산청" localSheetId="6">{"'자리배치도'!$AG$1:$CI$28"}</definedName>
    <definedName name="부산청">{"'자리배치도'!$AG$1:$CI$28"}</definedName>
    <definedName name="분전반제조총괄표" localSheetId="12">{"'건축내역'!$A$1:$L$413"}</definedName>
    <definedName name="분전반제조총괄표" localSheetId="7">{"'건축내역'!$A$1:$L$413"}</definedName>
    <definedName name="분전반제조총괄표" localSheetId="9">{"'건축내역'!$A$1:$L$413"}</definedName>
    <definedName name="분전반제조총괄표" localSheetId="4">{"'건축내역'!$A$1:$L$413"}</definedName>
    <definedName name="분전반제조총괄표" localSheetId="2">{"'건축내역'!$A$1:$L$413"}</definedName>
    <definedName name="분전반제조총괄표" localSheetId="11">{"'건축내역'!$A$1:$L$413"}</definedName>
    <definedName name="분전반제조총괄표" localSheetId="8">{"'건축내역'!$A$1:$L$413"}</definedName>
    <definedName name="분전반제조총괄표" localSheetId="0">{"'건축내역'!$A$1:$L$413"}</definedName>
    <definedName name="분전반제조총괄표" localSheetId="1">{"'건축내역'!$A$1:$L$413"}</definedName>
    <definedName name="분전반제조총괄표" localSheetId="5">{"'건축내역'!$A$1:$L$413"}</definedName>
    <definedName name="분전반제조총괄표" localSheetId="3">{"'건축내역'!$A$1:$L$413"}</definedName>
    <definedName name="분전반제조총괄표" localSheetId="6">{"'건축내역'!$A$1:$L$413"}</definedName>
    <definedName name="분전반제조총괄표">{"'건축내역'!$A$1:$L$413"}</definedName>
    <definedName name="분전반제조총괄표_1" localSheetId="12">{"'건축내역'!$A$1:$L$413"}</definedName>
    <definedName name="분전반제조총괄표_1" localSheetId="7">{"'건축내역'!$A$1:$L$413"}</definedName>
    <definedName name="분전반제조총괄표_1" localSheetId="9">{"'건축내역'!$A$1:$L$413"}</definedName>
    <definedName name="분전반제조총괄표_1" localSheetId="4">{"'건축내역'!$A$1:$L$413"}</definedName>
    <definedName name="분전반제조총괄표_1" localSheetId="2">{"'건축내역'!$A$1:$L$413"}</definedName>
    <definedName name="분전반제조총괄표_1" localSheetId="11">{"'건축내역'!$A$1:$L$413"}</definedName>
    <definedName name="분전반제조총괄표_1" localSheetId="8">{"'건축내역'!$A$1:$L$413"}</definedName>
    <definedName name="분전반제조총괄표_1" localSheetId="0">{"'건축내역'!$A$1:$L$413"}</definedName>
    <definedName name="분전반제조총괄표_1" localSheetId="1">{"'건축내역'!$A$1:$L$413"}</definedName>
    <definedName name="분전반제조총괄표_1" localSheetId="5">{"'건축내역'!$A$1:$L$413"}</definedName>
    <definedName name="분전반제조총괄표_1" localSheetId="3">{"'건축내역'!$A$1:$L$413"}</definedName>
    <definedName name="분전반제조총괄표_1" localSheetId="6">{"'건축내역'!$A$1:$L$413"}</definedName>
    <definedName name="분전반제조총괄표_1">{"'건축내역'!$A$1:$L$413"}</definedName>
    <definedName name="분전반제조총괄표_2" localSheetId="12">{"'건축내역'!$A$1:$L$413"}</definedName>
    <definedName name="분전반제조총괄표_2" localSheetId="7">{"'건축내역'!$A$1:$L$413"}</definedName>
    <definedName name="분전반제조총괄표_2" localSheetId="9">{"'건축내역'!$A$1:$L$413"}</definedName>
    <definedName name="분전반제조총괄표_2" localSheetId="4">{"'건축내역'!$A$1:$L$413"}</definedName>
    <definedName name="분전반제조총괄표_2" localSheetId="2">{"'건축내역'!$A$1:$L$413"}</definedName>
    <definedName name="분전반제조총괄표_2" localSheetId="11">{"'건축내역'!$A$1:$L$413"}</definedName>
    <definedName name="분전반제조총괄표_2" localSheetId="8">{"'건축내역'!$A$1:$L$413"}</definedName>
    <definedName name="분전반제조총괄표_2" localSheetId="0">{"'건축내역'!$A$1:$L$413"}</definedName>
    <definedName name="분전반제조총괄표_2" localSheetId="1">{"'건축내역'!$A$1:$L$413"}</definedName>
    <definedName name="분전반제조총괄표_2" localSheetId="5">{"'건축내역'!$A$1:$L$413"}</definedName>
    <definedName name="분전반제조총괄표_2" localSheetId="3">{"'건축내역'!$A$1:$L$413"}</definedName>
    <definedName name="분전반제조총괄표_2" localSheetId="6">{"'건축내역'!$A$1:$L$413"}</definedName>
    <definedName name="분전반제조총괄표_2">{"'건축내역'!$A$1:$L$413"}</definedName>
    <definedName name="분전반제조총괄표_3" localSheetId="12">{"'건축내역'!$A$1:$L$413"}</definedName>
    <definedName name="분전반제조총괄표_3" localSheetId="7">{"'건축내역'!$A$1:$L$413"}</definedName>
    <definedName name="분전반제조총괄표_3" localSheetId="9">{"'건축내역'!$A$1:$L$413"}</definedName>
    <definedName name="분전반제조총괄표_3" localSheetId="4">{"'건축내역'!$A$1:$L$413"}</definedName>
    <definedName name="분전반제조총괄표_3" localSheetId="2">{"'건축내역'!$A$1:$L$413"}</definedName>
    <definedName name="분전반제조총괄표_3" localSheetId="11">{"'건축내역'!$A$1:$L$413"}</definedName>
    <definedName name="분전반제조총괄표_3" localSheetId="8">{"'건축내역'!$A$1:$L$413"}</definedName>
    <definedName name="분전반제조총괄표_3" localSheetId="0">{"'건축내역'!$A$1:$L$413"}</definedName>
    <definedName name="분전반제조총괄표_3" localSheetId="1">{"'건축내역'!$A$1:$L$413"}</definedName>
    <definedName name="분전반제조총괄표_3" localSheetId="5">{"'건축내역'!$A$1:$L$413"}</definedName>
    <definedName name="분전반제조총괄표_3" localSheetId="3">{"'건축내역'!$A$1:$L$413"}</definedName>
    <definedName name="분전반제조총괄표_3" localSheetId="6">{"'건축내역'!$A$1:$L$413"}</definedName>
    <definedName name="분전반제조총괄표_3">{"'건축내역'!$A$1:$L$413"}</definedName>
    <definedName name="분전반제조총괄표_4" localSheetId="12">{"'건축내역'!$A$1:$L$413"}</definedName>
    <definedName name="분전반제조총괄표_4" localSheetId="7">{"'건축내역'!$A$1:$L$413"}</definedName>
    <definedName name="분전반제조총괄표_4" localSheetId="9">{"'건축내역'!$A$1:$L$413"}</definedName>
    <definedName name="분전반제조총괄표_4" localSheetId="4">{"'건축내역'!$A$1:$L$413"}</definedName>
    <definedName name="분전반제조총괄표_4" localSheetId="2">{"'건축내역'!$A$1:$L$413"}</definedName>
    <definedName name="분전반제조총괄표_4" localSheetId="11">{"'건축내역'!$A$1:$L$413"}</definedName>
    <definedName name="분전반제조총괄표_4" localSheetId="8">{"'건축내역'!$A$1:$L$413"}</definedName>
    <definedName name="분전반제조총괄표_4" localSheetId="0">{"'건축내역'!$A$1:$L$413"}</definedName>
    <definedName name="분전반제조총괄표_4" localSheetId="1">{"'건축내역'!$A$1:$L$413"}</definedName>
    <definedName name="분전반제조총괄표_4" localSheetId="5">{"'건축내역'!$A$1:$L$413"}</definedName>
    <definedName name="분전반제조총괄표_4" localSheetId="3">{"'건축내역'!$A$1:$L$413"}</definedName>
    <definedName name="분전반제조총괄표_4" localSheetId="6">{"'건축내역'!$A$1:$L$413"}</definedName>
    <definedName name="분전반제조총괄표_4">{"'건축내역'!$A$1:$L$413"}</definedName>
    <definedName name="분전반제조총괄표_5" localSheetId="12">{"'건축내역'!$A$1:$L$413"}</definedName>
    <definedName name="분전반제조총괄표_5" localSheetId="7">{"'건축내역'!$A$1:$L$413"}</definedName>
    <definedName name="분전반제조총괄표_5" localSheetId="9">{"'건축내역'!$A$1:$L$413"}</definedName>
    <definedName name="분전반제조총괄표_5" localSheetId="4">{"'건축내역'!$A$1:$L$413"}</definedName>
    <definedName name="분전반제조총괄표_5" localSheetId="2">{"'건축내역'!$A$1:$L$413"}</definedName>
    <definedName name="분전반제조총괄표_5" localSheetId="11">{"'건축내역'!$A$1:$L$413"}</definedName>
    <definedName name="분전반제조총괄표_5" localSheetId="8">{"'건축내역'!$A$1:$L$413"}</definedName>
    <definedName name="분전반제조총괄표_5" localSheetId="0">{"'건축내역'!$A$1:$L$413"}</definedName>
    <definedName name="분전반제조총괄표_5" localSheetId="1">{"'건축내역'!$A$1:$L$413"}</definedName>
    <definedName name="분전반제조총괄표_5" localSheetId="5">{"'건축내역'!$A$1:$L$413"}</definedName>
    <definedName name="분전반제조총괄표_5" localSheetId="3">{"'건축내역'!$A$1:$L$413"}</definedName>
    <definedName name="분전반제조총괄표_5" localSheetId="6">{"'건축내역'!$A$1:$L$413"}</definedName>
    <definedName name="분전반제조총괄표_5">{"'건축내역'!$A$1:$L$413"}</definedName>
    <definedName name="비교" localSheetId="12">BlankMacro1</definedName>
    <definedName name="비교" localSheetId="7">BlankMacro1</definedName>
    <definedName name="비교" localSheetId="9">BlankMacro1</definedName>
    <definedName name="비교" localSheetId="4">BlankMacro1</definedName>
    <definedName name="비교" localSheetId="2">BlankMacro1</definedName>
    <definedName name="비교" localSheetId="11">BlankMacro1</definedName>
    <definedName name="비교" localSheetId="8">BlankMacro1</definedName>
    <definedName name="비교" localSheetId="0">BlankMacro1</definedName>
    <definedName name="비교" localSheetId="1">BlankMacro1</definedName>
    <definedName name="비교" localSheetId="5">BlankMacro1</definedName>
    <definedName name="비교" localSheetId="3">BlankMacro1</definedName>
    <definedName name="비교" localSheetId="6">BlankMacro1</definedName>
    <definedName name="비교">BlankMacro1</definedName>
    <definedName name="빔제작단가개정표준도적용" localSheetId="12">{"'자리배치도'!$AG$1:$CI$28"}</definedName>
    <definedName name="빔제작단가개정표준도적용" localSheetId="7">{"'자리배치도'!$AG$1:$CI$28"}</definedName>
    <definedName name="빔제작단가개정표준도적용" localSheetId="9">{"'자리배치도'!$AG$1:$CI$28"}</definedName>
    <definedName name="빔제작단가개정표준도적용" localSheetId="4">{"'자리배치도'!$AG$1:$CI$28"}</definedName>
    <definedName name="빔제작단가개정표준도적용" localSheetId="2">{"'자리배치도'!$AG$1:$CI$28"}</definedName>
    <definedName name="빔제작단가개정표준도적용" localSheetId="11">{"'자리배치도'!$AG$1:$CI$28"}</definedName>
    <definedName name="빔제작단가개정표준도적용" localSheetId="8">{"'자리배치도'!$AG$1:$CI$28"}</definedName>
    <definedName name="빔제작단가개정표준도적용" localSheetId="0">{"'자리배치도'!$AG$1:$CI$28"}</definedName>
    <definedName name="빔제작단가개정표준도적용" localSheetId="1">{"'자리배치도'!$AG$1:$CI$28"}</definedName>
    <definedName name="빔제작단가개정표준도적용" localSheetId="5">{"'자리배치도'!$AG$1:$CI$28"}</definedName>
    <definedName name="빔제작단가개정표준도적용" localSheetId="3">{"'자리배치도'!$AG$1:$CI$28"}</definedName>
    <definedName name="빔제작단가개정표준도적용" localSheetId="6">{"'자리배치도'!$AG$1:$CI$28"}</definedName>
    <definedName name="빔제작단가개정표준도적용">{"'자리배치도'!$AG$1:$CI$28"}</definedName>
    <definedName name="ㅅ" hidden="1">{#N/A,#N/A,FALSE,"전력간선"}</definedName>
    <definedName name="ㅅㄱ" localSheetId="12">{"'용역비'!$A$4:$C$8"}</definedName>
    <definedName name="ㅅㄱ" localSheetId="7">{"'용역비'!$A$4:$C$8"}</definedName>
    <definedName name="ㅅㄱ" localSheetId="9">{"'용역비'!$A$4:$C$8"}</definedName>
    <definedName name="ㅅㄱ" localSheetId="4">{"'용역비'!$A$4:$C$8"}</definedName>
    <definedName name="ㅅㄱ" localSheetId="2">{"'용역비'!$A$4:$C$8"}</definedName>
    <definedName name="ㅅㄱ" localSheetId="11">{"'용역비'!$A$4:$C$8"}</definedName>
    <definedName name="ㅅㄱ" localSheetId="8">{"'용역비'!$A$4:$C$8"}</definedName>
    <definedName name="ㅅㄱ" localSheetId="1">{"'용역비'!$A$4:$C$8"}</definedName>
    <definedName name="ㅅㄱ" localSheetId="5">{"'용역비'!$A$4:$C$8"}</definedName>
    <definedName name="ㅅㄱ" localSheetId="3">{"'용역비'!$A$4:$C$8"}</definedName>
    <definedName name="ㅅㄱ" localSheetId="6">{"'용역비'!$A$4:$C$8"}</definedName>
    <definedName name="ㅅㄱ">{"'용역비'!$A$4:$C$8"}</definedName>
    <definedName name="ㅅㅅ" hidden="1">{#N/A,#N/A,FALSE,"전력간선"}</definedName>
    <definedName name="ㅅㅅㅅ" hidden="1">{#N/A,#N/A,FALSE,"전력간선"}</definedName>
    <definedName name="ㅅ휴" localSheetId="12">{"'용역비'!$A$4:$C$8"}</definedName>
    <definedName name="ㅅ휴" localSheetId="7">{"'용역비'!$A$4:$C$8"}</definedName>
    <definedName name="ㅅ휴" localSheetId="9">{"'용역비'!$A$4:$C$8"}</definedName>
    <definedName name="ㅅ휴" localSheetId="4">{"'용역비'!$A$4:$C$8"}</definedName>
    <definedName name="ㅅ휴" localSheetId="2">{"'용역비'!$A$4:$C$8"}</definedName>
    <definedName name="ㅅ휴" localSheetId="11">{"'용역비'!$A$4:$C$8"}</definedName>
    <definedName name="ㅅ휴" localSheetId="8">{"'용역비'!$A$4:$C$8"}</definedName>
    <definedName name="ㅅ휴" localSheetId="1">{"'용역비'!$A$4:$C$8"}</definedName>
    <definedName name="ㅅ휴" localSheetId="5">{"'용역비'!$A$4:$C$8"}</definedName>
    <definedName name="ㅅ휴" localSheetId="3">{"'용역비'!$A$4:$C$8"}</definedName>
    <definedName name="ㅅ휴" localSheetId="6">{"'용역비'!$A$4:$C$8"}</definedName>
    <definedName name="ㅅ휴">{"'용역비'!$A$4:$C$8"}</definedName>
    <definedName name="사" localSheetId="12">{"'자리배치도'!$AG$1:$CI$28"}</definedName>
    <definedName name="사" localSheetId="7">{"'자리배치도'!$AG$1:$CI$28"}</definedName>
    <definedName name="사" localSheetId="9">{"'자리배치도'!$AG$1:$CI$28"}</definedName>
    <definedName name="사" localSheetId="4">{"'자리배치도'!$AG$1:$CI$28"}</definedName>
    <definedName name="사" localSheetId="2">{"'자리배치도'!$AG$1:$CI$28"}</definedName>
    <definedName name="사" localSheetId="11">{"'자리배치도'!$AG$1:$CI$28"}</definedName>
    <definedName name="사" localSheetId="8">{"'자리배치도'!$AG$1:$CI$28"}</definedName>
    <definedName name="사" localSheetId="0">{"'자리배치도'!$AG$1:$CI$28"}</definedName>
    <definedName name="사" localSheetId="1">{"'자리배치도'!$AG$1:$CI$28"}</definedName>
    <definedName name="사" localSheetId="5">{"'자리배치도'!$AG$1:$CI$28"}</definedName>
    <definedName name="사" localSheetId="3">{"'자리배치도'!$AG$1:$CI$28"}</definedName>
    <definedName name="사" localSheetId="6">{"'자리배치도'!$AG$1:$CI$28"}</definedName>
    <definedName name="사">{"'자리배치도'!$AG$1:$CI$28"}</definedName>
    <definedName name="사급1" localSheetId="12">{"'5국공정'!$A$1:$E$128"}</definedName>
    <definedName name="사급1" localSheetId="7">{"'5국공정'!$A$1:$E$128"}</definedName>
    <definedName name="사급1" localSheetId="9">{"'5국공정'!$A$1:$E$128"}</definedName>
    <definedName name="사급1" localSheetId="4">{"'5국공정'!$A$1:$E$128"}</definedName>
    <definedName name="사급1" localSheetId="2">{"'5국공정'!$A$1:$E$128"}</definedName>
    <definedName name="사급1" localSheetId="11">{"'5국공정'!$A$1:$E$128"}</definedName>
    <definedName name="사급1" localSheetId="8">{"'5국공정'!$A$1:$E$128"}</definedName>
    <definedName name="사급1" localSheetId="1">{"'5국공정'!$A$1:$E$128"}</definedName>
    <definedName name="사급1" localSheetId="5">{"'5국공정'!$A$1:$E$128"}</definedName>
    <definedName name="사급1" localSheetId="3">{"'5국공정'!$A$1:$E$128"}</definedName>
    <definedName name="사급1" localSheetId="6">{"'5국공정'!$A$1:$E$128"}</definedName>
    <definedName name="사급1">{"'5국공정'!$A$1:$E$128"}</definedName>
    <definedName name="사급2" localSheetId="12">{"'5국공정'!$A$1:$E$128"}</definedName>
    <definedName name="사급2" localSheetId="7">{"'5국공정'!$A$1:$E$128"}</definedName>
    <definedName name="사급2" localSheetId="9">{"'5국공정'!$A$1:$E$128"}</definedName>
    <definedName name="사급2" localSheetId="4">{"'5국공정'!$A$1:$E$128"}</definedName>
    <definedName name="사급2" localSheetId="2">{"'5국공정'!$A$1:$E$128"}</definedName>
    <definedName name="사급2" localSheetId="11">{"'5국공정'!$A$1:$E$128"}</definedName>
    <definedName name="사급2" localSheetId="8">{"'5국공정'!$A$1:$E$128"}</definedName>
    <definedName name="사급2" localSheetId="1">{"'5국공정'!$A$1:$E$128"}</definedName>
    <definedName name="사급2" localSheetId="5">{"'5국공정'!$A$1:$E$128"}</definedName>
    <definedName name="사급2" localSheetId="3">{"'5국공정'!$A$1:$E$128"}</definedName>
    <definedName name="사급2" localSheetId="6">{"'5국공정'!$A$1:$E$128"}</definedName>
    <definedName name="사급2">{"'5국공정'!$A$1:$E$128"}</definedName>
    <definedName name="사급복사" localSheetId="12">{"'5국공정'!$A$1:$E$128"}</definedName>
    <definedName name="사급복사" localSheetId="7">{"'5국공정'!$A$1:$E$128"}</definedName>
    <definedName name="사급복사" localSheetId="9">{"'5국공정'!$A$1:$E$128"}</definedName>
    <definedName name="사급복사" localSheetId="4">{"'5국공정'!$A$1:$E$128"}</definedName>
    <definedName name="사급복사" localSheetId="2">{"'5국공정'!$A$1:$E$128"}</definedName>
    <definedName name="사급복사" localSheetId="11">{"'5국공정'!$A$1:$E$128"}</definedName>
    <definedName name="사급복사" localSheetId="8">{"'5국공정'!$A$1:$E$128"}</definedName>
    <definedName name="사급복사" localSheetId="1">{"'5국공정'!$A$1:$E$128"}</definedName>
    <definedName name="사급복사" localSheetId="5">{"'5국공정'!$A$1:$E$128"}</definedName>
    <definedName name="사급복사" localSheetId="3">{"'5국공정'!$A$1:$E$128"}</definedName>
    <definedName name="사급복사" localSheetId="6">{"'5국공정'!$A$1:$E$128"}</definedName>
    <definedName name="사급복사">{"'5국공정'!$A$1:$E$128"}</definedName>
    <definedName name="사급카피" localSheetId="12">{"'5국공정'!$A$1:$E$128"}</definedName>
    <definedName name="사급카피" localSheetId="7">{"'5국공정'!$A$1:$E$128"}</definedName>
    <definedName name="사급카피" localSheetId="9">{"'5국공정'!$A$1:$E$128"}</definedName>
    <definedName name="사급카피" localSheetId="4">{"'5국공정'!$A$1:$E$128"}</definedName>
    <definedName name="사급카피" localSheetId="2">{"'5국공정'!$A$1:$E$128"}</definedName>
    <definedName name="사급카피" localSheetId="11">{"'5국공정'!$A$1:$E$128"}</definedName>
    <definedName name="사급카피" localSheetId="8">{"'5국공정'!$A$1:$E$128"}</definedName>
    <definedName name="사급카피" localSheetId="1">{"'5국공정'!$A$1:$E$128"}</definedName>
    <definedName name="사급카피" localSheetId="5">{"'5국공정'!$A$1:$E$128"}</definedName>
    <definedName name="사급카피" localSheetId="3">{"'5국공정'!$A$1:$E$128"}</definedName>
    <definedName name="사급카피" localSheetId="6">{"'5국공정'!$A$1:$E$128"}</definedName>
    <definedName name="사급카피">{"'5국공정'!$A$1:$E$128"}</definedName>
    <definedName name="사불" localSheetId="12">{"'5국공정'!$A$1:$E$128"}</definedName>
    <definedName name="사불" localSheetId="7">{"'5국공정'!$A$1:$E$128"}</definedName>
    <definedName name="사불" localSheetId="9">{"'5국공정'!$A$1:$E$128"}</definedName>
    <definedName name="사불" localSheetId="4">{"'5국공정'!$A$1:$E$128"}</definedName>
    <definedName name="사불" localSheetId="2">{"'5국공정'!$A$1:$E$128"}</definedName>
    <definedName name="사불" localSheetId="11">{"'5국공정'!$A$1:$E$128"}</definedName>
    <definedName name="사불" localSheetId="8">{"'5국공정'!$A$1:$E$128"}</definedName>
    <definedName name="사불" localSheetId="1">{"'5국공정'!$A$1:$E$128"}</definedName>
    <definedName name="사불" localSheetId="5">{"'5국공정'!$A$1:$E$128"}</definedName>
    <definedName name="사불" localSheetId="3">{"'5국공정'!$A$1:$E$128"}</definedName>
    <definedName name="사불" localSheetId="6">{"'5국공정'!$A$1:$E$128"}</definedName>
    <definedName name="사불">{"'5국공정'!$A$1:$E$128"}</definedName>
    <definedName name="사석" localSheetId="12">{"'산출근거'!$B$4:$D$8"}</definedName>
    <definedName name="사석" localSheetId="7">{"'산출근거'!$B$4:$D$8"}</definedName>
    <definedName name="사석" localSheetId="9">{"'산출근거'!$B$4:$D$8"}</definedName>
    <definedName name="사석" localSheetId="4">{"'산출근거'!$B$4:$D$8"}</definedName>
    <definedName name="사석" localSheetId="2">{"'산출근거'!$B$4:$D$8"}</definedName>
    <definedName name="사석" localSheetId="11">{"'산출근거'!$B$4:$D$8"}</definedName>
    <definedName name="사석" localSheetId="8">{"'산출근거'!$B$4:$D$8"}</definedName>
    <definedName name="사석" localSheetId="0">{"'산출근거'!$B$4:$D$8"}</definedName>
    <definedName name="사석" localSheetId="1">{"'산출근거'!$B$4:$D$8"}</definedName>
    <definedName name="사석" localSheetId="5">{"'산출근거'!$B$4:$D$8"}</definedName>
    <definedName name="사석" localSheetId="3">{"'산출근거'!$B$4:$D$8"}</definedName>
    <definedName name="사석" localSheetId="6">{"'산출근거'!$B$4:$D$8"}</definedName>
    <definedName name="사석">{"'산출근거'!$B$4:$D$8"}</definedName>
    <definedName name="사진대장" localSheetId="12">{"'중기작업1'!$A$1:$V$18"}</definedName>
    <definedName name="사진대장" localSheetId="7">{"'중기작업1'!$A$1:$V$18"}</definedName>
    <definedName name="사진대장" localSheetId="9">{"'중기작업1'!$A$1:$V$18"}</definedName>
    <definedName name="사진대장" localSheetId="4">{"'중기작업1'!$A$1:$V$18"}</definedName>
    <definedName name="사진대장" localSheetId="2">{"'중기작업1'!$A$1:$V$18"}</definedName>
    <definedName name="사진대장" localSheetId="11">{"'중기작업1'!$A$1:$V$18"}</definedName>
    <definedName name="사진대장" localSheetId="8">{"'중기작업1'!$A$1:$V$18"}</definedName>
    <definedName name="사진대장" localSheetId="0">{"'중기작업1'!$A$1:$V$18"}</definedName>
    <definedName name="사진대장" localSheetId="1">{"'중기작업1'!$A$1:$V$18"}</definedName>
    <definedName name="사진대장" localSheetId="5">{"'중기작업1'!$A$1:$V$18"}</definedName>
    <definedName name="사진대장" localSheetId="3">{"'중기작업1'!$A$1:$V$18"}</definedName>
    <definedName name="사진대장" localSheetId="6">{"'중기작업1'!$A$1:$V$18"}</definedName>
    <definedName name="사진대장">{"'중기작업1'!$A$1:$V$18"}</definedName>
    <definedName name="사진첩" localSheetId="12">{"'Sheet1'!$A$1:$H$49"}</definedName>
    <definedName name="사진첩" localSheetId="7">{"'Sheet1'!$A$1:$H$49"}</definedName>
    <definedName name="사진첩" localSheetId="9">{"'Sheet1'!$A$1:$H$49"}</definedName>
    <definedName name="사진첩" localSheetId="4">{"'Sheet1'!$A$1:$H$49"}</definedName>
    <definedName name="사진첩" localSheetId="2">{"'Sheet1'!$A$1:$H$49"}</definedName>
    <definedName name="사진첩" localSheetId="11">{"'Sheet1'!$A$1:$H$49"}</definedName>
    <definedName name="사진첩" localSheetId="8">{"'Sheet1'!$A$1:$H$49"}</definedName>
    <definedName name="사진첩" localSheetId="0">{"'Sheet1'!$A$1:$H$49"}</definedName>
    <definedName name="사진첩" localSheetId="1">{"'Sheet1'!$A$1:$H$49"}</definedName>
    <definedName name="사진첩" localSheetId="5">{"'Sheet1'!$A$1:$H$49"}</definedName>
    <definedName name="사진첩" localSheetId="3">{"'Sheet1'!$A$1:$H$49"}</definedName>
    <definedName name="사진첩" localSheetId="6">{"'Sheet1'!$A$1:$H$49"}</definedName>
    <definedName name="사진첩">{"'Sheet1'!$A$1:$H$49"}</definedName>
    <definedName name="산내전기" localSheetId="12">BlankMacro1</definedName>
    <definedName name="산내전기" localSheetId="7">BlankMacro1</definedName>
    <definedName name="산내전기" localSheetId="9">BlankMacro1</definedName>
    <definedName name="산내전기" localSheetId="4">BlankMacro1</definedName>
    <definedName name="산내전기" localSheetId="2">BlankMacro1</definedName>
    <definedName name="산내전기" localSheetId="11">BlankMacro1</definedName>
    <definedName name="산내전기" localSheetId="8">BlankMacro1</definedName>
    <definedName name="산내전기" localSheetId="0">BlankMacro1</definedName>
    <definedName name="산내전기" localSheetId="1">BlankMacro1</definedName>
    <definedName name="산내전기" localSheetId="5">BlankMacro1</definedName>
    <definedName name="산내전기" localSheetId="3">BlankMacro1</definedName>
    <definedName name="산내전기" localSheetId="6">BlankMacro1</definedName>
    <definedName name="산내전기">BlankMacro1</definedName>
    <definedName name="산재보험" localSheetId="12">{"'표지'!$B$5"}</definedName>
    <definedName name="산재보험" localSheetId="7">{"'표지'!$B$5"}</definedName>
    <definedName name="산재보험" localSheetId="9">{"'표지'!$B$5"}</definedName>
    <definedName name="산재보험" localSheetId="4">{"'표지'!$B$5"}</definedName>
    <definedName name="산재보험" localSheetId="2">{"'표지'!$B$5"}</definedName>
    <definedName name="산재보험" localSheetId="11">{"'표지'!$B$5"}</definedName>
    <definedName name="산재보험" localSheetId="8">{"'표지'!$B$5"}</definedName>
    <definedName name="산재보험" localSheetId="1">{"'표지'!$B$5"}</definedName>
    <definedName name="산재보험" localSheetId="5">{"'표지'!$B$5"}</definedName>
    <definedName name="산재보험" localSheetId="3">{"'표지'!$B$5"}</definedName>
    <definedName name="산재보험" localSheetId="6">{"'표지'!$B$5"}</definedName>
    <definedName name="산재보험">{"'표지'!$B$5"}</definedName>
    <definedName name="산출근거" localSheetId="12">BlankMacro1</definedName>
    <definedName name="산출근거" localSheetId="7">BlankMacro1</definedName>
    <definedName name="산출근거" localSheetId="9">BlankMacro1</definedName>
    <definedName name="산출근거" localSheetId="4">BlankMacro1</definedName>
    <definedName name="산출근거" localSheetId="2">BlankMacro1</definedName>
    <definedName name="산출근거" localSheetId="11">BlankMacro1</definedName>
    <definedName name="산출근거" localSheetId="8">BlankMacro1</definedName>
    <definedName name="산출근거" localSheetId="0">BlankMacro1</definedName>
    <definedName name="산출근거" localSheetId="1">BlankMacro1</definedName>
    <definedName name="산출근거" localSheetId="5">BlankMacro1</definedName>
    <definedName name="산출근거" localSheetId="3">BlankMacro1</definedName>
    <definedName name="산출근거" localSheetId="6">BlankMacro1</definedName>
    <definedName name="산출근거">BlankMacro1</definedName>
    <definedName name="상수조사" localSheetId="12">BlankMacro1</definedName>
    <definedName name="상수조사" localSheetId="7">BlankMacro1</definedName>
    <definedName name="상수조사" localSheetId="9">BlankMacro1</definedName>
    <definedName name="상수조사" localSheetId="4">BlankMacro1</definedName>
    <definedName name="상수조사" localSheetId="2">BlankMacro1</definedName>
    <definedName name="상수조사" localSheetId="11">BlankMacro1</definedName>
    <definedName name="상수조사" localSheetId="8">BlankMacro1</definedName>
    <definedName name="상수조사" localSheetId="1">BlankMacro1</definedName>
    <definedName name="상수조사" localSheetId="5">BlankMacro1</definedName>
    <definedName name="상수조사" localSheetId="3">BlankMacro1</definedName>
    <definedName name="상수조사" localSheetId="6">BlankMacro1</definedName>
    <definedName name="상수조사">BlankMacro1</definedName>
    <definedName name="새새샛" localSheetId="12">{"'미착금액'!$A$4:$G$14"}</definedName>
    <definedName name="새새샛" localSheetId="7">{"'미착금액'!$A$4:$G$14"}</definedName>
    <definedName name="새새샛" localSheetId="9">{"'미착금액'!$A$4:$G$14"}</definedName>
    <definedName name="새새샛" localSheetId="4">{"'미착금액'!$A$4:$G$14"}</definedName>
    <definedName name="새새샛" localSheetId="2">{"'미착금액'!$A$4:$G$14"}</definedName>
    <definedName name="새새샛" localSheetId="11">{"'미착금액'!$A$4:$G$14"}</definedName>
    <definedName name="새새샛" localSheetId="8">{"'미착금액'!$A$4:$G$14"}</definedName>
    <definedName name="새새샛" localSheetId="1">{"'미착금액'!$A$4:$G$14"}</definedName>
    <definedName name="새새샛" localSheetId="5">{"'미착금액'!$A$4:$G$14"}</definedName>
    <definedName name="새새샛" localSheetId="3">{"'미착금액'!$A$4:$G$14"}</definedName>
    <definedName name="새새샛" localSheetId="6">{"'미착금액'!$A$4:$G$14"}</definedName>
    <definedName name="새새샛">{"'미착금액'!$A$4:$G$14"}</definedName>
    <definedName name="석공">54085.2</definedName>
    <definedName name="석축쌓기" localSheetId="12">{"'산출근거'!$B$4:$D$8"}</definedName>
    <definedName name="석축쌓기" localSheetId="7">{"'산출근거'!$B$4:$D$8"}</definedName>
    <definedName name="석축쌓기" localSheetId="9">{"'산출근거'!$B$4:$D$8"}</definedName>
    <definedName name="석축쌓기" localSheetId="4">{"'산출근거'!$B$4:$D$8"}</definedName>
    <definedName name="석축쌓기" localSheetId="2">{"'산출근거'!$B$4:$D$8"}</definedName>
    <definedName name="석축쌓기" localSheetId="11">{"'산출근거'!$B$4:$D$8"}</definedName>
    <definedName name="석축쌓기" localSheetId="8">{"'산출근거'!$B$4:$D$8"}</definedName>
    <definedName name="석축쌓기" localSheetId="0">{"'산출근거'!$B$4:$D$8"}</definedName>
    <definedName name="석축쌓기" localSheetId="1">{"'산출근거'!$B$4:$D$8"}</definedName>
    <definedName name="석축쌓기" localSheetId="5">{"'산출근거'!$B$4:$D$8"}</definedName>
    <definedName name="석축쌓기" localSheetId="3">{"'산출근거'!$B$4:$D$8"}</definedName>
    <definedName name="석축쌓기" localSheetId="6">{"'산출근거'!$B$4:$D$8"}</definedName>
    <definedName name="석축쌓기">{"'산출근거'!$B$4:$D$8"}</definedName>
    <definedName name="설계사급" localSheetId="12">{"'5국공정'!$A$1:$E$128"}</definedName>
    <definedName name="설계사급" localSheetId="7">{"'5국공정'!$A$1:$E$128"}</definedName>
    <definedName name="설계사급" localSheetId="9">{"'5국공정'!$A$1:$E$128"}</definedName>
    <definedName name="설계사급" localSheetId="4">{"'5국공정'!$A$1:$E$128"}</definedName>
    <definedName name="설계사급" localSheetId="2">{"'5국공정'!$A$1:$E$128"}</definedName>
    <definedName name="설계사급" localSheetId="11">{"'5국공정'!$A$1:$E$128"}</definedName>
    <definedName name="설계사급" localSheetId="8">{"'5국공정'!$A$1:$E$128"}</definedName>
    <definedName name="설계사급" localSheetId="1">{"'5국공정'!$A$1:$E$128"}</definedName>
    <definedName name="설계사급" localSheetId="5">{"'5국공정'!$A$1:$E$128"}</definedName>
    <definedName name="설계사급" localSheetId="3">{"'5국공정'!$A$1:$E$128"}</definedName>
    <definedName name="설계사급" localSheetId="6">{"'5국공정'!$A$1:$E$128"}</definedName>
    <definedName name="설계사급">{"'5국공정'!$A$1:$E$128"}</definedName>
    <definedName name="설치공사비" hidden="1">{#N/A,#N/A,FALSE,"전력간선"}</definedName>
    <definedName name="세부내역서_박" localSheetId="12">{"'자리배치도'!$AG$1:$CI$28"}</definedName>
    <definedName name="세부내역서_박" localSheetId="7">{"'자리배치도'!$AG$1:$CI$28"}</definedName>
    <definedName name="세부내역서_박" localSheetId="9">{"'자리배치도'!$AG$1:$CI$28"}</definedName>
    <definedName name="세부내역서_박" localSheetId="4">{"'자리배치도'!$AG$1:$CI$28"}</definedName>
    <definedName name="세부내역서_박" localSheetId="2">{"'자리배치도'!$AG$1:$CI$28"}</definedName>
    <definedName name="세부내역서_박" localSheetId="11">{"'자리배치도'!$AG$1:$CI$28"}</definedName>
    <definedName name="세부내역서_박" localSheetId="8">{"'자리배치도'!$AG$1:$CI$28"}</definedName>
    <definedName name="세부내역서_박" localSheetId="0">{"'자리배치도'!$AG$1:$CI$28"}</definedName>
    <definedName name="세부내역서_박" localSheetId="1">{"'자리배치도'!$AG$1:$CI$28"}</definedName>
    <definedName name="세부내역서_박" localSheetId="5">{"'자리배치도'!$AG$1:$CI$28"}</definedName>
    <definedName name="세부내역서_박" localSheetId="3">{"'자리배치도'!$AG$1:$CI$28"}</definedName>
    <definedName name="세부내역서_박" localSheetId="6">{"'자리배치도'!$AG$1:$CI$28"}</definedName>
    <definedName name="세부내역서_박">{"'자리배치도'!$AG$1:$CI$28"}</definedName>
    <definedName name="셋트앵커">2131</definedName>
    <definedName name="셋트앵커2">685.55</definedName>
    <definedName name="수량산출" localSheetId="12">BlankMacro1</definedName>
    <definedName name="수량산출" localSheetId="7">BlankMacro1</definedName>
    <definedName name="수량산출" localSheetId="9">BlankMacro1</definedName>
    <definedName name="수량산출" localSheetId="4">BlankMacro1</definedName>
    <definedName name="수량산출" localSheetId="2">BlankMacro1</definedName>
    <definedName name="수량산출" localSheetId="11">BlankMacro1</definedName>
    <definedName name="수량산출" localSheetId="8">BlankMacro1</definedName>
    <definedName name="수량산출" localSheetId="0">BlankMacro1</definedName>
    <definedName name="수량산출" localSheetId="1">BlankMacro1</definedName>
    <definedName name="수량산출" localSheetId="5">BlankMacro1</definedName>
    <definedName name="수량산출" localSheetId="3">BlankMacro1</definedName>
    <definedName name="수량산출" localSheetId="6">BlankMacro1</definedName>
    <definedName name="수량산출">BlankMacro1</definedName>
    <definedName name="수량집계열무">'[1]6-1. 수량집계(열무)'!$B:$J</definedName>
    <definedName name="수량집계전송">'[1]6-2. 수량집계(전송)'!$B:$I</definedName>
    <definedName name="수량폐" localSheetId="12">{"'산출근거'!$B$4:$D$8"}</definedName>
    <definedName name="수량폐" localSheetId="7">{"'산출근거'!$B$4:$D$8"}</definedName>
    <definedName name="수량폐" localSheetId="9">{"'산출근거'!$B$4:$D$8"}</definedName>
    <definedName name="수량폐" localSheetId="4">{"'산출근거'!$B$4:$D$8"}</definedName>
    <definedName name="수량폐" localSheetId="2">{"'산출근거'!$B$4:$D$8"}</definedName>
    <definedName name="수량폐" localSheetId="11">{"'산출근거'!$B$4:$D$8"}</definedName>
    <definedName name="수량폐" localSheetId="8">{"'산출근거'!$B$4:$D$8"}</definedName>
    <definedName name="수량폐" localSheetId="0">{"'산출근거'!$B$4:$D$8"}</definedName>
    <definedName name="수량폐" localSheetId="1">{"'산출근거'!$B$4:$D$8"}</definedName>
    <definedName name="수량폐" localSheetId="5">{"'산출근거'!$B$4:$D$8"}</definedName>
    <definedName name="수량폐" localSheetId="3">{"'산출근거'!$B$4:$D$8"}</definedName>
    <definedName name="수량폐" localSheetId="6">{"'산출근거'!$B$4:$D$8"}</definedName>
    <definedName name="수량폐">{"'산출근거'!$B$4:$D$8"}</definedName>
    <definedName name="수면" localSheetId="12">BLCH</definedName>
    <definedName name="수면" localSheetId="7">BLCH</definedName>
    <definedName name="수면" localSheetId="9">BLCH</definedName>
    <definedName name="수면" localSheetId="4">BLCH</definedName>
    <definedName name="수면" localSheetId="2">BLCH</definedName>
    <definedName name="수면" localSheetId="11">BLCH</definedName>
    <definedName name="수면" localSheetId="8">BLCH</definedName>
    <definedName name="수면" localSheetId="0">BLCH</definedName>
    <definedName name="수면" localSheetId="1">BLCH</definedName>
    <definedName name="수면" localSheetId="5">BLCH</definedName>
    <definedName name="수면" localSheetId="3">BLCH</definedName>
    <definedName name="수면" localSheetId="6">BLCH</definedName>
    <definedName name="수면">BLCH</definedName>
    <definedName name="수변데크2" localSheetId="12">{"'산출근거'!$B$4:$D$8"}</definedName>
    <definedName name="수변데크2" localSheetId="7">{"'산출근거'!$B$4:$D$8"}</definedName>
    <definedName name="수변데크2" localSheetId="9">{"'산출근거'!$B$4:$D$8"}</definedName>
    <definedName name="수변데크2" localSheetId="4">{"'산출근거'!$B$4:$D$8"}</definedName>
    <definedName name="수변데크2" localSheetId="2">{"'산출근거'!$B$4:$D$8"}</definedName>
    <definedName name="수변데크2" localSheetId="11">{"'산출근거'!$B$4:$D$8"}</definedName>
    <definedName name="수변데크2" localSheetId="8">{"'산출근거'!$B$4:$D$8"}</definedName>
    <definedName name="수변데크2" localSheetId="0">{"'산출근거'!$B$4:$D$8"}</definedName>
    <definedName name="수변데크2" localSheetId="1">{"'산출근거'!$B$4:$D$8"}</definedName>
    <definedName name="수변데크2" localSheetId="5">{"'산출근거'!$B$4:$D$8"}</definedName>
    <definedName name="수변데크2" localSheetId="3">{"'산출근거'!$B$4:$D$8"}</definedName>
    <definedName name="수변데크2" localSheetId="6">{"'산출근거'!$B$4:$D$8"}</definedName>
    <definedName name="수변데크2">{"'산출근거'!$B$4:$D$8"}</definedName>
    <definedName name="수볌" localSheetId="12">{"'산출근거'!$B$4:$D$8"}</definedName>
    <definedName name="수볌" localSheetId="7">{"'산출근거'!$B$4:$D$8"}</definedName>
    <definedName name="수볌" localSheetId="9">{"'산출근거'!$B$4:$D$8"}</definedName>
    <definedName name="수볌" localSheetId="4">{"'산출근거'!$B$4:$D$8"}</definedName>
    <definedName name="수볌" localSheetId="2">{"'산출근거'!$B$4:$D$8"}</definedName>
    <definedName name="수볌" localSheetId="11">{"'산출근거'!$B$4:$D$8"}</definedName>
    <definedName name="수볌" localSheetId="8">{"'산출근거'!$B$4:$D$8"}</definedName>
    <definedName name="수볌" localSheetId="0">{"'산출근거'!$B$4:$D$8"}</definedName>
    <definedName name="수볌" localSheetId="1">{"'산출근거'!$B$4:$D$8"}</definedName>
    <definedName name="수볌" localSheetId="5">{"'산출근거'!$B$4:$D$8"}</definedName>
    <definedName name="수볌" localSheetId="3">{"'산출근거'!$B$4:$D$8"}</definedName>
    <definedName name="수볌" localSheetId="6">{"'산출근거'!$B$4:$D$8"}</definedName>
    <definedName name="수볌">{"'산출근거'!$B$4:$D$8"}</definedName>
    <definedName name="수불" localSheetId="12">{"'5국공정'!$A$1:$E$128"}</definedName>
    <definedName name="수불" localSheetId="7">{"'5국공정'!$A$1:$E$128"}</definedName>
    <definedName name="수불" localSheetId="9">{"'5국공정'!$A$1:$E$128"}</definedName>
    <definedName name="수불" localSheetId="4">{"'5국공정'!$A$1:$E$128"}</definedName>
    <definedName name="수불" localSheetId="2">{"'5국공정'!$A$1:$E$128"}</definedName>
    <definedName name="수불" localSheetId="11">{"'5국공정'!$A$1:$E$128"}</definedName>
    <definedName name="수불" localSheetId="8">{"'5국공정'!$A$1:$E$128"}</definedName>
    <definedName name="수불" localSheetId="1">{"'5국공정'!$A$1:$E$128"}</definedName>
    <definedName name="수불" localSheetId="5">{"'5국공정'!$A$1:$E$128"}</definedName>
    <definedName name="수불" localSheetId="3">{"'5국공정'!$A$1:$E$128"}</definedName>
    <definedName name="수불" localSheetId="6">{"'5국공정'!$A$1:$E$128"}</definedName>
    <definedName name="수불">{"'5국공정'!$A$1:$E$128"}</definedName>
    <definedName name="수입면장2" localSheetId="12">BLCH</definedName>
    <definedName name="수입면장2" localSheetId="7">BLCH</definedName>
    <definedName name="수입면장2" localSheetId="9">BLCH</definedName>
    <definedName name="수입면장2" localSheetId="4">BLCH</definedName>
    <definedName name="수입면장2" localSheetId="2">BLCH</definedName>
    <definedName name="수입면장2" localSheetId="11">BLCH</definedName>
    <definedName name="수입면장2" localSheetId="8">BLCH</definedName>
    <definedName name="수입면장2" localSheetId="0">BLCH</definedName>
    <definedName name="수입면장2" localSheetId="1">BLCH</definedName>
    <definedName name="수입면장2" localSheetId="5">BLCH</definedName>
    <definedName name="수입면장2" localSheetId="3">BLCH</definedName>
    <definedName name="수입면장2" localSheetId="6">BLCH</definedName>
    <definedName name="수입면장2">BLCH</definedName>
    <definedName name="스텐레스판">2149455</definedName>
    <definedName name="승보" localSheetId="12">{"'산출근거'!$B$4:$D$8"}</definedName>
    <definedName name="승보" localSheetId="7">{"'산출근거'!$B$4:$D$8"}</definedName>
    <definedName name="승보" localSheetId="9">{"'산출근거'!$B$4:$D$8"}</definedName>
    <definedName name="승보" localSheetId="4">{"'산출근거'!$B$4:$D$8"}</definedName>
    <definedName name="승보" localSheetId="2">{"'산출근거'!$B$4:$D$8"}</definedName>
    <definedName name="승보" localSheetId="11">{"'산출근거'!$B$4:$D$8"}</definedName>
    <definedName name="승보" localSheetId="8">{"'산출근거'!$B$4:$D$8"}</definedName>
    <definedName name="승보" localSheetId="0">{"'산출근거'!$B$4:$D$8"}</definedName>
    <definedName name="승보" localSheetId="1">{"'산출근거'!$B$4:$D$8"}</definedName>
    <definedName name="승보" localSheetId="5">{"'산출근거'!$B$4:$D$8"}</definedName>
    <definedName name="승보" localSheetId="3">{"'산출근거'!$B$4:$D$8"}</definedName>
    <definedName name="승보" localSheetId="6">{"'산출근거'!$B$4:$D$8"}</definedName>
    <definedName name="승보">{"'산출근거'!$B$4:$D$8"}</definedName>
    <definedName name="승인서2" localSheetId="12">BlankMacro1</definedName>
    <definedName name="승인서2" localSheetId="7">BlankMacro1</definedName>
    <definedName name="승인서2" localSheetId="9">BlankMacro1</definedName>
    <definedName name="승인서2" localSheetId="4">BlankMacro1</definedName>
    <definedName name="승인서2" localSheetId="2">BlankMacro1</definedName>
    <definedName name="승인서2" localSheetId="11">BlankMacro1</definedName>
    <definedName name="승인서2" localSheetId="8">BlankMacro1</definedName>
    <definedName name="승인서2" localSheetId="0">BlankMacro1</definedName>
    <definedName name="승인서2" localSheetId="1">BlankMacro1</definedName>
    <definedName name="승인서2" localSheetId="5">BlankMacro1</definedName>
    <definedName name="승인서2" localSheetId="3">BlankMacro1</definedName>
    <definedName name="승인서2" localSheetId="6">BlankMacro1</definedName>
    <definedName name="승인서2">BlankMacro1</definedName>
    <definedName name="시방" localSheetId="12">{"'내역서 '!$A$1:$L$16"}</definedName>
    <definedName name="시방" localSheetId="7">{"'내역서 '!$A$1:$L$16"}</definedName>
    <definedName name="시방" localSheetId="9">{"'내역서 '!$A$1:$L$16"}</definedName>
    <definedName name="시방" localSheetId="4">{"'내역서 '!$A$1:$L$16"}</definedName>
    <definedName name="시방" localSheetId="2">{"'내역서 '!$A$1:$L$16"}</definedName>
    <definedName name="시방" localSheetId="11">{"'내역서 '!$A$1:$L$16"}</definedName>
    <definedName name="시방" localSheetId="8">{"'내역서 '!$A$1:$L$16"}</definedName>
    <definedName name="시방" localSheetId="0">{"'내역서 '!$A$1:$L$16"}</definedName>
    <definedName name="시방" localSheetId="1">{"'내역서 '!$A$1:$L$16"}</definedName>
    <definedName name="시방" localSheetId="5">{"'내역서 '!$A$1:$L$16"}</definedName>
    <definedName name="시방" localSheetId="3">{"'내역서 '!$A$1:$L$16"}</definedName>
    <definedName name="시방" localSheetId="6">{"'내역서 '!$A$1:$L$16"}</definedName>
    <definedName name="시방">{"'내역서 '!$A$1:$L$16"}</definedName>
    <definedName name="신규" localSheetId="12">{"'5국공정'!$A$1:$E$128"}</definedName>
    <definedName name="신규" localSheetId="7">{"'5국공정'!$A$1:$E$128"}</definedName>
    <definedName name="신규" localSheetId="9">{"'5국공정'!$A$1:$E$128"}</definedName>
    <definedName name="신규" localSheetId="4">{"'5국공정'!$A$1:$E$128"}</definedName>
    <definedName name="신규" localSheetId="2">{"'5국공정'!$A$1:$E$128"}</definedName>
    <definedName name="신규" localSheetId="11">{"'5국공정'!$A$1:$E$128"}</definedName>
    <definedName name="신규" localSheetId="8">{"'5국공정'!$A$1:$E$128"}</definedName>
    <definedName name="신규" localSheetId="1">{"'5국공정'!$A$1:$E$128"}</definedName>
    <definedName name="신규" localSheetId="5">{"'5국공정'!$A$1:$E$128"}</definedName>
    <definedName name="신규" localSheetId="3">{"'5국공정'!$A$1:$E$128"}</definedName>
    <definedName name="신규" localSheetId="6">{"'5국공정'!$A$1:$E$128"}</definedName>
    <definedName name="신규">{"'5국공정'!$A$1:$E$128"}</definedName>
    <definedName name="신규단가2" localSheetId="12">{"'5국공정'!$A$1:$E$128"}</definedName>
    <definedName name="신규단가2" localSheetId="7">{"'5국공정'!$A$1:$E$128"}</definedName>
    <definedName name="신규단가2" localSheetId="9">{"'5국공정'!$A$1:$E$128"}</definedName>
    <definedName name="신규단가2" localSheetId="4">{"'5국공정'!$A$1:$E$128"}</definedName>
    <definedName name="신규단가2" localSheetId="2">{"'5국공정'!$A$1:$E$128"}</definedName>
    <definedName name="신규단가2" localSheetId="11">{"'5국공정'!$A$1:$E$128"}</definedName>
    <definedName name="신규단가2" localSheetId="8">{"'5국공정'!$A$1:$E$128"}</definedName>
    <definedName name="신규단가2" localSheetId="1">{"'5국공정'!$A$1:$E$128"}</definedName>
    <definedName name="신규단가2" localSheetId="5">{"'5국공정'!$A$1:$E$128"}</definedName>
    <definedName name="신규단가2" localSheetId="3">{"'5국공정'!$A$1:$E$128"}</definedName>
    <definedName name="신규단가2" localSheetId="6">{"'5국공정'!$A$1:$E$128"}</definedName>
    <definedName name="신규단가2">{"'5국공정'!$A$1:$E$128"}</definedName>
    <definedName name="실소속임금대장" localSheetId="12">BLCH</definedName>
    <definedName name="실소속임금대장" localSheetId="7">BLCH</definedName>
    <definedName name="실소속임금대장" localSheetId="9">BLCH</definedName>
    <definedName name="실소속임금대장" localSheetId="4">BLCH</definedName>
    <definedName name="실소속임금대장" localSheetId="2">BLCH</definedName>
    <definedName name="실소속임금대장" localSheetId="11">BLCH</definedName>
    <definedName name="실소속임금대장" localSheetId="8">BLCH</definedName>
    <definedName name="실소속임금대장" localSheetId="0">BLCH</definedName>
    <definedName name="실소속임금대장" localSheetId="1">BLCH</definedName>
    <definedName name="실소속임금대장" localSheetId="5">BLCH</definedName>
    <definedName name="실소속임금대장" localSheetId="3">BLCH</definedName>
    <definedName name="실소속임금대장" localSheetId="6">BLCH</definedName>
    <definedName name="실소속임금대장">BLCH</definedName>
    <definedName name="실행분석" localSheetId="12">BlankMacro1</definedName>
    <definedName name="실행분석" localSheetId="7">BlankMacro1</definedName>
    <definedName name="실행분석" localSheetId="9">BlankMacro1</definedName>
    <definedName name="실행분석" localSheetId="4">BlankMacro1</definedName>
    <definedName name="실행분석" localSheetId="2">BlankMacro1</definedName>
    <definedName name="실행분석" localSheetId="11">BlankMacro1</definedName>
    <definedName name="실행분석" localSheetId="8">BlankMacro1</definedName>
    <definedName name="실행분석" localSheetId="0">BlankMacro1</definedName>
    <definedName name="실행분석" localSheetId="1">BlankMacro1</definedName>
    <definedName name="실행분석" localSheetId="5">BlankMacro1</definedName>
    <definedName name="실행분석" localSheetId="3">BlankMacro1</definedName>
    <definedName name="실행분석" localSheetId="6">BlankMacro1</definedName>
    <definedName name="실행분석">BlankMacro1</definedName>
    <definedName name="심사비" localSheetId="12">BlankMacro1</definedName>
    <definedName name="심사비" localSheetId="7">BlankMacro1</definedName>
    <definedName name="심사비" localSheetId="9">BlankMacro1</definedName>
    <definedName name="심사비" localSheetId="4">BlankMacro1</definedName>
    <definedName name="심사비" localSheetId="2">BlankMacro1</definedName>
    <definedName name="심사비" localSheetId="11">BlankMacro1</definedName>
    <definedName name="심사비" localSheetId="8">BlankMacro1</definedName>
    <definedName name="심사비" localSheetId="1">BlankMacro1</definedName>
    <definedName name="심사비" localSheetId="5">BlankMacro1</definedName>
    <definedName name="심사비" localSheetId="3">BlankMacro1</definedName>
    <definedName name="심사비" localSheetId="6">BlankMacro1</definedName>
    <definedName name="심사비">BlankMacro1</definedName>
    <definedName name="ㅇㄱㄱ">1</definedName>
    <definedName name="ㅇㄴㄻㅇㄻㄴㄹㅇㅁㄴㅇㄹ" localSheetId="12">{"'용역비'!$A$4:$C$8"}</definedName>
    <definedName name="ㅇㄴㄻㅇㄻㄴㄹㅇㅁㄴㅇㄹ" localSheetId="7">{"'용역비'!$A$4:$C$8"}</definedName>
    <definedName name="ㅇㄴㄻㅇㄻㄴㄹㅇㅁㄴㅇㄹ" localSheetId="9">{"'용역비'!$A$4:$C$8"}</definedName>
    <definedName name="ㅇㄴㄻㅇㄻㄴㄹㅇㅁㄴㅇㄹ" localSheetId="4">{"'용역비'!$A$4:$C$8"}</definedName>
    <definedName name="ㅇㄴㄻㅇㄻㄴㄹㅇㅁㄴㅇㄹ" localSheetId="2">{"'용역비'!$A$4:$C$8"}</definedName>
    <definedName name="ㅇㄴㄻㅇㄻㄴㄹㅇㅁㄴㅇㄹ" localSheetId="11">{"'용역비'!$A$4:$C$8"}</definedName>
    <definedName name="ㅇㄴㄻㅇㄻㄴㄹㅇㅁㄴㅇㄹ" localSheetId="8">{"'용역비'!$A$4:$C$8"}</definedName>
    <definedName name="ㅇㄴㄻㅇㄻㄴㄹㅇㅁㄴㅇㄹ" localSheetId="1">{"'용역비'!$A$4:$C$8"}</definedName>
    <definedName name="ㅇㄴㄻㅇㄻㄴㄹㅇㅁㄴㅇㄹ" localSheetId="5">{"'용역비'!$A$4:$C$8"}</definedName>
    <definedName name="ㅇㄴㄻㅇㄻㄴㄹㅇㅁㄴㅇㄹ" localSheetId="3">{"'용역비'!$A$4:$C$8"}</definedName>
    <definedName name="ㅇㄴㄻㅇㄻㄴㄹㅇㅁㄴㅇㄹ" localSheetId="6">{"'용역비'!$A$4:$C$8"}</definedName>
    <definedName name="ㅇㄴㄻㅇㄻㄴㄹㅇㅁㄴㅇㄹ">{"'용역비'!$A$4:$C$8"}</definedName>
    <definedName name="ㅇㄴㅇ" localSheetId="12">{"'자리배치도'!$AG$1:$CI$28"}</definedName>
    <definedName name="ㅇㄴㅇ" localSheetId="7">{"'자리배치도'!$AG$1:$CI$28"}</definedName>
    <definedName name="ㅇㄴㅇ" localSheetId="9">{"'자리배치도'!$AG$1:$CI$28"}</definedName>
    <definedName name="ㅇㄴㅇ" localSheetId="4">{"'자리배치도'!$AG$1:$CI$28"}</definedName>
    <definedName name="ㅇㄴㅇ" localSheetId="2">{"'자리배치도'!$AG$1:$CI$28"}</definedName>
    <definedName name="ㅇㄴㅇ" localSheetId="11">{"'자리배치도'!$AG$1:$CI$28"}</definedName>
    <definedName name="ㅇㄴㅇ" localSheetId="8">{"'자리배치도'!$AG$1:$CI$28"}</definedName>
    <definedName name="ㅇㄴㅇ" localSheetId="0">{"'자리배치도'!$AG$1:$CI$28"}</definedName>
    <definedName name="ㅇㄴㅇ" localSheetId="1">{"'자리배치도'!$AG$1:$CI$28"}</definedName>
    <definedName name="ㅇㄴㅇ" localSheetId="5">{"'자리배치도'!$AG$1:$CI$28"}</definedName>
    <definedName name="ㅇㄴㅇ" localSheetId="3">{"'자리배치도'!$AG$1:$CI$28"}</definedName>
    <definedName name="ㅇㄴㅇ" localSheetId="6">{"'자리배치도'!$AG$1:$CI$28"}</definedName>
    <definedName name="ㅇㄴㅇ">{"'자리배치도'!$AG$1:$CI$28"}</definedName>
    <definedName name="ㅇㄹ" hidden="1">#REF!</definedName>
    <definedName name="ㅇㄹㄴㅁㄻㄴㄻㄴㄻㄴㄻㄴ" localSheetId="12">{"'산출근거'!$B$4:$D$8"}</definedName>
    <definedName name="ㅇㄹㄴㅁㄻㄴㄻㄴㄻㄴㄻㄴ" localSheetId="7">{"'산출근거'!$B$4:$D$8"}</definedName>
    <definedName name="ㅇㄹㄴㅁㄻㄴㄻㄴㄻㄴㄻㄴ" localSheetId="9">{"'산출근거'!$B$4:$D$8"}</definedName>
    <definedName name="ㅇㄹㄴㅁㄻㄴㄻㄴㄻㄴㄻㄴ" localSheetId="4">{"'산출근거'!$B$4:$D$8"}</definedName>
    <definedName name="ㅇㄹㄴㅁㄻㄴㄻㄴㄻㄴㄻㄴ" localSheetId="2">{"'산출근거'!$B$4:$D$8"}</definedName>
    <definedName name="ㅇㄹㄴㅁㄻㄴㄻㄴㄻㄴㄻㄴ" localSheetId="11">{"'산출근거'!$B$4:$D$8"}</definedName>
    <definedName name="ㅇㄹㄴㅁㄻㄴㄻㄴㄻㄴㄻㄴ" localSheetId="8">{"'산출근거'!$B$4:$D$8"}</definedName>
    <definedName name="ㅇㄹㄴㅁㄻㄴㄻㄴㄻㄴㄻㄴ" localSheetId="0">{"'산출근거'!$B$4:$D$8"}</definedName>
    <definedName name="ㅇㄹㄴㅁㄻㄴㄻㄴㄻㄴㄻㄴ" localSheetId="1">{"'산출근거'!$B$4:$D$8"}</definedName>
    <definedName name="ㅇㄹㄴㅁㄻㄴㄻㄴㄻㄴㄻㄴ" localSheetId="5">{"'산출근거'!$B$4:$D$8"}</definedName>
    <definedName name="ㅇㄹㄴㅁㄻㄴㄻㄴㄻㄴㄻㄴ" localSheetId="3">{"'산출근거'!$B$4:$D$8"}</definedName>
    <definedName name="ㅇㄹㄴㅁㄻㄴㄻㄴㄻㄴㄻㄴ" localSheetId="6">{"'산출근거'!$B$4:$D$8"}</definedName>
    <definedName name="ㅇㄹㄴㅁㄻㄴㄻㄴㄻㄴㄻㄴ">{"'산출근거'!$B$4:$D$8"}</definedName>
    <definedName name="ㅇㄹㄴㅇㄹ" localSheetId="12">{"Book1","공동준비.xls"}</definedName>
    <definedName name="ㅇㄹㄴㅇㄹ" localSheetId="7">{"Book1","공동준비.xls"}</definedName>
    <definedName name="ㅇㄹㄴㅇㄹ" localSheetId="9">{"Book1","공동준비.xls"}</definedName>
    <definedName name="ㅇㄹㄴㅇㄹ" localSheetId="4">{"Book1","공동준비.xls"}</definedName>
    <definedName name="ㅇㄹㄴㅇㄹ" localSheetId="2">{"Book1","공동준비.xls"}</definedName>
    <definedName name="ㅇㄹㄴㅇㄹ" localSheetId="11">{"Book1","공동준비.xls"}</definedName>
    <definedName name="ㅇㄹㄴㅇㄹ" localSheetId="8">{"Book1","공동준비.xls"}</definedName>
    <definedName name="ㅇㄹㄴㅇㄹ" localSheetId="0">{"Book1","공동준비.xls"}</definedName>
    <definedName name="ㅇㄹㄴㅇㄹ" localSheetId="1">{"Book1","공동준비.xls"}</definedName>
    <definedName name="ㅇㄹㄴㅇㄹ" localSheetId="5">{"Book1","공동준비.xls"}</definedName>
    <definedName name="ㅇㄹㄴㅇㄹ" localSheetId="3">{"Book1","공동준비.xls"}</definedName>
    <definedName name="ㅇㄹㄴㅇㄹ" localSheetId="6">{"Book1","공동준비.xls"}</definedName>
    <definedName name="ㅇㄹㄴㅇㄹ">{"Book1","공동준비.xls"}</definedName>
    <definedName name="ㅇㄹㄹ" hidden="1">'[7]N賃率-職'!$I$5:$I$30</definedName>
    <definedName name="ㅇㄹㅇㄹ" hidden="1">#REF!</definedName>
    <definedName name="ㅇㄹ이" localSheetId="12">{"'산출근거'!$B$4:$D$8"}</definedName>
    <definedName name="ㅇㄹ이" localSheetId="7">{"'산출근거'!$B$4:$D$8"}</definedName>
    <definedName name="ㅇㄹ이" localSheetId="9">{"'산출근거'!$B$4:$D$8"}</definedName>
    <definedName name="ㅇㄹ이" localSheetId="4">{"'산출근거'!$B$4:$D$8"}</definedName>
    <definedName name="ㅇㄹ이" localSheetId="2">{"'산출근거'!$B$4:$D$8"}</definedName>
    <definedName name="ㅇㄹ이" localSheetId="11">{"'산출근거'!$B$4:$D$8"}</definedName>
    <definedName name="ㅇㄹ이" localSheetId="8">{"'산출근거'!$B$4:$D$8"}</definedName>
    <definedName name="ㅇㄹ이" localSheetId="0">{"'산출근거'!$B$4:$D$8"}</definedName>
    <definedName name="ㅇㄹ이" localSheetId="1">{"'산출근거'!$B$4:$D$8"}</definedName>
    <definedName name="ㅇㄹ이" localSheetId="5">{"'산출근거'!$B$4:$D$8"}</definedName>
    <definedName name="ㅇㄹ이" localSheetId="3">{"'산출근거'!$B$4:$D$8"}</definedName>
    <definedName name="ㅇㄹ이" localSheetId="6">{"'산출근거'!$B$4:$D$8"}</definedName>
    <definedName name="ㅇㄹ이">{"'산출근거'!$B$4:$D$8"}</definedName>
    <definedName name="ㅇㄻㄴㄹ" localSheetId="12">{"'산출근거'!$B$4:$D$8"}</definedName>
    <definedName name="ㅇㄻㄴㄹ" localSheetId="7">{"'산출근거'!$B$4:$D$8"}</definedName>
    <definedName name="ㅇㄻㄴㄹ" localSheetId="9">{"'산출근거'!$B$4:$D$8"}</definedName>
    <definedName name="ㅇㄻㄴㄹ" localSheetId="4">{"'산출근거'!$B$4:$D$8"}</definedName>
    <definedName name="ㅇㄻㄴㄹ" localSheetId="2">{"'산출근거'!$B$4:$D$8"}</definedName>
    <definedName name="ㅇㄻㄴㄹ" localSheetId="11">{"'산출근거'!$B$4:$D$8"}</definedName>
    <definedName name="ㅇㄻㄴㄹ" localSheetId="8">{"'산출근거'!$B$4:$D$8"}</definedName>
    <definedName name="ㅇㄻㄴㄹ" localSheetId="0">{"'산출근거'!$B$4:$D$8"}</definedName>
    <definedName name="ㅇㄻㄴㄹ" localSheetId="1">{"'산출근거'!$B$4:$D$8"}</definedName>
    <definedName name="ㅇㄻㄴㄹ" localSheetId="5">{"'산출근거'!$B$4:$D$8"}</definedName>
    <definedName name="ㅇㄻㄴㄹ" localSheetId="3">{"'산출근거'!$B$4:$D$8"}</definedName>
    <definedName name="ㅇㄻㄴㄹ" localSheetId="6">{"'산출근거'!$B$4:$D$8"}</definedName>
    <definedName name="ㅇㄻㄴㄹ">{"'산출근거'!$B$4:$D$8"}</definedName>
    <definedName name="ㅇㅀ" localSheetId="12">{"'용역비'!$A$4:$C$8"}</definedName>
    <definedName name="ㅇㅀ" localSheetId="7">{"'용역비'!$A$4:$C$8"}</definedName>
    <definedName name="ㅇㅀ" localSheetId="9">{"'용역비'!$A$4:$C$8"}</definedName>
    <definedName name="ㅇㅀ" localSheetId="4">{"'용역비'!$A$4:$C$8"}</definedName>
    <definedName name="ㅇㅀ" localSheetId="2">{"'용역비'!$A$4:$C$8"}</definedName>
    <definedName name="ㅇㅀ" localSheetId="11">{"'용역비'!$A$4:$C$8"}</definedName>
    <definedName name="ㅇㅀ" localSheetId="8">{"'용역비'!$A$4:$C$8"}</definedName>
    <definedName name="ㅇㅀ" localSheetId="1">{"'용역비'!$A$4:$C$8"}</definedName>
    <definedName name="ㅇㅀ" localSheetId="5">{"'용역비'!$A$4:$C$8"}</definedName>
    <definedName name="ㅇㅀ" localSheetId="3">{"'용역비'!$A$4:$C$8"}</definedName>
    <definedName name="ㅇㅀ" localSheetId="6">{"'용역비'!$A$4:$C$8"}</definedName>
    <definedName name="ㅇㅀ">{"'용역비'!$A$4:$C$8"}</definedName>
    <definedName name="ㅇㅀㄴㅇㅀ" localSheetId="12">{"'산출근거'!$B$4:$D$8"}</definedName>
    <definedName name="ㅇㅀㄴㅇㅀ" localSheetId="7">{"'산출근거'!$B$4:$D$8"}</definedName>
    <definedName name="ㅇㅀㄴㅇㅀ" localSheetId="9">{"'산출근거'!$B$4:$D$8"}</definedName>
    <definedName name="ㅇㅀㄴㅇㅀ" localSheetId="4">{"'산출근거'!$B$4:$D$8"}</definedName>
    <definedName name="ㅇㅀㄴㅇㅀ" localSheetId="2">{"'산출근거'!$B$4:$D$8"}</definedName>
    <definedName name="ㅇㅀㄴㅇㅀ" localSheetId="11">{"'산출근거'!$B$4:$D$8"}</definedName>
    <definedName name="ㅇㅀㄴㅇㅀ" localSheetId="8">{"'산출근거'!$B$4:$D$8"}</definedName>
    <definedName name="ㅇㅀㄴㅇㅀ" localSheetId="0">{"'산출근거'!$B$4:$D$8"}</definedName>
    <definedName name="ㅇㅀㄴㅇㅀ" localSheetId="1">{"'산출근거'!$B$4:$D$8"}</definedName>
    <definedName name="ㅇㅀㄴㅇㅀ" localSheetId="5">{"'산출근거'!$B$4:$D$8"}</definedName>
    <definedName name="ㅇㅀㄴㅇㅀ" localSheetId="3">{"'산출근거'!$B$4:$D$8"}</definedName>
    <definedName name="ㅇㅀㄴㅇㅀ" localSheetId="6">{"'산출근거'!$B$4:$D$8"}</definedName>
    <definedName name="ㅇㅀㄴㅇㅀ">{"'산출근거'!$B$4:$D$8"}</definedName>
    <definedName name="ㅇㅁ" localSheetId="12">{"'용역비'!$A$4:$C$8"}</definedName>
    <definedName name="ㅇㅁ" localSheetId="7">{"'용역비'!$A$4:$C$8"}</definedName>
    <definedName name="ㅇㅁ" localSheetId="9">{"'용역비'!$A$4:$C$8"}</definedName>
    <definedName name="ㅇㅁ" localSheetId="4">{"'용역비'!$A$4:$C$8"}</definedName>
    <definedName name="ㅇㅁ" localSheetId="2">{"'용역비'!$A$4:$C$8"}</definedName>
    <definedName name="ㅇㅁ" localSheetId="11">{"'용역비'!$A$4:$C$8"}</definedName>
    <definedName name="ㅇㅁ" localSheetId="8">{"'용역비'!$A$4:$C$8"}</definedName>
    <definedName name="ㅇㅁ" localSheetId="1">{"'용역비'!$A$4:$C$8"}</definedName>
    <definedName name="ㅇㅁ" localSheetId="5">{"'용역비'!$A$4:$C$8"}</definedName>
    <definedName name="ㅇㅁ" localSheetId="3">{"'용역비'!$A$4:$C$8"}</definedName>
    <definedName name="ㅇㅁ" localSheetId="6">{"'용역비'!$A$4:$C$8"}</definedName>
    <definedName name="ㅇㅁ">{"'용역비'!$A$4:$C$8"}</definedName>
    <definedName name="ㅇㅇㄹ" hidden="1">#REF!</definedName>
    <definedName name="ㅇㅇㅇ" hidden="1">#REF!</definedName>
    <definedName name="ㅇㅇㅇㅇ" hidden="1">#REF!</definedName>
    <definedName name="ㅇㅇㅇㅇㅇ" localSheetId="12">BlankMacro1</definedName>
    <definedName name="ㅇㅇㅇㅇㅇ" localSheetId="7">BlankMacro1</definedName>
    <definedName name="ㅇㅇㅇㅇㅇ" localSheetId="9">BlankMacro1</definedName>
    <definedName name="ㅇㅇㅇㅇㅇ" localSheetId="4">BlankMacro1</definedName>
    <definedName name="ㅇㅇㅇㅇㅇ" localSheetId="2">BlankMacro1</definedName>
    <definedName name="ㅇㅇㅇㅇㅇ" localSheetId="11">BlankMacro1</definedName>
    <definedName name="ㅇㅇㅇㅇㅇ" localSheetId="8">BlankMacro1</definedName>
    <definedName name="ㅇㅇㅇㅇㅇ" localSheetId="1">BlankMacro1</definedName>
    <definedName name="ㅇㅇㅇㅇㅇ" localSheetId="5">BlankMacro1</definedName>
    <definedName name="ㅇㅇㅇㅇㅇ" localSheetId="3">BlankMacro1</definedName>
    <definedName name="ㅇㅇㅇㅇㅇ" localSheetId="6">BlankMacro1</definedName>
    <definedName name="ㅇㅇㅇㅇㅇ">BlankMacro1</definedName>
    <definedName name="ㅇㅇㅇㅇㅇㅇㅇ" localSheetId="12">BlankMacro1</definedName>
    <definedName name="ㅇㅇㅇㅇㅇㅇㅇ" localSheetId="7">BlankMacro1</definedName>
    <definedName name="ㅇㅇㅇㅇㅇㅇㅇ" localSheetId="9">BlankMacro1</definedName>
    <definedName name="ㅇㅇㅇㅇㅇㅇㅇ" localSheetId="4">BlankMacro1</definedName>
    <definedName name="ㅇㅇㅇㅇㅇㅇㅇ" localSheetId="2">BlankMacro1</definedName>
    <definedName name="ㅇㅇㅇㅇㅇㅇㅇ" localSheetId="11">BlankMacro1</definedName>
    <definedName name="ㅇㅇㅇㅇㅇㅇㅇ" localSheetId="8">BlankMacro1</definedName>
    <definedName name="ㅇㅇㅇㅇㅇㅇㅇ" localSheetId="1">BlankMacro1</definedName>
    <definedName name="ㅇㅇㅇㅇㅇㅇㅇ" localSheetId="5">BlankMacro1</definedName>
    <definedName name="ㅇㅇㅇㅇㅇㅇㅇ" localSheetId="3">BlankMacro1</definedName>
    <definedName name="ㅇㅇㅇㅇㅇㅇㅇ" localSheetId="6">BlankMacro1</definedName>
    <definedName name="ㅇㅇㅇㅇㅇㅇㅇ">BlankMacro1</definedName>
    <definedName name="ㅇㅇㅇㅇㅇㅇㅇㅇ" localSheetId="12">BlankMacro1</definedName>
    <definedName name="ㅇㅇㅇㅇㅇㅇㅇㅇ" localSheetId="7">BlankMacro1</definedName>
    <definedName name="ㅇㅇㅇㅇㅇㅇㅇㅇ" localSheetId="9">BlankMacro1</definedName>
    <definedName name="ㅇㅇㅇㅇㅇㅇㅇㅇ" localSheetId="4">BlankMacro1</definedName>
    <definedName name="ㅇㅇㅇㅇㅇㅇㅇㅇ" localSheetId="2">BlankMacro1</definedName>
    <definedName name="ㅇㅇㅇㅇㅇㅇㅇㅇ" localSheetId="11">BlankMacro1</definedName>
    <definedName name="ㅇㅇㅇㅇㅇㅇㅇㅇ" localSheetId="8">BlankMacro1</definedName>
    <definedName name="ㅇㅇㅇㅇㅇㅇㅇㅇ" localSheetId="1">BlankMacro1</definedName>
    <definedName name="ㅇㅇㅇㅇㅇㅇㅇㅇ" localSheetId="5">BlankMacro1</definedName>
    <definedName name="ㅇㅇㅇㅇㅇㅇㅇㅇ" localSheetId="3">BlankMacro1</definedName>
    <definedName name="ㅇㅇㅇㅇㅇㅇㅇㅇ" localSheetId="6">BlankMacro1</definedName>
    <definedName name="ㅇㅇㅇㅇㅇㅇㅇㅇ">BlankMacro1</definedName>
    <definedName name="ㅇㅇㅇㅇㅇㅇㅇㅇㅇ" localSheetId="12">BlankMacro1</definedName>
    <definedName name="ㅇㅇㅇㅇㅇㅇㅇㅇㅇ" localSheetId="7">BlankMacro1</definedName>
    <definedName name="ㅇㅇㅇㅇㅇㅇㅇㅇㅇ" localSheetId="9">BlankMacro1</definedName>
    <definedName name="ㅇㅇㅇㅇㅇㅇㅇㅇㅇ" localSheetId="4">BlankMacro1</definedName>
    <definedName name="ㅇㅇㅇㅇㅇㅇㅇㅇㅇ" localSheetId="2">BlankMacro1</definedName>
    <definedName name="ㅇㅇㅇㅇㅇㅇㅇㅇㅇ" localSheetId="11">BlankMacro1</definedName>
    <definedName name="ㅇㅇㅇㅇㅇㅇㅇㅇㅇ" localSheetId="8">BlankMacro1</definedName>
    <definedName name="ㅇㅇㅇㅇㅇㅇㅇㅇㅇ" localSheetId="1">BlankMacro1</definedName>
    <definedName name="ㅇㅇㅇㅇㅇㅇㅇㅇㅇ" localSheetId="5">BlankMacro1</definedName>
    <definedName name="ㅇㅇㅇㅇㅇㅇㅇㅇㅇ" localSheetId="3">BlankMacro1</definedName>
    <definedName name="ㅇㅇㅇㅇㅇㅇㅇㅇㅇ" localSheetId="6">BlankMacro1</definedName>
    <definedName name="ㅇㅇㅇㅇㅇㅇㅇㅇㅇ">BlankMacro1</definedName>
    <definedName name="ㅇㅎㅇㅎ" localSheetId="12">{"'용역비'!$A$4:$C$8"}</definedName>
    <definedName name="ㅇㅎㅇㅎ" localSheetId="7">{"'용역비'!$A$4:$C$8"}</definedName>
    <definedName name="ㅇㅎㅇㅎ" localSheetId="9">{"'용역비'!$A$4:$C$8"}</definedName>
    <definedName name="ㅇㅎㅇㅎ" localSheetId="4">{"'용역비'!$A$4:$C$8"}</definedName>
    <definedName name="ㅇㅎㅇㅎ" localSheetId="2">{"'용역비'!$A$4:$C$8"}</definedName>
    <definedName name="ㅇㅎㅇㅎ" localSheetId="11">{"'용역비'!$A$4:$C$8"}</definedName>
    <definedName name="ㅇㅎㅇㅎ" localSheetId="8">{"'용역비'!$A$4:$C$8"}</definedName>
    <definedName name="ㅇㅎㅇㅎ" localSheetId="1">{"'용역비'!$A$4:$C$8"}</definedName>
    <definedName name="ㅇㅎㅇㅎ" localSheetId="5">{"'용역비'!$A$4:$C$8"}</definedName>
    <definedName name="ㅇㅎㅇㅎ" localSheetId="3">{"'용역비'!$A$4:$C$8"}</definedName>
    <definedName name="ㅇㅎㅇㅎ" localSheetId="6">{"'용역비'!$A$4:$C$8"}</definedName>
    <definedName name="ㅇㅎㅇㅎ">{"'용역비'!$A$4:$C$8"}</definedName>
    <definedName name="ㅇ호" localSheetId="12">{"'용역비'!$A$4:$C$8"}</definedName>
    <definedName name="ㅇ호" localSheetId="7">{"'용역비'!$A$4:$C$8"}</definedName>
    <definedName name="ㅇ호" localSheetId="9">{"'용역비'!$A$4:$C$8"}</definedName>
    <definedName name="ㅇ호" localSheetId="4">{"'용역비'!$A$4:$C$8"}</definedName>
    <definedName name="ㅇ호" localSheetId="2">{"'용역비'!$A$4:$C$8"}</definedName>
    <definedName name="ㅇ호" localSheetId="11">{"'용역비'!$A$4:$C$8"}</definedName>
    <definedName name="ㅇ호" localSheetId="8">{"'용역비'!$A$4:$C$8"}</definedName>
    <definedName name="ㅇ호" localSheetId="1">{"'용역비'!$A$4:$C$8"}</definedName>
    <definedName name="ㅇ호" localSheetId="5">{"'용역비'!$A$4:$C$8"}</definedName>
    <definedName name="ㅇ호" localSheetId="3">{"'용역비'!$A$4:$C$8"}</definedName>
    <definedName name="ㅇ호" localSheetId="6">{"'용역비'!$A$4:$C$8"}</definedName>
    <definedName name="ㅇ호">{"'용역비'!$A$4:$C$8"}</definedName>
    <definedName name="ㅇ호ㅓ" localSheetId="12">{"'용역비'!$A$4:$C$8"}</definedName>
    <definedName name="ㅇ호ㅓ" localSheetId="7">{"'용역비'!$A$4:$C$8"}</definedName>
    <definedName name="ㅇ호ㅓ" localSheetId="9">{"'용역비'!$A$4:$C$8"}</definedName>
    <definedName name="ㅇ호ㅓ" localSheetId="4">{"'용역비'!$A$4:$C$8"}</definedName>
    <definedName name="ㅇ호ㅓ" localSheetId="2">{"'용역비'!$A$4:$C$8"}</definedName>
    <definedName name="ㅇ호ㅓ" localSheetId="11">{"'용역비'!$A$4:$C$8"}</definedName>
    <definedName name="ㅇ호ㅓ" localSheetId="8">{"'용역비'!$A$4:$C$8"}</definedName>
    <definedName name="ㅇ호ㅓ" localSheetId="1">{"'용역비'!$A$4:$C$8"}</definedName>
    <definedName name="ㅇ호ㅓ" localSheetId="5">{"'용역비'!$A$4:$C$8"}</definedName>
    <definedName name="ㅇ호ㅓ" localSheetId="3">{"'용역비'!$A$4:$C$8"}</definedName>
    <definedName name="ㅇ호ㅓ" localSheetId="6">{"'용역비'!$A$4:$C$8"}</definedName>
    <definedName name="ㅇ호ㅓ">{"'용역비'!$A$4:$C$8"}</definedName>
    <definedName name="ㅇ호ㅓㅇㅎ" localSheetId="12">{"'용역비'!$A$4:$C$8"}</definedName>
    <definedName name="ㅇ호ㅓㅇㅎ" localSheetId="7">{"'용역비'!$A$4:$C$8"}</definedName>
    <definedName name="ㅇ호ㅓㅇㅎ" localSheetId="9">{"'용역비'!$A$4:$C$8"}</definedName>
    <definedName name="ㅇ호ㅓㅇㅎ" localSheetId="4">{"'용역비'!$A$4:$C$8"}</definedName>
    <definedName name="ㅇ호ㅓㅇㅎ" localSheetId="2">{"'용역비'!$A$4:$C$8"}</definedName>
    <definedName name="ㅇ호ㅓㅇㅎ" localSheetId="11">{"'용역비'!$A$4:$C$8"}</definedName>
    <definedName name="ㅇ호ㅓㅇㅎ" localSheetId="8">{"'용역비'!$A$4:$C$8"}</definedName>
    <definedName name="ㅇ호ㅓㅇㅎ" localSheetId="1">{"'용역비'!$A$4:$C$8"}</definedName>
    <definedName name="ㅇ호ㅓㅇㅎ" localSheetId="5">{"'용역비'!$A$4:$C$8"}</definedName>
    <definedName name="ㅇ호ㅓㅇㅎ" localSheetId="3">{"'용역비'!$A$4:$C$8"}</definedName>
    <definedName name="ㅇ호ㅓㅇㅎ" localSheetId="6">{"'용역비'!$A$4:$C$8"}</definedName>
    <definedName name="ㅇ호ㅓㅇㅎ">{"'용역비'!$A$4:$C$8"}</definedName>
    <definedName name="ㅇ호ㅓㅇ호ㅓ" localSheetId="12">{"'용역비'!$A$4:$C$8"}</definedName>
    <definedName name="ㅇ호ㅓㅇ호ㅓ" localSheetId="7">{"'용역비'!$A$4:$C$8"}</definedName>
    <definedName name="ㅇ호ㅓㅇ호ㅓ" localSheetId="9">{"'용역비'!$A$4:$C$8"}</definedName>
    <definedName name="ㅇ호ㅓㅇ호ㅓ" localSheetId="4">{"'용역비'!$A$4:$C$8"}</definedName>
    <definedName name="ㅇ호ㅓㅇ호ㅓ" localSheetId="2">{"'용역비'!$A$4:$C$8"}</definedName>
    <definedName name="ㅇ호ㅓㅇ호ㅓ" localSheetId="11">{"'용역비'!$A$4:$C$8"}</definedName>
    <definedName name="ㅇ호ㅓㅇ호ㅓ" localSheetId="8">{"'용역비'!$A$4:$C$8"}</definedName>
    <definedName name="ㅇ호ㅓㅇ호ㅓ" localSheetId="1">{"'용역비'!$A$4:$C$8"}</definedName>
    <definedName name="ㅇ호ㅓㅇ호ㅓ" localSheetId="5">{"'용역비'!$A$4:$C$8"}</definedName>
    <definedName name="ㅇ호ㅓㅇ호ㅓ" localSheetId="3">{"'용역비'!$A$4:$C$8"}</definedName>
    <definedName name="ㅇ호ㅓㅇ호ㅓ" localSheetId="6">{"'용역비'!$A$4:$C$8"}</definedName>
    <definedName name="ㅇ호ㅓㅇ호ㅓ">{"'용역비'!$A$4:$C$8"}</definedName>
    <definedName name="ㅇ호ㅓㅎ" localSheetId="12">{"'용역비'!$A$4:$C$8"}</definedName>
    <definedName name="ㅇ호ㅓㅎ" localSheetId="7">{"'용역비'!$A$4:$C$8"}</definedName>
    <definedName name="ㅇ호ㅓㅎ" localSheetId="9">{"'용역비'!$A$4:$C$8"}</definedName>
    <definedName name="ㅇ호ㅓㅎ" localSheetId="4">{"'용역비'!$A$4:$C$8"}</definedName>
    <definedName name="ㅇ호ㅓㅎ" localSheetId="2">{"'용역비'!$A$4:$C$8"}</definedName>
    <definedName name="ㅇ호ㅓㅎ" localSheetId="11">{"'용역비'!$A$4:$C$8"}</definedName>
    <definedName name="ㅇ호ㅓㅎ" localSheetId="8">{"'용역비'!$A$4:$C$8"}</definedName>
    <definedName name="ㅇ호ㅓㅎ" localSheetId="1">{"'용역비'!$A$4:$C$8"}</definedName>
    <definedName name="ㅇ호ㅓㅎ" localSheetId="5">{"'용역비'!$A$4:$C$8"}</definedName>
    <definedName name="ㅇ호ㅓㅎ" localSheetId="3">{"'용역비'!$A$4:$C$8"}</definedName>
    <definedName name="ㅇ호ㅓㅎ" localSheetId="6">{"'용역비'!$A$4:$C$8"}</definedName>
    <definedName name="ㅇ호ㅓㅎ">{"'용역비'!$A$4:$C$8"}</definedName>
    <definedName name="ㅇ호ㅓ호ㅓ" localSheetId="12">{"'용역비'!$A$4:$C$8"}</definedName>
    <definedName name="ㅇ호ㅓ호ㅓ" localSheetId="7">{"'용역비'!$A$4:$C$8"}</definedName>
    <definedName name="ㅇ호ㅓ호ㅓ" localSheetId="9">{"'용역비'!$A$4:$C$8"}</definedName>
    <definedName name="ㅇ호ㅓ호ㅓ" localSheetId="4">{"'용역비'!$A$4:$C$8"}</definedName>
    <definedName name="ㅇ호ㅓ호ㅓ" localSheetId="2">{"'용역비'!$A$4:$C$8"}</definedName>
    <definedName name="ㅇ호ㅓ호ㅓ" localSheetId="11">{"'용역비'!$A$4:$C$8"}</definedName>
    <definedName name="ㅇ호ㅓ호ㅓ" localSheetId="8">{"'용역비'!$A$4:$C$8"}</definedName>
    <definedName name="ㅇ호ㅓ호ㅓ" localSheetId="1">{"'용역비'!$A$4:$C$8"}</definedName>
    <definedName name="ㅇ호ㅓ호ㅓ" localSheetId="5">{"'용역비'!$A$4:$C$8"}</definedName>
    <definedName name="ㅇ호ㅓ호ㅓ" localSheetId="3">{"'용역비'!$A$4:$C$8"}</definedName>
    <definedName name="ㅇ호ㅓ호ㅓ" localSheetId="6">{"'용역비'!$A$4:$C$8"}</definedName>
    <definedName name="ㅇ호ㅓ호ㅓ">{"'용역비'!$A$4:$C$8"}</definedName>
    <definedName name="아" localSheetId="12">{"'자리배치도'!$AG$1:$CI$28"}</definedName>
    <definedName name="아" localSheetId="7">{"'자리배치도'!$AG$1:$CI$28"}</definedName>
    <definedName name="아" localSheetId="9">{"'자리배치도'!$AG$1:$CI$28"}</definedName>
    <definedName name="아" localSheetId="4">{"'자리배치도'!$AG$1:$CI$28"}</definedName>
    <definedName name="아" localSheetId="2">{"'자리배치도'!$AG$1:$CI$28"}</definedName>
    <definedName name="아" localSheetId="11">{"'자리배치도'!$AG$1:$CI$28"}</definedName>
    <definedName name="아" localSheetId="8">{"'자리배치도'!$AG$1:$CI$28"}</definedName>
    <definedName name="아" localSheetId="0">{"'자리배치도'!$AG$1:$CI$28"}</definedName>
    <definedName name="아" localSheetId="1">{"'자리배치도'!$AG$1:$CI$28"}</definedName>
    <definedName name="아" localSheetId="5">{"'자리배치도'!$AG$1:$CI$28"}</definedName>
    <definedName name="아" localSheetId="3">{"'자리배치도'!$AG$1:$CI$28"}</definedName>
    <definedName name="아" localSheetId="6">{"'자리배치도'!$AG$1:$CI$28"}</definedName>
    <definedName name="아">{"'자리배치도'!$AG$1:$CI$28"}</definedName>
    <definedName name="아러ㅏ러" localSheetId="12">{"'Firr(선)'!$AS$1:$AY$62","'Firr(사)'!$AS$1:$AY$62","'Firr(회)'!$AS$1:$AY$62","'Firr(선)'!$L$1:$V$62","'Firr(사)'!$L$1:$V$62","'Firr(회)'!$L$1:$V$62"}</definedName>
    <definedName name="아러ㅏ러" localSheetId="7">{"'Firr(선)'!$AS$1:$AY$62","'Firr(사)'!$AS$1:$AY$62","'Firr(회)'!$AS$1:$AY$62","'Firr(선)'!$L$1:$V$62","'Firr(사)'!$L$1:$V$62","'Firr(회)'!$L$1:$V$62"}</definedName>
    <definedName name="아러ㅏ러" localSheetId="9">{"'Firr(선)'!$AS$1:$AY$62","'Firr(사)'!$AS$1:$AY$62","'Firr(회)'!$AS$1:$AY$62","'Firr(선)'!$L$1:$V$62","'Firr(사)'!$L$1:$V$62","'Firr(회)'!$L$1:$V$62"}</definedName>
    <definedName name="아러ㅏ러" localSheetId="4">{"'Firr(선)'!$AS$1:$AY$62","'Firr(사)'!$AS$1:$AY$62","'Firr(회)'!$AS$1:$AY$62","'Firr(선)'!$L$1:$V$62","'Firr(사)'!$L$1:$V$62","'Firr(회)'!$L$1:$V$62"}</definedName>
    <definedName name="아러ㅏ러" localSheetId="2">{"'Firr(선)'!$AS$1:$AY$62","'Firr(사)'!$AS$1:$AY$62","'Firr(회)'!$AS$1:$AY$62","'Firr(선)'!$L$1:$V$62","'Firr(사)'!$L$1:$V$62","'Firr(회)'!$L$1:$V$62"}</definedName>
    <definedName name="아러ㅏ러" localSheetId="11">{"'Firr(선)'!$AS$1:$AY$62","'Firr(사)'!$AS$1:$AY$62","'Firr(회)'!$AS$1:$AY$62","'Firr(선)'!$L$1:$V$62","'Firr(사)'!$L$1:$V$62","'Firr(회)'!$L$1:$V$62"}</definedName>
    <definedName name="아러ㅏ러" localSheetId="8">{"'Firr(선)'!$AS$1:$AY$62","'Firr(사)'!$AS$1:$AY$62","'Firr(회)'!$AS$1:$AY$62","'Firr(선)'!$L$1:$V$62","'Firr(사)'!$L$1:$V$62","'Firr(회)'!$L$1:$V$62"}</definedName>
    <definedName name="아러ㅏ러" localSheetId="1">{"'Firr(선)'!$AS$1:$AY$62","'Firr(사)'!$AS$1:$AY$62","'Firr(회)'!$AS$1:$AY$62","'Firr(선)'!$L$1:$V$62","'Firr(사)'!$L$1:$V$62","'Firr(회)'!$L$1:$V$62"}</definedName>
    <definedName name="아러ㅏ러" localSheetId="5">{"'Firr(선)'!$AS$1:$AY$62","'Firr(사)'!$AS$1:$AY$62","'Firr(회)'!$AS$1:$AY$62","'Firr(선)'!$L$1:$V$62","'Firr(사)'!$L$1:$V$62","'Firr(회)'!$L$1:$V$62"}</definedName>
    <definedName name="아러ㅏ러" localSheetId="3">{"'Firr(선)'!$AS$1:$AY$62","'Firr(사)'!$AS$1:$AY$62","'Firr(회)'!$AS$1:$AY$62","'Firr(선)'!$L$1:$V$62","'Firr(사)'!$L$1:$V$62","'Firr(회)'!$L$1:$V$62"}</definedName>
    <definedName name="아러ㅏ러" localSheetId="6">{"'Firr(선)'!$AS$1:$AY$62","'Firr(사)'!$AS$1:$AY$62","'Firr(회)'!$AS$1:$AY$62","'Firr(선)'!$L$1:$V$62","'Firr(사)'!$L$1:$V$62","'Firr(회)'!$L$1:$V$62"}</definedName>
    <definedName name="아러ㅏ러">{"'Firr(선)'!$AS$1:$AY$62","'Firr(사)'!$AS$1:$AY$62","'Firr(회)'!$AS$1:$AY$62","'Firr(선)'!$L$1:$V$62","'Firr(사)'!$L$1:$V$62","'Firr(회)'!$L$1:$V$62"}</definedName>
    <definedName name="아아아" localSheetId="12">{"'미착금액'!$A$4:$G$14"}</definedName>
    <definedName name="아아아" localSheetId="7">{"'미착금액'!$A$4:$G$14"}</definedName>
    <definedName name="아아아" localSheetId="9">{"'미착금액'!$A$4:$G$14"}</definedName>
    <definedName name="아아아" localSheetId="4">{"'미착금액'!$A$4:$G$14"}</definedName>
    <definedName name="아아아" localSheetId="2">{"'미착금액'!$A$4:$G$14"}</definedName>
    <definedName name="아아아" localSheetId="11">{"'미착금액'!$A$4:$G$14"}</definedName>
    <definedName name="아아아" localSheetId="8">{"'미착금액'!$A$4:$G$14"}</definedName>
    <definedName name="아아아" localSheetId="1">{"'미착금액'!$A$4:$G$14"}</definedName>
    <definedName name="아아아" localSheetId="5">{"'미착금액'!$A$4:$G$14"}</definedName>
    <definedName name="아아아" localSheetId="3">{"'미착금액'!$A$4:$G$14"}</definedName>
    <definedName name="아아아" localSheetId="6">{"'미착금액'!$A$4:$G$14"}</definedName>
    <definedName name="아아아">{"'미착금액'!$A$4:$G$14"}</definedName>
    <definedName name="아아아2" localSheetId="12">{"'미착금액'!$A$4:$G$14"}</definedName>
    <definedName name="아아아2" localSheetId="7">{"'미착금액'!$A$4:$G$14"}</definedName>
    <definedName name="아아아2" localSheetId="9">{"'미착금액'!$A$4:$G$14"}</definedName>
    <definedName name="아아아2" localSheetId="4">{"'미착금액'!$A$4:$G$14"}</definedName>
    <definedName name="아아아2" localSheetId="2">{"'미착금액'!$A$4:$G$14"}</definedName>
    <definedName name="아아아2" localSheetId="11">{"'미착금액'!$A$4:$G$14"}</definedName>
    <definedName name="아아아2" localSheetId="8">{"'미착금액'!$A$4:$G$14"}</definedName>
    <definedName name="아아아2" localSheetId="1">{"'미착금액'!$A$4:$G$14"}</definedName>
    <definedName name="아아아2" localSheetId="5">{"'미착금액'!$A$4:$G$14"}</definedName>
    <definedName name="아아아2" localSheetId="3">{"'미착금액'!$A$4:$G$14"}</definedName>
    <definedName name="아아아2" localSheetId="6">{"'미착금액'!$A$4:$G$14"}</definedName>
    <definedName name="아아아2">{"'미착금액'!$A$4:$G$14"}</definedName>
    <definedName name="안전계수">0.98</definedName>
    <definedName name="안전광리비" localSheetId="12">{"'5국공정'!$A$1:$E$128"}</definedName>
    <definedName name="안전광리비" localSheetId="7">{"'5국공정'!$A$1:$E$128"}</definedName>
    <definedName name="안전광리비" localSheetId="9">{"'5국공정'!$A$1:$E$128"}</definedName>
    <definedName name="안전광리비" localSheetId="4">{"'5국공정'!$A$1:$E$128"}</definedName>
    <definedName name="안전광리비" localSheetId="2">{"'5국공정'!$A$1:$E$128"}</definedName>
    <definedName name="안전광리비" localSheetId="11">{"'5국공정'!$A$1:$E$128"}</definedName>
    <definedName name="안전광리비" localSheetId="8">{"'5국공정'!$A$1:$E$128"}</definedName>
    <definedName name="안전광리비" localSheetId="1">{"'5국공정'!$A$1:$E$128"}</definedName>
    <definedName name="안전광리비" localSheetId="5">{"'5국공정'!$A$1:$E$128"}</definedName>
    <definedName name="안전광리비" localSheetId="3">{"'5국공정'!$A$1:$E$128"}</definedName>
    <definedName name="안전광리비" localSheetId="6">{"'5국공정'!$A$1:$E$128"}</definedName>
    <definedName name="안전광리비">{"'5국공정'!$A$1:$E$128"}</definedName>
    <definedName name="알어러" localSheetId="12">BLCH</definedName>
    <definedName name="알어러" localSheetId="7">BLCH</definedName>
    <definedName name="알어러" localSheetId="9">BLCH</definedName>
    <definedName name="알어러" localSheetId="4">BLCH</definedName>
    <definedName name="알어러" localSheetId="2">BLCH</definedName>
    <definedName name="알어러" localSheetId="11">BLCH</definedName>
    <definedName name="알어러" localSheetId="8">BLCH</definedName>
    <definedName name="알어러" localSheetId="0">BLCH</definedName>
    <definedName name="알어러" localSheetId="1">BLCH</definedName>
    <definedName name="알어러" localSheetId="5">BLCH</definedName>
    <definedName name="알어러" localSheetId="3">BLCH</definedName>
    <definedName name="알어러" localSheetId="6">BLCH</definedName>
    <definedName name="알어러">BLCH</definedName>
    <definedName name="암거재료집계" localSheetId="12">{"'중기작업1'!$A$1:$V$18"}</definedName>
    <definedName name="암거재료집계" localSheetId="7">{"'중기작업1'!$A$1:$V$18"}</definedName>
    <definedName name="암거재료집계" localSheetId="9">{"'중기작업1'!$A$1:$V$18"}</definedName>
    <definedName name="암거재료집계" localSheetId="4">{"'중기작업1'!$A$1:$V$18"}</definedName>
    <definedName name="암거재료집계" localSheetId="2">{"'중기작업1'!$A$1:$V$18"}</definedName>
    <definedName name="암거재료집계" localSheetId="11">{"'중기작업1'!$A$1:$V$18"}</definedName>
    <definedName name="암거재료집계" localSheetId="8">{"'중기작업1'!$A$1:$V$18"}</definedName>
    <definedName name="암거재료집계" localSheetId="0">{"'중기작업1'!$A$1:$V$18"}</definedName>
    <definedName name="암거재료집계" localSheetId="1">{"'중기작업1'!$A$1:$V$18"}</definedName>
    <definedName name="암거재료집계" localSheetId="5">{"'중기작업1'!$A$1:$V$18"}</definedName>
    <definedName name="암거재료집계" localSheetId="3">{"'중기작업1'!$A$1:$V$18"}</definedName>
    <definedName name="암거재료집계" localSheetId="6">{"'중기작업1'!$A$1:$V$18"}</definedName>
    <definedName name="암거재료집계">{"'중기작업1'!$A$1:$V$18"}</definedName>
    <definedName name="양식" hidden="1">{#N/A,#N/A,FALSE,"전력간선"}</definedName>
    <definedName name="어" localSheetId="12">{"'용역비'!$A$4:$C$8"}</definedName>
    <definedName name="어" localSheetId="7">{"'용역비'!$A$4:$C$8"}</definedName>
    <definedName name="어" localSheetId="9">{"'용역비'!$A$4:$C$8"}</definedName>
    <definedName name="어" localSheetId="4">{"'용역비'!$A$4:$C$8"}</definedName>
    <definedName name="어" localSheetId="2">{"'용역비'!$A$4:$C$8"}</definedName>
    <definedName name="어" localSheetId="11">{"'용역비'!$A$4:$C$8"}</definedName>
    <definedName name="어" localSheetId="8">{"'용역비'!$A$4:$C$8"}</definedName>
    <definedName name="어" localSheetId="1">{"'용역비'!$A$4:$C$8"}</definedName>
    <definedName name="어" localSheetId="5">{"'용역비'!$A$4:$C$8"}</definedName>
    <definedName name="어" localSheetId="3">{"'용역비'!$A$4:$C$8"}</definedName>
    <definedName name="어" localSheetId="6">{"'용역비'!$A$4:$C$8"}</definedName>
    <definedName name="어">{"'용역비'!$A$4:$C$8"}</definedName>
    <definedName name="어ㅏ아" localSheetId="12">BLCH</definedName>
    <definedName name="어ㅏ아" localSheetId="7">BLCH</definedName>
    <definedName name="어ㅏ아" localSheetId="9">BLCH</definedName>
    <definedName name="어ㅏ아" localSheetId="4">BLCH</definedName>
    <definedName name="어ㅏ아" localSheetId="2">BLCH</definedName>
    <definedName name="어ㅏ아" localSheetId="11">BLCH</definedName>
    <definedName name="어ㅏ아" localSheetId="8">BLCH</definedName>
    <definedName name="어ㅏ아" localSheetId="0">BLCH</definedName>
    <definedName name="어ㅏ아" localSheetId="1">BLCH</definedName>
    <definedName name="어ㅏ아" localSheetId="5">BLCH</definedName>
    <definedName name="어ㅏ아" localSheetId="3">BLCH</definedName>
    <definedName name="어ㅏ아" localSheetId="6">BLCH</definedName>
    <definedName name="어ㅏ아">BLCH</definedName>
    <definedName name="역ㄴ형" localSheetId="12">{"'산출근거'!$B$4:$D$8"}</definedName>
    <definedName name="역ㄴ형" localSheetId="7">{"'산출근거'!$B$4:$D$8"}</definedName>
    <definedName name="역ㄴ형" localSheetId="9">{"'산출근거'!$B$4:$D$8"}</definedName>
    <definedName name="역ㄴ형" localSheetId="4">{"'산출근거'!$B$4:$D$8"}</definedName>
    <definedName name="역ㄴ형" localSheetId="2">{"'산출근거'!$B$4:$D$8"}</definedName>
    <definedName name="역ㄴ형" localSheetId="11">{"'산출근거'!$B$4:$D$8"}</definedName>
    <definedName name="역ㄴ형" localSheetId="8">{"'산출근거'!$B$4:$D$8"}</definedName>
    <definedName name="역ㄴ형" localSheetId="0">{"'산출근거'!$B$4:$D$8"}</definedName>
    <definedName name="역ㄴ형" localSheetId="1">{"'산출근거'!$B$4:$D$8"}</definedName>
    <definedName name="역ㄴ형" localSheetId="5">{"'산출근거'!$B$4:$D$8"}</definedName>
    <definedName name="역ㄴ형" localSheetId="3">{"'산출근거'!$B$4:$D$8"}</definedName>
    <definedName name="역ㄴ형" localSheetId="6">{"'산출근거'!$B$4:$D$8"}</definedName>
    <definedName name="역ㄴ형">{"'산출근거'!$B$4:$D$8"}</definedName>
    <definedName name="영구" localSheetId="12">BLCH</definedName>
    <definedName name="영구" localSheetId="7">BLCH</definedName>
    <definedName name="영구" localSheetId="9">BLCH</definedName>
    <definedName name="영구" localSheetId="4">BLCH</definedName>
    <definedName name="영구" localSheetId="2">BLCH</definedName>
    <definedName name="영구" localSheetId="11">BLCH</definedName>
    <definedName name="영구" localSheetId="8">BLCH</definedName>
    <definedName name="영구" localSheetId="0">BLCH</definedName>
    <definedName name="영구" localSheetId="1">BLCH</definedName>
    <definedName name="영구" localSheetId="5">BLCH</definedName>
    <definedName name="영구" localSheetId="3">BLCH</definedName>
    <definedName name="영구" localSheetId="6">BLCH</definedName>
    <definedName name="영구">BLCH</definedName>
    <definedName name="영업비용" localSheetId="12">{"'표지'!$B$5"}</definedName>
    <definedName name="영업비용" localSheetId="7">{"'표지'!$B$5"}</definedName>
    <definedName name="영업비용" localSheetId="9">{"'표지'!$B$5"}</definedName>
    <definedName name="영업비용" localSheetId="4">{"'표지'!$B$5"}</definedName>
    <definedName name="영업비용" localSheetId="2">{"'표지'!$B$5"}</definedName>
    <definedName name="영업비용" localSheetId="11">{"'표지'!$B$5"}</definedName>
    <definedName name="영업비용" localSheetId="8">{"'표지'!$B$5"}</definedName>
    <definedName name="영업비용" localSheetId="1">{"'표지'!$B$5"}</definedName>
    <definedName name="영업비용" localSheetId="5">{"'표지'!$B$5"}</definedName>
    <definedName name="영업비용" localSheetId="3">{"'표지'!$B$5"}</definedName>
    <definedName name="영업비용" localSheetId="6">{"'표지'!$B$5"}</definedName>
    <definedName name="영업비용">{"'표지'!$B$5"}</definedName>
    <definedName name="예산내역" localSheetId="12">{"'용역비'!$A$4:$C$8"}</definedName>
    <definedName name="예산내역" localSheetId="7">{"'용역비'!$A$4:$C$8"}</definedName>
    <definedName name="예산내역" localSheetId="9">{"'용역비'!$A$4:$C$8"}</definedName>
    <definedName name="예산내역" localSheetId="4">{"'용역비'!$A$4:$C$8"}</definedName>
    <definedName name="예산내역" localSheetId="2">{"'용역비'!$A$4:$C$8"}</definedName>
    <definedName name="예산내역" localSheetId="11">{"'용역비'!$A$4:$C$8"}</definedName>
    <definedName name="예산내역" localSheetId="8">{"'용역비'!$A$4:$C$8"}</definedName>
    <definedName name="예산내역" localSheetId="1">{"'용역비'!$A$4:$C$8"}</definedName>
    <definedName name="예산내역" localSheetId="5">{"'용역비'!$A$4:$C$8"}</definedName>
    <definedName name="예산내역" localSheetId="3">{"'용역비'!$A$4:$C$8"}</definedName>
    <definedName name="예산내역" localSheetId="6">{"'용역비'!$A$4:$C$8"}</definedName>
    <definedName name="예산내역">{"'용역비'!$A$4:$C$8"}</definedName>
    <definedName name="오수맨홀조서" localSheetId="12">{"'산출근거'!$B$4:$D$8"}</definedName>
    <definedName name="오수맨홀조서" localSheetId="7">{"'산출근거'!$B$4:$D$8"}</definedName>
    <definedName name="오수맨홀조서" localSheetId="9">{"'산출근거'!$B$4:$D$8"}</definedName>
    <definedName name="오수맨홀조서" localSheetId="4">{"'산출근거'!$B$4:$D$8"}</definedName>
    <definedName name="오수맨홀조서" localSheetId="2">{"'산출근거'!$B$4:$D$8"}</definedName>
    <definedName name="오수맨홀조서" localSheetId="11">{"'산출근거'!$B$4:$D$8"}</definedName>
    <definedName name="오수맨홀조서" localSheetId="8">{"'산출근거'!$B$4:$D$8"}</definedName>
    <definedName name="오수맨홀조서" localSheetId="0">{"'산출근거'!$B$4:$D$8"}</definedName>
    <definedName name="오수맨홀조서" localSheetId="1">{"'산출근거'!$B$4:$D$8"}</definedName>
    <definedName name="오수맨홀조서" localSheetId="5">{"'산출근거'!$B$4:$D$8"}</definedName>
    <definedName name="오수맨홀조서" localSheetId="3">{"'산출근거'!$B$4:$D$8"}</definedName>
    <definedName name="오수맨홀조서" localSheetId="6">{"'산출근거'!$B$4:$D$8"}</definedName>
    <definedName name="오수맨홀조서">{"'산출근거'!$B$4:$D$8"}</definedName>
    <definedName name="외주산출" localSheetId="12">{"'용역비'!$A$4:$C$8"}</definedName>
    <definedName name="외주산출" localSheetId="7">{"'용역비'!$A$4:$C$8"}</definedName>
    <definedName name="외주산출" localSheetId="9">{"'용역비'!$A$4:$C$8"}</definedName>
    <definedName name="외주산출" localSheetId="4">{"'용역비'!$A$4:$C$8"}</definedName>
    <definedName name="외주산출" localSheetId="2">{"'용역비'!$A$4:$C$8"}</definedName>
    <definedName name="외주산출" localSheetId="11">{"'용역비'!$A$4:$C$8"}</definedName>
    <definedName name="외주산출" localSheetId="8">{"'용역비'!$A$4:$C$8"}</definedName>
    <definedName name="외주산출" localSheetId="1">{"'용역비'!$A$4:$C$8"}</definedName>
    <definedName name="외주산출" localSheetId="5">{"'용역비'!$A$4:$C$8"}</definedName>
    <definedName name="외주산출" localSheetId="3">{"'용역비'!$A$4:$C$8"}</definedName>
    <definedName name="외주산출" localSheetId="6">{"'용역비'!$A$4:$C$8"}</definedName>
    <definedName name="외주산출">{"'용역비'!$A$4:$C$8"}</definedName>
    <definedName name="외주집계" localSheetId="12">{"'용역비'!$A$4:$C$8"}</definedName>
    <definedName name="외주집계" localSheetId="7">{"'용역비'!$A$4:$C$8"}</definedName>
    <definedName name="외주집계" localSheetId="9">{"'용역비'!$A$4:$C$8"}</definedName>
    <definedName name="외주집계" localSheetId="4">{"'용역비'!$A$4:$C$8"}</definedName>
    <definedName name="외주집계" localSheetId="2">{"'용역비'!$A$4:$C$8"}</definedName>
    <definedName name="외주집계" localSheetId="11">{"'용역비'!$A$4:$C$8"}</definedName>
    <definedName name="외주집계" localSheetId="8">{"'용역비'!$A$4:$C$8"}</definedName>
    <definedName name="외주집계" localSheetId="1">{"'용역비'!$A$4:$C$8"}</definedName>
    <definedName name="외주집계" localSheetId="5">{"'용역비'!$A$4:$C$8"}</definedName>
    <definedName name="외주집계" localSheetId="3">{"'용역비'!$A$4:$C$8"}</definedName>
    <definedName name="외주집계" localSheetId="6">{"'용역비'!$A$4:$C$8"}</definedName>
    <definedName name="외주집계">{"'용역비'!$A$4:$C$8"}</definedName>
    <definedName name="용수로" localSheetId="12">{"'산출근거'!$B$4:$D$8"}</definedName>
    <definedName name="용수로" localSheetId="7">{"'산출근거'!$B$4:$D$8"}</definedName>
    <definedName name="용수로" localSheetId="9">{"'산출근거'!$B$4:$D$8"}</definedName>
    <definedName name="용수로" localSheetId="4">{"'산출근거'!$B$4:$D$8"}</definedName>
    <definedName name="용수로" localSheetId="2">{"'산출근거'!$B$4:$D$8"}</definedName>
    <definedName name="용수로" localSheetId="11">{"'산출근거'!$B$4:$D$8"}</definedName>
    <definedName name="용수로" localSheetId="8">{"'산출근거'!$B$4:$D$8"}</definedName>
    <definedName name="용수로" localSheetId="0">{"'산출근거'!$B$4:$D$8"}</definedName>
    <definedName name="용수로" localSheetId="1">{"'산출근거'!$B$4:$D$8"}</definedName>
    <definedName name="용수로" localSheetId="5">{"'산출근거'!$B$4:$D$8"}</definedName>
    <definedName name="용수로" localSheetId="3">{"'산출근거'!$B$4:$D$8"}</definedName>
    <definedName name="용수로" localSheetId="6">{"'산출근거'!$B$4:$D$8"}</definedName>
    <definedName name="용수로">{"'산출근거'!$B$4:$D$8"}</definedName>
    <definedName name="용역비" localSheetId="12">{"'표지'!$B$5"}</definedName>
    <definedName name="용역비" localSheetId="7">{"'표지'!$B$5"}</definedName>
    <definedName name="용역비" localSheetId="9">{"'표지'!$B$5"}</definedName>
    <definedName name="용역비" localSheetId="4">{"'표지'!$B$5"}</definedName>
    <definedName name="용역비" localSheetId="2">{"'표지'!$B$5"}</definedName>
    <definedName name="용역비" localSheetId="11">{"'표지'!$B$5"}</definedName>
    <definedName name="용역비" localSheetId="8">{"'표지'!$B$5"}</definedName>
    <definedName name="용역비" localSheetId="1">{"'표지'!$B$5"}</definedName>
    <definedName name="용역비" localSheetId="5">{"'표지'!$B$5"}</definedName>
    <definedName name="용역비" localSheetId="3">{"'표지'!$B$5"}</definedName>
    <definedName name="용역비" localSheetId="6">{"'표지'!$B$5"}</definedName>
    <definedName name="용역비">{"'표지'!$B$5"}</definedName>
    <definedName name="원가분석2" localSheetId="12">{"'표지'!$B$5"}</definedName>
    <definedName name="원가분석2" localSheetId="7">{"'표지'!$B$5"}</definedName>
    <definedName name="원가분석2" localSheetId="9">{"'표지'!$B$5"}</definedName>
    <definedName name="원가분석2" localSheetId="4">{"'표지'!$B$5"}</definedName>
    <definedName name="원가분석2" localSheetId="2">{"'표지'!$B$5"}</definedName>
    <definedName name="원가분석2" localSheetId="11">{"'표지'!$B$5"}</definedName>
    <definedName name="원가분석2" localSheetId="8">{"'표지'!$B$5"}</definedName>
    <definedName name="원가분석2" localSheetId="1">{"'표지'!$B$5"}</definedName>
    <definedName name="원가분석2" localSheetId="5">{"'표지'!$B$5"}</definedName>
    <definedName name="원가분석2" localSheetId="3">{"'표지'!$B$5"}</definedName>
    <definedName name="원가분석2" localSheetId="6">{"'표지'!$B$5"}</definedName>
    <definedName name="원가분석2">{"'표지'!$B$5"}</definedName>
    <definedName name="원가분석3" localSheetId="12">{"'표지'!$B$5"}</definedName>
    <definedName name="원가분석3" localSheetId="7">{"'표지'!$B$5"}</definedName>
    <definedName name="원가분석3" localSheetId="9">{"'표지'!$B$5"}</definedName>
    <definedName name="원가분석3" localSheetId="4">{"'표지'!$B$5"}</definedName>
    <definedName name="원가분석3" localSheetId="2">{"'표지'!$B$5"}</definedName>
    <definedName name="원가분석3" localSheetId="11">{"'표지'!$B$5"}</definedName>
    <definedName name="원가분석3" localSheetId="8">{"'표지'!$B$5"}</definedName>
    <definedName name="원가분석3" localSheetId="1">{"'표지'!$B$5"}</definedName>
    <definedName name="원가분석3" localSheetId="5">{"'표지'!$B$5"}</definedName>
    <definedName name="원가분석3" localSheetId="3">{"'표지'!$B$5"}</definedName>
    <definedName name="원가분석3" localSheetId="6">{"'표지'!$B$5"}</definedName>
    <definedName name="원가분석3">{"'표지'!$B$5"}</definedName>
    <definedName name="원원가" localSheetId="12">{"'공사부문'!$A$6:$A$32"}</definedName>
    <definedName name="원원가" localSheetId="7">{"'공사부문'!$A$6:$A$32"}</definedName>
    <definedName name="원원가" localSheetId="9">{"'공사부문'!$A$6:$A$32"}</definedName>
    <definedName name="원원가" localSheetId="4">{"'공사부문'!$A$6:$A$32"}</definedName>
    <definedName name="원원가" localSheetId="2">{"'공사부문'!$A$6:$A$32"}</definedName>
    <definedName name="원원가" localSheetId="11">{"'공사부문'!$A$6:$A$32"}</definedName>
    <definedName name="원원가" localSheetId="8">{"'공사부문'!$A$6:$A$32"}</definedName>
    <definedName name="원원가" localSheetId="1">{"'공사부문'!$A$6:$A$32"}</definedName>
    <definedName name="원원가" localSheetId="5">{"'공사부문'!$A$6:$A$32"}</definedName>
    <definedName name="원원가" localSheetId="3">{"'공사부문'!$A$6:$A$32"}</definedName>
    <definedName name="원원가" localSheetId="6">{"'공사부문'!$A$6:$A$32"}</definedName>
    <definedName name="원원가">{"'공사부문'!$A$6:$A$32"}</definedName>
    <definedName name="유성재" localSheetId="12">{"'5국공정'!$A$1:$E$128"}</definedName>
    <definedName name="유성재" localSheetId="7">{"'5국공정'!$A$1:$E$128"}</definedName>
    <definedName name="유성재" localSheetId="9">{"'5국공정'!$A$1:$E$128"}</definedName>
    <definedName name="유성재" localSheetId="4">{"'5국공정'!$A$1:$E$128"}</definedName>
    <definedName name="유성재" localSheetId="2">{"'5국공정'!$A$1:$E$128"}</definedName>
    <definedName name="유성재" localSheetId="11">{"'5국공정'!$A$1:$E$128"}</definedName>
    <definedName name="유성재" localSheetId="8">{"'5국공정'!$A$1:$E$128"}</definedName>
    <definedName name="유성재" localSheetId="1">{"'5국공정'!$A$1:$E$128"}</definedName>
    <definedName name="유성재" localSheetId="5">{"'5국공정'!$A$1:$E$128"}</definedName>
    <definedName name="유성재" localSheetId="3">{"'5국공정'!$A$1:$E$128"}</definedName>
    <definedName name="유성재" localSheetId="6">{"'5국공정'!$A$1:$E$128"}</definedName>
    <definedName name="유성재">{"'5국공정'!$A$1:$E$128"}</definedName>
    <definedName name="유성재11" localSheetId="12">{"'5국공정'!$A$1:$E$128"}</definedName>
    <definedName name="유성재11" localSheetId="7">{"'5국공정'!$A$1:$E$128"}</definedName>
    <definedName name="유성재11" localSheetId="9">{"'5국공정'!$A$1:$E$128"}</definedName>
    <definedName name="유성재11" localSheetId="4">{"'5국공정'!$A$1:$E$128"}</definedName>
    <definedName name="유성재11" localSheetId="2">{"'5국공정'!$A$1:$E$128"}</definedName>
    <definedName name="유성재11" localSheetId="11">{"'5국공정'!$A$1:$E$128"}</definedName>
    <definedName name="유성재11" localSheetId="8">{"'5국공정'!$A$1:$E$128"}</definedName>
    <definedName name="유성재11" localSheetId="1">{"'5국공정'!$A$1:$E$128"}</definedName>
    <definedName name="유성재11" localSheetId="5">{"'5국공정'!$A$1:$E$128"}</definedName>
    <definedName name="유성재11" localSheetId="3">{"'5국공정'!$A$1:$E$128"}</definedName>
    <definedName name="유성재11" localSheetId="6">{"'5국공정'!$A$1:$E$128"}</definedName>
    <definedName name="유성재11">{"'5국공정'!$A$1:$E$128"}</definedName>
    <definedName name="은종원" localSheetId="12">{"'산출근거'!$B$4:$D$8"}</definedName>
    <definedName name="은종원" localSheetId="7">{"'산출근거'!$B$4:$D$8"}</definedName>
    <definedName name="은종원" localSheetId="9">{"'산출근거'!$B$4:$D$8"}</definedName>
    <definedName name="은종원" localSheetId="4">{"'산출근거'!$B$4:$D$8"}</definedName>
    <definedName name="은종원" localSheetId="2">{"'산출근거'!$B$4:$D$8"}</definedName>
    <definedName name="은종원" localSheetId="11">{"'산출근거'!$B$4:$D$8"}</definedName>
    <definedName name="은종원" localSheetId="8">{"'산출근거'!$B$4:$D$8"}</definedName>
    <definedName name="은종원" localSheetId="0">{"'산출근거'!$B$4:$D$8"}</definedName>
    <definedName name="은종원" localSheetId="1">{"'산출근거'!$B$4:$D$8"}</definedName>
    <definedName name="은종원" localSheetId="5">{"'산출근거'!$B$4:$D$8"}</definedName>
    <definedName name="은종원" localSheetId="3">{"'산출근거'!$B$4:$D$8"}</definedName>
    <definedName name="은종원" localSheetId="6">{"'산출근거'!$B$4:$D$8"}</definedName>
    <definedName name="은종원">{"'산출근거'!$B$4:$D$8"}</definedName>
    <definedName name="응용" localSheetId="12">{"'용역비'!$A$4:$C$8"}</definedName>
    <definedName name="응용" localSheetId="7">{"'용역비'!$A$4:$C$8"}</definedName>
    <definedName name="응용" localSheetId="9">{"'용역비'!$A$4:$C$8"}</definedName>
    <definedName name="응용" localSheetId="4">{"'용역비'!$A$4:$C$8"}</definedName>
    <definedName name="응용" localSheetId="2">{"'용역비'!$A$4:$C$8"}</definedName>
    <definedName name="응용" localSheetId="11">{"'용역비'!$A$4:$C$8"}</definedName>
    <definedName name="응용" localSheetId="8">{"'용역비'!$A$4:$C$8"}</definedName>
    <definedName name="응용" localSheetId="1">{"'용역비'!$A$4:$C$8"}</definedName>
    <definedName name="응용" localSheetId="5">{"'용역비'!$A$4:$C$8"}</definedName>
    <definedName name="응용" localSheetId="3">{"'용역비'!$A$4:$C$8"}</definedName>
    <definedName name="응용" localSheetId="6">{"'용역비'!$A$4:$C$8"}</definedName>
    <definedName name="응용">{"'용역비'!$A$4:$C$8"}</definedName>
    <definedName name="이가" localSheetId="12">{"'Firr(선)'!$AS$1:$AY$62","'Firr(사)'!$AS$1:$AY$62","'Firr(회)'!$AS$1:$AY$62","'Firr(선)'!$L$1:$V$62","'Firr(사)'!$L$1:$V$62","'Firr(회)'!$L$1:$V$62"}</definedName>
    <definedName name="이가" localSheetId="7">{"'Firr(선)'!$AS$1:$AY$62","'Firr(사)'!$AS$1:$AY$62","'Firr(회)'!$AS$1:$AY$62","'Firr(선)'!$L$1:$V$62","'Firr(사)'!$L$1:$V$62","'Firr(회)'!$L$1:$V$62"}</definedName>
    <definedName name="이가" localSheetId="9">{"'Firr(선)'!$AS$1:$AY$62","'Firr(사)'!$AS$1:$AY$62","'Firr(회)'!$AS$1:$AY$62","'Firr(선)'!$L$1:$V$62","'Firr(사)'!$L$1:$V$62","'Firr(회)'!$L$1:$V$62"}</definedName>
    <definedName name="이가" localSheetId="4">{"'Firr(선)'!$AS$1:$AY$62","'Firr(사)'!$AS$1:$AY$62","'Firr(회)'!$AS$1:$AY$62","'Firr(선)'!$L$1:$V$62","'Firr(사)'!$L$1:$V$62","'Firr(회)'!$L$1:$V$62"}</definedName>
    <definedName name="이가" localSheetId="2">{"'Firr(선)'!$AS$1:$AY$62","'Firr(사)'!$AS$1:$AY$62","'Firr(회)'!$AS$1:$AY$62","'Firr(선)'!$L$1:$V$62","'Firr(사)'!$L$1:$V$62","'Firr(회)'!$L$1:$V$62"}</definedName>
    <definedName name="이가" localSheetId="11">{"'Firr(선)'!$AS$1:$AY$62","'Firr(사)'!$AS$1:$AY$62","'Firr(회)'!$AS$1:$AY$62","'Firr(선)'!$L$1:$V$62","'Firr(사)'!$L$1:$V$62","'Firr(회)'!$L$1:$V$62"}</definedName>
    <definedName name="이가" localSheetId="8">{"'Firr(선)'!$AS$1:$AY$62","'Firr(사)'!$AS$1:$AY$62","'Firr(회)'!$AS$1:$AY$62","'Firr(선)'!$L$1:$V$62","'Firr(사)'!$L$1:$V$62","'Firr(회)'!$L$1:$V$62"}</definedName>
    <definedName name="이가" localSheetId="1">{"'Firr(선)'!$AS$1:$AY$62","'Firr(사)'!$AS$1:$AY$62","'Firr(회)'!$AS$1:$AY$62","'Firr(선)'!$L$1:$V$62","'Firr(사)'!$L$1:$V$62","'Firr(회)'!$L$1:$V$62"}</definedName>
    <definedName name="이가" localSheetId="5">{"'Firr(선)'!$AS$1:$AY$62","'Firr(사)'!$AS$1:$AY$62","'Firr(회)'!$AS$1:$AY$62","'Firr(선)'!$L$1:$V$62","'Firr(사)'!$L$1:$V$62","'Firr(회)'!$L$1:$V$62"}</definedName>
    <definedName name="이가" localSheetId="3">{"'Firr(선)'!$AS$1:$AY$62","'Firr(사)'!$AS$1:$AY$62","'Firr(회)'!$AS$1:$AY$62","'Firr(선)'!$L$1:$V$62","'Firr(사)'!$L$1:$V$62","'Firr(회)'!$L$1:$V$62"}</definedName>
    <definedName name="이가" localSheetId="6">{"'Firr(선)'!$AS$1:$AY$62","'Firr(사)'!$AS$1:$AY$62","'Firr(회)'!$AS$1:$AY$62","'Firr(선)'!$L$1:$V$62","'Firr(사)'!$L$1:$V$62","'Firr(회)'!$L$1:$V$62"}</definedName>
    <definedName name="이가">{"'Firr(선)'!$AS$1:$AY$62","'Firr(사)'!$AS$1:$AY$62","'Firr(회)'!$AS$1:$AY$62","'Firr(선)'!$L$1:$V$62","'Firr(사)'!$L$1:$V$62","'Firr(회)'!$L$1:$V$62"}</definedName>
    <definedName name="이름" localSheetId="12">{"'용역비'!$A$4:$C$8"}</definedName>
    <definedName name="이름" localSheetId="7">{"'용역비'!$A$4:$C$8"}</definedName>
    <definedName name="이름" localSheetId="9">{"'용역비'!$A$4:$C$8"}</definedName>
    <definedName name="이름" localSheetId="4">{"'용역비'!$A$4:$C$8"}</definedName>
    <definedName name="이름" localSheetId="2">{"'용역비'!$A$4:$C$8"}</definedName>
    <definedName name="이름" localSheetId="11">{"'용역비'!$A$4:$C$8"}</definedName>
    <definedName name="이름" localSheetId="8">{"'용역비'!$A$4:$C$8"}</definedName>
    <definedName name="이름" localSheetId="1">{"'용역비'!$A$4:$C$8"}</definedName>
    <definedName name="이름" localSheetId="5">{"'용역비'!$A$4:$C$8"}</definedName>
    <definedName name="이름" localSheetId="3">{"'용역비'!$A$4:$C$8"}</definedName>
    <definedName name="이름" localSheetId="6">{"'용역비'!$A$4:$C$8"}</definedName>
    <definedName name="이름">{"'용역비'!$A$4:$C$8"}</definedName>
    <definedName name="이병훈" localSheetId="12">{"'5국공정'!$A$1:$E$128"}</definedName>
    <definedName name="이병훈" localSheetId="7">{"'5국공정'!$A$1:$E$128"}</definedName>
    <definedName name="이병훈" localSheetId="9">{"'5국공정'!$A$1:$E$128"}</definedName>
    <definedName name="이병훈" localSheetId="4">{"'5국공정'!$A$1:$E$128"}</definedName>
    <definedName name="이병훈" localSheetId="2">{"'5국공정'!$A$1:$E$128"}</definedName>
    <definedName name="이병훈" localSheetId="11">{"'5국공정'!$A$1:$E$128"}</definedName>
    <definedName name="이병훈" localSheetId="8">{"'5국공정'!$A$1:$E$128"}</definedName>
    <definedName name="이병훈" localSheetId="1">{"'5국공정'!$A$1:$E$128"}</definedName>
    <definedName name="이병훈" localSheetId="5">{"'5국공정'!$A$1:$E$128"}</definedName>
    <definedName name="이병훈" localSheetId="3">{"'5국공정'!$A$1:$E$128"}</definedName>
    <definedName name="이병훈" localSheetId="6">{"'5국공정'!$A$1:$E$128"}</definedName>
    <definedName name="이병훈">{"'5국공정'!$A$1:$E$128"}</definedName>
    <definedName name="이정민" localSheetId="12">{"'5국공정'!$A$1:$E$128"}</definedName>
    <definedName name="이정민" localSheetId="7">{"'5국공정'!$A$1:$E$128"}</definedName>
    <definedName name="이정민" localSheetId="9">{"'5국공정'!$A$1:$E$128"}</definedName>
    <definedName name="이정민" localSheetId="4">{"'5국공정'!$A$1:$E$128"}</definedName>
    <definedName name="이정민" localSheetId="2">{"'5국공정'!$A$1:$E$128"}</definedName>
    <definedName name="이정민" localSheetId="11">{"'5국공정'!$A$1:$E$128"}</definedName>
    <definedName name="이정민" localSheetId="8">{"'5국공정'!$A$1:$E$128"}</definedName>
    <definedName name="이정민" localSheetId="1">{"'5국공정'!$A$1:$E$128"}</definedName>
    <definedName name="이정민" localSheetId="5">{"'5국공정'!$A$1:$E$128"}</definedName>
    <definedName name="이정민" localSheetId="3">{"'5국공정'!$A$1:$E$128"}</definedName>
    <definedName name="이정민" localSheetId="6">{"'5국공정'!$A$1:$E$128"}</definedName>
    <definedName name="이정민">{"'5국공정'!$A$1:$E$128"}</definedName>
    <definedName name="이형철근">266523</definedName>
    <definedName name="일" hidden="1">#REF!</definedName>
    <definedName name="일위1">'[1]3-2. 일위대가'!$B:$Q</definedName>
    <definedName name="일위목록" localSheetId="12">{"'내역서 '!$A$1:$L$16"}</definedName>
    <definedName name="일위목록" localSheetId="7">{"'내역서 '!$A$1:$L$16"}</definedName>
    <definedName name="일위목록" localSheetId="9">{"'내역서 '!$A$1:$L$16"}</definedName>
    <definedName name="일위목록" localSheetId="4">{"'내역서 '!$A$1:$L$16"}</definedName>
    <definedName name="일위목록" localSheetId="2">{"'내역서 '!$A$1:$L$16"}</definedName>
    <definedName name="일위목록" localSheetId="11">{"'내역서 '!$A$1:$L$16"}</definedName>
    <definedName name="일위목록" localSheetId="8">{"'내역서 '!$A$1:$L$16"}</definedName>
    <definedName name="일위목록" localSheetId="0">{"'내역서 '!$A$1:$L$16"}</definedName>
    <definedName name="일위목록" localSheetId="1">{"'내역서 '!$A$1:$L$16"}</definedName>
    <definedName name="일위목록" localSheetId="5">{"'내역서 '!$A$1:$L$16"}</definedName>
    <definedName name="일위목록" localSheetId="3">{"'내역서 '!$A$1:$L$16"}</definedName>
    <definedName name="일위목록" localSheetId="6">{"'내역서 '!$A$1:$L$16"}</definedName>
    <definedName name="일위목록">{"'내역서 '!$A$1:$L$16"}</definedName>
    <definedName name="일위산출1">'[1]4. 일위대가산출기초'!$A:$O</definedName>
    <definedName name="임ㄴ" localSheetId="12">{"'공사부문'!$A$6:$A$32"}</definedName>
    <definedName name="임ㄴ" localSheetId="7">{"'공사부문'!$A$6:$A$32"}</definedName>
    <definedName name="임ㄴ" localSheetId="9">{"'공사부문'!$A$6:$A$32"}</definedName>
    <definedName name="임ㄴ" localSheetId="4">{"'공사부문'!$A$6:$A$32"}</definedName>
    <definedName name="임ㄴ" localSheetId="2">{"'공사부문'!$A$6:$A$32"}</definedName>
    <definedName name="임ㄴ" localSheetId="11">{"'공사부문'!$A$6:$A$32"}</definedName>
    <definedName name="임ㄴ" localSheetId="8">{"'공사부문'!$A$6:$A$32"}</definedName>
    <definedName name="임ㄴ" localSheetId="0">{"'공사부문'!$A$6:$A$32"}</definedName>
    <definedName name="임ㄴ" localSheetId="1">{"'공사부문'!$A$6:$A$32"}</definedName>
    <definedName name="임ㄴ" localSheetId="5">{"'공사부문'!$A$6:$A$32"}</definedName>
    <definedName name="임ㄴ" localSheetId="3">{"'공사부문'!$A$6:$A$32"}</definedName>
    <definedName name="임ㄴ" localSheetId="6">{"'공사부문'!$A$6:$A$32"}</definedName>
    <definedName name="임ㄴ">{"'공사부문'!$A$6:$A$32"}</definedName>
    <definedName name="임시" localSheetId="12">{"'산출근거'!$B$4:$D$8"}</definedName>
    <definedName name="임시" localSheetId="7">{"'산출근거'!$B$4:$D$8"}</definedName>
    <definedName name="임시" localSheetId="9">{"'산출근거'!$B$4:$D$8"}</definedName>
    <definedName name="임시" localSheetId="4">{"'산출근거'!$B$4:$D$8"}</definedName>
    <definedName name="임시" localSheetId="2">{"'산출근거'!$B$4:$D$8"}</definedName>
    <definedName name="임시" localSheetId="11">{"'산출근거'!$B$4:$D$8"}</definedName>
    <definedName name="임시" localSheetId="8">{"'산출근거'!$B$4:$D$8"}</definedName>
    <definedName name="임시" localSheetId="0">{"'산출근거'!$B$4:$D$8"}</definedName>
    <definedName name="임시" localSheetId="1">{"'산출근거'!$B$4:$D$8"}</definedName>
    <definedName name="임시" localSheetId="5">{"'산출근거'!$B$4:$D$8"}</definedName>
    <definedName name="임시" localSheetId="3">{"'산출근거'!$B$4:$D$8"}</definedName>
    <definedName name="임시" localSheetId="6">{"'산출근거'!$B$4:$D$8"}</definedName>
    <definedName name="임시">{"'산출근거'!$B$4:$D$8"}</definedName>
    <definedName name="임시1" localSheetId="12">{"'산출근거'!$B$4:$D$8"}</definedName>
    <definedName name="임시1" localSheetId="7">{"'산출근거'!$B$4:$D$8"}</definedName>
    <definedName name="임시1" localSheetId="9">{"'산출근거'!$B$4:$D$8"}</definedName>
    <definedName name="임시1" localSheetId="4">{"'산출근거'!$B$4:$D$8"}</definedName>
    <definedName name="임시1" localSheetId="2">{"'산출근거'!$B$4:$D$8"}</definedName>
    <definedName name="임시1" localSheetId="11">{"'산출근거'!$B$4:$D$8"}</definedName>
    <definedName name="임시1" localSheetId="8">{"'산출근거'!$B$4:$D$8"}</definedName>
    <definedName name="임시1" localSheetId="0">{"'산출근거'!$B$4:$D$8"}</definedName>
    <definedName name="임시1" localSheetId="1">{"'산출근거'!$B$4:$D$8"}</definedName>
    <definedName name="임시1" localSheetId="5">{"'산출근거'!$B$4:$D$8"}</definedName>
    <definedName name="임시1" localSheetId="3">{"'산출근거'!$B$4:$D$8"}</definedName>
    <definedName name="임시1" localSheetId="6">{"'산출근거'!$B$4:$D$8"}</definedName>
    <definedName name="임시1">{"'산출근거'!$B$4:$D$8"}</definedName>
    <definedName name="ㅈ56ㅕ" localSheetId="12">{"'용역비'!$A$4:$C$8"}</definedName>
    <definedName name="ㅈ56ㅕ" localSheetId="7">{"'용역비'!$A$4:$C$8"}</definedName>
    <definedName name="ㅈ56ㅕ" localSheetId="9">{"'용역비'!$A$4:$C$8"}</definedName>
    <definedName name="ㅈ56ㅕ" localSheetId="4">{"'용역비'!$A$4:$C$8"}</definedName>
    <definedName name="ㅈ56ㅕ" localSheetId="2">{"'용역비'!$A$4:$C$8"}</definedName>
    <definedName name="ㅈ56ㅕ" localSheetId="11">{"'용역비'!$A$4:$C$8"}</definedName>
    <definedName name="ㅈ56ㅕ" localSheetId="8">{"'용역비'!$A$4:$C$8"}</definedName>
    <definedName name="ㅈ56ㅕ" localSheetId="1">{"'용역비'!$A$4:$C$8"}</definedName>
    <definedName name="ㅈ56ㅕ" localSheetId="5">{"'용역비'!$A$4:$C$8"}</definedName>
    <definedName name="ㅈ56ㅕ" localSheetId="3">{"'용역비'!$A$4:$C$8"}</definedName>
    <definedName name="ㅈ56ㅕ" localSheetId="6">{"'용역비'!$A$4:$C$8"}</definedName>
    <definedName name="ㅈ56ㅕ">{"'용역비'!$A$4:$C$8"}</definedName>
    <definedName name="ㅈㄱ" localSheetId="12">BLCH</definedName>
    <definedName name="ㅈㄱ" localSheetId="7">BLCH</definedName>
    <definedName name="ㅈㄱ" localSheetId="9">BLCH</definedName>
    <definedName name="ㅈㄱ" localSheetId="4">BLCH</definedName>
    <definedName name="ㅈㄱ" localSheetId="2">BLCH</definedName>
    <definedName name="ㅈㄱ" localSheetId="11">BLCH</definedName>
    <definedName name="ㅈㄱ" localSheetId="8">BLCH</definedName>
    <definedName name="ㅈㄱ" localSheetId="0">BLCH</definedName>
    <definedName name="ㅈㄱ" localSheetId="1">BLCH</definedName>
    <definedName name="ㅈㄱ" localSheetId="5">BLCH</definedName>
    <definedName name="ㅈㄱ" localSheetId="3">BLCH</definedName>
    <definedName name="ㅈㄱ" localSheetId="6">BLCH</definedName>
    <definedName name="ㅈㄱ">BLCH</definedName>
    <definedName name="ㅈㄷㄱㄷㄱㄷ" localSheetId="12">{"'용역비'!$A$4:$C$8"}</definedName>
    <definedName name="ㅈㄷㄱㄷㄱㄷ" localSheetId="7">{"'용역비'!$A$4:$C$8"}</definedName>
    <definedName name="ㅈㄷㄱㄷㄱㄷ" localSheetId="9">{"'용역비'!$A$4:$C$8"}</definedName>
    <definedName name="ㅈㄷㄱㄷㄱㄷ" localSheetId="4">{"'용역비'!$A$4:$C$8"}</definedName>
    <definedName name="ㅈㄷㄱㄷㄱㄷ" localSheetId="2">{"'용역비'!$A$4:$C$8"}</definedName>
    <definedName name="ㅈㄷㄱㄷㄱㄷ" localSheetId="11">{"'용역비'!$A$4:$C$8"}</definedName>
    <definedName name="ㅈㄷㄱㄷㄱㄷ" localSheetId="8">{"'용역비'!$A$4:$C$8"}</definedName>
    <definedName name="ㅈㄷㄱㄷㄱㄷ" localSheetId="0">{"'용역비'!$A$4:$C$8"}</definedName>
    <definedName name="ㅈㄷㄱㄷㄱㄷ" localSheetId="1">{"'용역비'!$A$4:$C$8"}</definedName>
    <definedName name="ㅈㄷㄱㄷㄱㄷ" localSheetId="5">{"'용역비'!$A$4:$C$8"}</definedName>
    <definedName name="ㅈㄷㄱㄷㄱㄷ" localSheetId="3">{"'용역비'!$A$4:$C$8"}</definedName>
    <definedName name="ㅈㄷㄱㄷㄱㄷ" localSheetId="6">{"'용역비'!$A$4:$C$8"}</definedName>
    <definedName name="ㅈㄷㄱㄷㄱㄷ">{"'용역비'!$A$4:$C$8"}</definedName>
    <definedName name="ㅈㄷㄱㅈㄷㄱ" localSheetId="12">{"'5국공정'!$A$1:$E$128"}</definedName>
    <definedName name="ㅈㄷㄱㅈㄷㄱ" localSheetId="7">{"'5국공정'!$A$1:$E$128"}</definedName>
    <definedName name="ㅈㄷㄱㅈㄷㄱ" localSheetId="9">{"'5국공정'!$A$1:$E$128"}</definedName>
    <definedName name="ㅈㄷㄱㅈㄷㄱ" localSheetId="4">{"'5국공정'!$A$1:$E$128"}</definedName>
    <definedName name="ㅈㄷㄱㅈㄷㄱ" localSheetId="2">{"'5국공정'!$A$1:$E$128"}</definedName>
    <definedName name="ㅈㄷㄱㅈㄷㄱ" localSheetId="11">{"'5국공정'!$A$1:$E$128"}</definedName>
    <definedName name="ㅈㄷㄱㅈㄷㄱ" localSheetId="8">{"'5국공정'!$A$1:$E$128"}</definedName>
    <definedName name="ㅈㄷㄱㅈㄷㄱ" localSheetId="1">{"'5국공정'!$A$1:$E$128"}</definedName>
    <definedName name="ㅈㄷㄱㅈㄷㄱ" localSheetId="5">{"'5국공정'!$A$1:$E$128"}</definedName>
    <definedName name="ㅈㄷㄱㅈㄷㄱ" localSheetId="3">{"'5국공정'!$A$1:$E$128"}</definedName>
    <definedName name="ㅈㄷㄱㅈㄷㄱ" localSheetId="6">{"'5국공정'!$A$1:$E$128"}</definedName>
    <definedName name="ㅈㄷㄱㅈㄷㄱ">{"'5국공정'!$A$1:$E$128"}</definedName>
    <definedName name="ㅈㅅ" localSheetId="12">{"'5국공정'!$A$1:$E$128"}</definedName>
    <definedName name="ㅈㅅ" localSheetId="7">{"'5국공정'!$A$1:$E$128"}</definedName>
    <definedName name="ㅈㅅ" localSheetId="9">{"'5국공정'!$A$1:$E$128"}</definedName>
    <definedName name="ㅈㅅ" localSheetId="4">{"'5국공정'!$A$1:$E$128"}</definedName>
    <definedName name="ㅈㅅ" localSheetId="2">{"'5국공정'!$A$1:$E$128"}</definedName>
    <definedName name="ㅈㅅ" localSheetId="11">{"'5국공정'!$A$1:$E$128"}</definedName>
    <definedName name="ㅈㅅ" localSheetId="8">{"'5국공정'!$A$1:$E$128"}</definedName>
    <definedName name="ㅈㅅ" localSheetId="1">{"'5국공정'!$A$1:$E$128"}</definedName>
    <definedName name="ㅈㅅ" localSheetId="5">{"'5국공정'!$A$1:$E$128"}</definedName>
    <definedName name="ㅈㅅ" localSheetId="3">{"'5국공정'!$A$1:$E$128"}</definedName>
    <definedName name="ㅈㅅ" localSheetId="6">{"'5국공정'!$A$1:$E$128"}</definedName>
    <definedName name="ㅈㅅ">{"'5국공정'!$A$1:$E$128"}</definedName>
    <definedName name="ㅈ쇼" localSheetId="12">{"'산출근거'!$B$4:$D$8"}</definedName>
    <definedName name="ㅈ쇼" localSheetId="7">{"'산출근거'!$B$4:$D$8"}</definedName>
    <definedName name="ㅈ쇼" localSheetId="9">{"'산출근거'!$B$4:$D$8"}</definedName>
    <definedName name="ㅈ쇼" localSheetId="4">{"'산출근거'!$B$4:$D$8"}</definedName>
    <definedName name="ㅈ쇼" localSheetId="2">{"'산출근거'!$B$4:$D$8"}</definedName>
    <definedName name="ㅈ쇼" localSheetId="11">{"'산출근거'!$B$4:$D$8"}</definedName>
    <definedName name="ㅈ쇼" localSheetId="8">{"'산출근거'!$B$4:$D$8"}</definedName>
    <definedName name="ㅈ쇼" localSheetId="0">{"'산출근거'!$B$4:$D$8"}</definedName>
    <definedName name="ㅈ쇼" localSheetId="1">{"'산출근거'!$B$4:$D$8"}</definedName>
    <definedName name="ㅈ쇼" localSheetId="5">{"'산출근거'!$B$4:$D$8"}</definedName>
    <definedName name="ㅈ쇼" localSheetId="3">{"'산출근거'!$B$4:$D$8"}</definedName>
    <definedName name="ㅈ쇼" localSheetId="6">{"'산출근거'!$B$4:$D$8"}</definedName>
    <definedName name="ㅈ쇼">{"'산출근거'!$B$4:$D$8"}</definedName>
    <definedName name="ㅈㅇ" localSheetId="12">{"'용역비'!$A$4:$C$8"}</definedName>
    <definedName name="ㅈㅇ" localSheetId="7">{"'용역비'!$A$4:$C$8"}</definedName>
    <definedName name="ㅈㅇ" localSheetId="9">{"'용역비'!$A$4:$C$8"}</definedName>
    <definedName name="ㅈㅇ" localSheetId="4">{"'용역비'!$A$4:$C$8"}</definedName>
    <definedName name="ㅈㅇ" localSheetId="2">{"'용역비'!$A$4:$C$8"}</definedName>
    <definedName name="ㅈㅇ" localSheetId="11">{"'용역비'!$A$4:$C$8"}</definedName>
    <definedName name="ㅈㅇ" localSheetId="8">{"'용역비'!$A$4:$C$8"}</definedName>
    <definedName name="ㅈㅇ" localSheetId="0">{"'용역비'!$A$4:$C$8"}</definedName>
    <definedName name="ㅈㅇ" localSheetId="1">{"'용역비'!$A$4:$C$8"}</definedName>
    <definedName name="ㅈㅇ" localSheetId="5">{"'용역비'!$A$4:$C$8"}</definedName>
    <definedName name="ㅈㅇ" localSheetId="3">{"'용역비'!$A$4:$C$8"}</definedName>
    <definedName name="ㅈㅇ" localSheetId="6">{"'용역비'!$A$4:$C$8"}</definedName>
    <definedName name="ㅈㅇ">{"'용역비'!$A$4:$C$8"}</definedName>
    <definedName name="ㅈㅈㅈㅈㅈㅈ" localSheetId="12">{"'용역비'!$A$4:$C$8"}</definedName>
    <definedName name="ㅈㅈㅈㅈㅈㅈ" localSheetId="7">{"'용역비'!$A$4:$C$8"}</definedName>
    <definedName name="ㅈㅈㅈㅈㅈㅈ" localSheetId="9">{"'용역비'!$A$4:$C$8"}</definedName>
    <definedName name="ㅈㅈㅈㅈㅈㅈ" localSheetId="4">{"'용역비'!$A$4:$C$8"}</definedName>
    <definedName name="ㅈㅈㅈㅈㅈㅈ" localSheetId="2">{"'용역비'!$A$4:$C$8"}</definedName>
    <definedName name="ㅈㅈㅈㅈㅈㅈ" localSheetId="11">{"'용역비'!$A$4:$C$8"}</definedName>
    <definedName name="ㅈㅈㅈㅈㅈㅈ" localSheetId="8">{"'용역비'!$A$4:$C$8"}</definedName>
    <definedName name="ㅈㅈㅈㅈㅈㅈ" localSheetId="0">{"'용역비'!$A$4:$C$8"}</definedName>
    <definedName name="ㅈㅈㅈㅈㅈㅈ" localSheetId="1">{"'용역비'!$A$4:$C$8"}</definedName>
    <definedName name="ㅈㅈㅈㅈㅈㅈ" localSheetId="5">{"'용역비'!$A$4:$C$8"}</definedName>
    <definedName name="ㅈㅈㅈㅈㅈㅈ" localSheetId="3">{"'용역비'!$A$4:$C$8"}</definedName>
    <definedName name="ㅈㅈㅈㅈㅈㅈ" localSheetId="6">{"'용역비'!$A$4:$C$8"}</definedName>
    <definedName name="ㅈㅈㅈㅈㅈㅈ">{"'용역비'!$A$4:$C$8"}</definedName>
    <definedName name="자" localSheetId="12">{"'용역비'!$A$4:$C$8"}</definedName>
    <definedName name="자" localSheetId="7">{"'용역비'!$A$4:$C$8"}</definedName>
    <definedName name="자" localSheetId="9">{"'용역비'!$A$4:$C$8"}</definedName>
    <definedName name="자" localSheetId="4">{"'용역비'!$A$4:$C$8"}</definedName>
    <definedName name="자" localSheetId="2">{"'용역비'!$A$4:$C$8"}</definedName>
    <definedName name="자" localSheetId="11">{"'용역비'!$A$4:$C$8"}</definedName>
    <definedName name="자" localSheetId="8">{"'용역비'!$A$4:$C$8"}</definedName>
    <definedName name="자" localSheetId="1">{"'용역비'!$A$4:$C$8"}</definedName>
    <definedName name="자" localSheetId="5">{"'용역비'!$A$4:$C$8"}</definedName>
    <definedName name="자" localSheetId="3">{"'용역비'!$A$4:$C$8"}</definedName>
    <definedName name="자" localSheetId="6">{"'용역비'!$A$4:$C$8"}</definedName>
    <definedName name="자">{"'용역비'!$A$4:$C$8"}</definedName>
    <definedName name="자동" hidden="1">{#N/A,#N/A,FALSE,"전력간선"}</definedName>
    <definedName name="자재">'[1]5. cost'!$B:$U</definedName>
    <definedName name="자재단가2" localSheetId="12">#N/A</definedName>
    <definedName name="자재단가2" localSheetId="7">#N/A</definedName>
    <definedName name="자재단가2" localSheetId="9">#N/A</definedName>
    <definedName name="자재단가2" localSheetId="4">#N/A</definedName>
    <definedName name="자재단가2" localSheetId="2">#N/A</definedName>
    <definedName name="자재단가2" localSheetId="11">#N/A</definedName>
    <definedName name="자재단가2" localSheetId="8">#N/A</definedName>
    <definedName name="자재단가2" localSheetId="0">설계내역서!자재단가2</definedName>
    <definedName name="자재단가2" localSheetId="1">#N/A</definedName>
    <definedName name="자재단가2" localSheetId="5">#N/A</definedName>
    <definedName name="자재단가2" localSheetId="3">#N/A</definedName>
    <definedName name="자재단가2" localSheetId="6">#N/A</definedName>
    <definedName name="자재단가2">#N/A</definedName>
    <definedName name="자재단가비교" localSheetId="12">BlankMacro1</definedName>
    <definedName name="자재단가비교" localSheetId="7">BlankMacro1</definedName>
    <definedName name="자재단가비교" localSheetId="9">BlankMacro1</definedName>
    <definedName name="자재단가비교" localSheetId="4">BlankMacro1</definedName>
    <definedName name="자재단가비교" localSheetId="2">BlankMacro1</definedName>
    <definedName name="자재단가비교" localSheetId="11">BlankMacro1</definedName>
    <definedName name="자재단가비교" localSheetId="8">BlankMacro1</definedName>
    <definedName name="자재단가비교" localSheetId="0">BlankMacro1</definedName>
    <definedName name="자재단가비교" localSheetId="1">BlankMacro1</definedName>
    <definedName name="자재단가비교" localSheetId="5">BlankMacro1</definedName>
    <definedName name="자재단가비교" localSheetId="3">BlankMacro1</definedName>
    <definedName name="자재단가비교" localSheetId="6">BlankMacro1</definedName>
    <definedName name="자재단가비교">BlankMacro1</definedName>
    <definedName name="자재비" localSheetId="12">{"'용역비'!$A$4:$C$8"}</definedName>
    <definedName name="자재비" localSheetId="7">{"'용역비'!$A$4:$C$8"}</definedName>
    <definedName name="자재비" localSheetId="9">{"'용역비'!$A$4:$C$8"}</definedName>
    <definedName name="자재비" localSheetId="4">{"'용역비'!$A$4:$C$8"}</definedName>
    <definedName name="자재비" localSheetId="2">{"'용역비'!$A$4:$C$8"}</definedName>
    <definedName name="자재비" localSheetId="11">{"'용역비'!$A$4:$C$8"}</definedName>
    <definedName name="자재비" localSheetId="8">{"'용역비'!$A$4:$C$8"}</definedName>
    <definedName name="자재비" localSheetId="1">{"'용역비'!$A$4:$C$8"}</definedName>
    <definedName name="자재비" localSheetId="5">{"'용역비'!$A$4:$C$8"}</definedName>
    <definedName name="자재비" localSheetId="3">{"'용역비'!$A$4:$C$8"}</definedName>
    <definedName name="자재비" localSheetId="6">{"'용역비'!$A$4:$C$8"}</definedName>
    <definedName name="자재비">{"'용역비'!$A$4:$C$8"}</definedName>
    <definedName name="자재율1">0.95</definedName>
    <definedName name="자재집계" localSheetId="12">{"'5국공정'!$A$1:$E$128"}</definedName>
    <definedName name="자재집계" localSheetId="7">{"'5국공정'!$A$1:$E$128"}</definedName>
    <definedName name="자재집계" localSheetId="9">{"'5국공정'!$A$1:$E$128"}</definedName>
    <definedName name="자재집계" localSheetId="4">{"'5국공정'!$A$1:$E$128"}</definedName>
    <definedName name="자재집계" localSheetId="2">{"'5국공정'!$A$1:$E$128"}</definedName>
    <definedName name="자재집계" localSheetId="11">{"'5국공정'!$A$1:$E$128"}</definedName>
    <definedName name="자재집계" localSheetId="8">{"'5국공정'!$A$1:$E$128"}</definedName>
    <definedName name="자재집계" localSheetId="1">{"'5국공정'!$A$1:$E$128"}</definedName>
    <definedName name="자재집계" localSheetId="5">{"'5국공정'!$A$1:$E$128"}</definedName>
    <definedName name="자재집계" localSheetId="3">{"'5국공정'!$A$1:$E$128"}</definedName>
    <definedName name="자재집계" localSheetId="6">{"'5국공정'!$A$1:$E$128"}</definedName>
    <definedName name="자재집계">{"'5국공정'!$A$1:$E$128"}</definedName>
    <definedName name="자재집계표" localSheetId="12">{"'5국공정'!$A$1:$E$128"}</definedName>
    <definedName name="자재집계표" localSheetId="7">{"'5국공정'!$A$1:$E$128"}</definedName>
    <definedName name="자재집계표" localSheetId="9">{"'5국공정'!$A$1:$E$128"}</definedName>
    <definedName name="자재집계표" localSheetId="4">{"'5국공정'!$A$1:$E$128"}</definedName>
    <definedName name="자재집계표" localSheetId="2">{"'5국공정'!$A$1:$E$128"}</definedName>
    <definedName name="자재집계표" localSheetId="11">{"'5국공정'!$A$1:$E$128"}</definedName>
    <definedName name="자재집계표" localSheetId="8">{"'5국공정'!$A$1:$E$128"}</definedName>
    <definedName name="자재집계표" localSheetId="1">{"'5국공정'!$A$1:$E$128"}</definedName>
    <definedName name="자재집계표" localSheetId="5">{"'5국공정'!$A$1:$E$128"}</definedName>
    <definedName name="자재집계표" localSheetId="3">{"'5국공정'!$A$1:$E$128"}</definedName>
    <definedName name="자재집계표" localSheetId="6">{"'5국공정'!$A$1:$E$128"}</definedName>
    <definedName name="자재집계표">{"'5국공정'!$A$1:$E$128"}</definedName>
    <definedName name="장집" localSheetId="12">{"'용역비'!$A$4:$C$8"}</definedName>
    <definedName name="장집" localSheetId="7">{"'용역비'!$A$4:$C$8"}</definedName>
    <definedName name="장집" localSheetId="9">{"'용역비'!$A$4:$C$8"}</definedName>
    <definedName name="장집" localSheetId="4">{"'용역비'!$A$4:$C$8"}</definedName>
    <definedName name="장집" localSheetId="2">{"'용역비'!$A$4:$C$8"}</definedName>
    <definedName name="장집" localSheetId="11">{"'용역비'!$A$4:$C$8"}</definedName>
    <definedName name="장집" localSheetId="8">{"'용역비'!$A$4:$C$8"}</definedName>
    <definedName name="장집" localSheetId="1">{"'용역비'!$A$4:$C$8"}</definedName>
    <definedName name="장집" localSheetId="5">{"'용역비'!$A$4:$C$8"}</definedName>
    <definedName name="장집" localSheetId="3">{"'용역비'!$A$4:$C$8"}</definedName>
    <definedName name="장집" localSheetId="6">{"'용역비'!$A$4:$C$8"}</definedName>
    <definedName name="장집">{"'용역비'!$A$4:$C$8"}</definedName>
    <definedName name="재재재" localSheetId="12">{"'미착금액'!$A$4:$G$14"}</definedName>
    <definedName name="재재재" localSheetId="7">{"'미착금액'!$A$4:$G$14"}</definedName>
    <definedName name="재재재" localSheetId="9">{"'미착금액'!$A$4:$G$14"}</definedName>
    <definedName name="재재재" localSheetId="4">{"'미착금액'!$A$4:$G$14"}</definedName>
    <definedName name="재재재" localSheetId="2">{"'미착금액'!$A$4:$G$14"}</definedName>
    <definedName name="재재재" localSheetId="11">{"'미착금액'!$A$4:$G$14"}</definedName>
    <definedName name="재재재" localSheetId="8">{"'미착금액'!$A$4:$G$14"}</definedName>
    <definedName name="재재재" localSheetId="1">{"'미착금액'!$A$4:$G$14"}</definedName>
    <definedName name="재재재" localSheetId="5">{"'미착금액'!$A$4:$G$14"}</definedName>
    <definedName name="재재재" localSheetId="3">{"'미착금액'!$A$4:$G$14"}</definedName>
    <definedName name="재재재" localSheetId="6">{"'미착금액'!$A$4:$G$14"}</definedName>
    <definedName name="재재재">{"'미착금액'!$A$4:$G$14"}</definedName>
    <definedName name="재집" localSheetId="12">{"'용역비'!$A$4:$C$8"}</definedName>
    <definedName name="재집" localSheetId="7">{"'용역비'!$A$4:$C$8"}</definedName>
    <definedName name="재집" localSheetId="9">{"'용역비'!$A$4:$C$8"}</definedName>
    <definedName name="재집" localSheetId="4">{"'용역비'!$A$4:$C$8"}</definedName>
    <definedName name="재집" localSheetId="2">{"'용역비'!$A$4:$C$8"}</definedName>
    <definedName name="재집" localSheetId="11">{"'용역비'!$A$4:$C$8"}</definedName>
    <definedName name="재집" localSheetId="8">{"'용역비'!$A$4:$C$8"}</definedName>
    <definedName name="재집" localSheetId="0">{"'용역비'!$A$4:$C$8"}</definedName>
    <definedName name="재집" localSheetId="1">{"'용역비'!$A$4:$C$8"}</definedName>
    <definedName name="재집" localSheetId="5">{"'용역비'!$A$4:$C$8"}</definedName>
    <definedName name="재집" localSheetId="3">{"'용역비'!$A$4:$C$8"}</definedName>
    <definedName name="재집" localSheetId="6">{"'용역비'!$A$4:$C$8"}</definedName>
    <definedName name="재집">{"'용역비'!$A$4:$C$8"}</definedName>
    <definedName name="전기" localSheetId="12">BlankMacro1</definedName>
    <definedName name="전기" localSheetId="7">BlankMacro1</definedName>
    <definedName name="전기" localSheetId="9">BlankMacro1</definedName>
    <definedName name="전기" localSheetId="4">BlankMacro1</definedName>
    <definedName name="전기" localSheetId="2">BlankMacro1</definedName>
    <definedName name="전기" localSheetId="11">BlankMacro1</definedName>
    <definedName name="전기" localSheetId="8">BlankMacro1</definedName>
    <definedName name="전기" localSheetId="0">BlankMacro1</definedName>
    <definedName name="전기" localSheetId="1">BlankMacro1</definedName>
    <definedName name="전기" localSheetId="5">BlankMacro1</definedName>
    <definedName name="전기" localSheetId="3">BlankMacro1</definedName>
    <definedName name="전기" localSheetId="6">BlankMacro1</definedName>
    <definedName name="전기">BlankMacro1</definedName>
    <definedName name="전기1회" localSheetId="12">BlankMacro1</definedName>
    <definedName name="전기1회" localSheetId="7">BlankMacro1</definedName>
    <definedName name="전기1회" localSheetId="9">BlankMacro1</definedName>
    <definedName name="전기1회" localSheetId="4">BlankMacro1</definedName>
    <definedName name="전기1회" localSheetId="2">BlankMacro1</definedName>
    <definedName name="전기1회" localSheetId="11">BlankMacro1</definedName>
    <definedName name="전기1회" localSheetId="8">BlankMacro1</definedName>
    <definedName name="전기1회" localSheetId="0">BlankMacro1</definedName>
    <definedName name="전기1회" localSheetId="1">BlankMacro1</definedName>
    <definedName name="전기1회" localSheetId="5">BlankMacro1</definedName>
    <definedName name="전기1회" localSheetId="3">BlankMacro1</definedName>
    <definedName name="전기1회" localSheetId="6">BlankMacro1</definedName>
    <definedName name="전기1회">BlankMacro1</definedName>
    <definedName name="전기원가" localSheetId="12">BlankMacro1</definedName>
    <definedName name="전기원가" localSheetId="7">BlankMacro1</definedName>
    <definedName name="전기원가" localSheetId="9">BlankMacro1</definedName>
    <definedName name="전기원가" localSheetId="4">BlankMacro1</definedName>
    <definedName name="전기원가" localSheetId="2">BlankMacro1</definedName>
    <definedName name="전기원가" localSheetId="11">BlankMacro1</definedName>
    <definedName name="전기원가" localSheetId="8">BlankMacro1</definedName>
    <definedName name="전기원가" localSheetId="0">BlankMacro1</definedName>
    <definedName name="전기원가" localSheetId="1">BlankMacro1</definedName>
    <definedName name="전기원가" localSheetId="5">BlankMacro1</definedName>
    <definedName name="전기원가" localSheetId="3">BlankMacro1</definedName>
    <definedName name="전기원가" localSheetId="6">BlankMacro1</definedName>
    <definedName name="전기원가">BlankMacro1</definedName>
    <definedName name="전망데크B형" localSheetId="12">{"'산출근거'!$B$4:$D$8"}</definedName>
    <definedName name="전망데크B형" localSheetId="7">{"'산출근거'!$B$4:$D$8"}</definedName>
    <definedName name="전망데크B형" localSheetId="9">{"'산출근거'!$B$4:$D$8"}</definedName>
    <definedName name="전망데크B형" localSheetId="4">{"'산출근거'!$B$4:$D$8"}</definedName>
    <definedName name="전망데크B형" localSheetId="2">{"'산출근거'!$B$4:$D$8"}</definedName>
    <definedName name="전망데크B형" localSheetId="11">{"'산출근거'!$B$4:$D$8"}</definedName>
    <definedName name="전망데크B형" localSheetId="8">{"'산출근거'!$B$4:$D$8"}</definedName>
    <definedName name="전망데크B형" localSheetId="0">{"'산출근거'!$B$4:$D$8"}</definedName>
    <definedName name="전망데크B형" localSheetId="1">{"'산출근거'!$B$4:$D$8"}</definedName>
    <definedName name="전망데크B형" localSheetId="5">{"'산출근거'!$B$4:$D$8"}</definedName>
    <definedName name="전망데크B형" localSheetId="3">{"'산출근거'!$B$4:$D$8"}</definedName>
    <definedName name="전망데크B형" localSheetId="6">{"'산출근거'!$B$4:$D$8"}</definedName>
    <definedName name="전망데크B형">{"'산출근거'!$B$4:$D$8"}</definedName>
    <definedName name="전체제조총괄표" localSheetId="12">{"'건축내역'!$A$1:$L$413"}</definedName>
    <definedName name="전체제조총괄표" localSheetId="7">{"'건축내역'!$A$1:$L$413"}</definedName>
    <definedName name="전체제조총괄표" localSheetId="9">{"'건축내역'!$A$1:$L$413"}</definedName>
    <definedName name="전체제조총괄표" localSheetId="4">{"'건축내역'!$A$1:$L$413"}</definedName>
    <definedName name="전체제조총괄표" localSheetId="2">{"'건축내역'!$A$1:$L$413"}</definedName>
    <definedName name="전체제조총괄표" localSheetId="11">{"'건축내역'!$A$1:$L$413"}</definedName>
    <definedName name="전체제조총괄표" localSheetId="8">{"'건축내역'!$A$1:$L$413"}</definedName>
    <definedName name="전체제조총괄표" localSheetId="0">{"'건축내역'!$A$1:$L$413"}</definedName>
    <definedName name="전체제조총괄표" localSheetId="1">{"'건축내역'!$A$1:$L$413"}</definedName>
    <definedName name="전체제조총괄표" localSheetId="5">{"'건축내역'!$A$1:$L$413"}</definedName>
    <definedName name="전체제조총괄표" localSheetId="3">{"'건축내역'!$A$1:$L$413"}</definedName>
    <definedName name="전체제조총괄표" localSheetId="6">{"'건축내역'!$A$1:$L$413"}</definedName>
    <definedName name="전체제조총괄표">{"'건축내역'!$A$1:$L$413"}</definedName>
    <definedName name="전체제조총괄표_1" localSheetId="12">{"'건축내역'!$A$1:$L$413"}</definedName>
    <definedName name="전체제조총괄표_1" localSheetId="7">{"'건축내역'!$A$1:$L$413"}</definedName>
    <definedName name="전체제조총괄표_1" localSheetId="9">{"'건축내역'!$A$1:$L$413"}</definedName>
    <definedName name="전체제조총괄표_1" localSheetId="4">{"'건축내역'!$A$1:$L$413"}</definedName>
    <definedName name="전체제조총괄표_1" localSheetId="2">{"'건축내역'!$A$1:$L$413"}</definedName>
    <definedName name="전체제조총괄표_1" localSheetId="11">{"'건축내역'!$A$1:$L$413"}</definedName>
    <definedName name="전체제조총괄표_1" localSheetId="8">{"'건축내역'!$A$1:$L$413"}</definedName>
    <definedName name="전체제조총괄표_1" localSheetId="0">{"'건축내역'!$A$1:$L$413"}</definedName>
    <definedName name="전체제조총괄표_1" localSheetId="1">{"'건축내역'!$A$1:$L$413"}</definedName>
    <definedName name="전체제조총괄표_1" localSheetId="5">{"'건축내역'!$A$1:$L$413"}</definedName>
    <definedName name="전체제조총괄표_1" localSheetId="3">{"'건축내역'!$A$1:$L$413"}</definedName>
    <definedName name="전체제조총괄표_1" localSheetId="6">{"'건축내역'!$A$1:$L$413"}</definedName>
    <definedName name="전체제조총괄표_1">{"'건축내역'!$A$1:$L$413"}</definedName>
    <definedName name="전체제조총괄표_2" localSheetId="12">{"'건축내역'!$A$1:$L$413"}</definedName>
    <definedName name="전체제조총괄표_2" localSheetId="7">{"'건축내역'!$A$1:$L$413"}</definedName>
    <definedName name="전체제조총괄표_2" localSheetId="9">{"'건축내역'!$A$1:$L$413"}</definedName>
    <definedName name="전체제조총괄표_2" localSheetId="4">{"'건축내역'!$A$1:$L$413"}</definedName>
    <definedName name="전체제조총괄표_2" localSheetId="2">{"'건축내역'!$A$1:$L$413"}</definedName>
    <definedName name="전체제조총괄표_2" localSheetId="11">{"'건축내역'!$A$1:$L$413"}</definedName>
    <definedName name="전체제조총괄표_2" localSheetId="8">{"'건축내역'!$A$1:$L$413"}</definedName>
    <definedName name="전체제조총괄표_2" localSheetId="0">{"'건축내역'!$A$1:$L$413"}</definedName>
    <definedName name="전체제조총괄표_2" localSheetId="1">{"'건축내역'!$A$1:$L$413"}</definedName>
    <definedName name="전체제조총괄표_2" localSheetId="5">{"'건축내역'!$A$1:$L$413"}</definedName>
    <definedName name="전체제조총괄표_2" localSheetId="3">{"'건축내역'!$A$1:$L$413"}</definedName>
    <definedName name="전체제조총괄표_2" localSheetId="6">{"'건축내역'!$A$1:$L$413"}</definedName>
    <definedName name="전체제조총괄표_2">{"'건축내역'!$A$1:$L$413"}</definedName>
    <definedName name="전체제조총괄표_3" localSheetId="12">{"'건축내역'!$A$1:$L$413"}</definedName>
    <definedName name="전체제조총괄표_3" localSheetId="7">{"'건축내역'!$A$1:$L$413"}</definedName>
    <definedName name="전체제조총괄표_3" localSheetId="9">{"'건축내역'!$A$1:$L$413"}</definedName>
    <definedName name="전체제조총괄표_3" localSheetId="4">{"'건축내역'!$A$1:$L$413"}</definedName>
    <definedName name="전체제조총괄표_3" localSheetId="2">{"'건축내역'!$A$1:$L$413"}</definedName>
    <definedName name="전체제조총괄표_3" localSheetId="11">{"'건축내역'!$A$1:$L$413"}</definedName>
    <definedName name="전체제조총괄표_3" localSheetId="8">{"'건축내역'!$A$1:$L$413"}</definedName>
    <definedName name="전체제조총괄표_3" localSheetId="0">{"'건축내역'!$A$1:$L$413"}</definedName>
    <definedName name="전체제조총괄표_3" localSheetId="1">{"'건축내역'!$A$1:$L$413"}</definedName>
    <definedName name="전체제조총괄표_3" localSheetId="5">{"'건축내역'!$A$1:$L$413"}</definedName>
    <definedName name="전체제조총괄표_3" localSheetId="3">{"'건축내역'!$A$1:$L$413"}</definedName>
    <definedName name="전체제조총괄표_3" localSheetId="6">{"'건축내역'!$A$1:$L$413"}</definedName>
    <definedName name="전체제조총괄표_3">{"'건축내역'!$A$1:$L$413"}</definedName>
    <definedName name="전체제조총괄표_4" localSheetId="12">{"'건축내역'!$A$1:$L$413"}</definedName>
    <definedName name="전체제조총괄표_4" localSheetId="7">{"'건축내역'!$A$1:$L$413"}</definedName>
    <definedName name="전체제조총괄표_4" localSheetId="9">{"'건축내역'!$A$1:$L$413"}</definedName>
    <definedName name="전체제조총괄표_4" localSheetId="4">{"'건축내역'!$A$1:$L$413"}</definedName>
    <definedName name="전체제조총괄표_4" localSheetId="2">{"'건축내역'!$A$1:$L$413"}</definedName>
    <definedName name="전체제조총괄표_4" localSheetId="11">{"'건축내역'!$A$1:$L$413"}</definedName>
    <definedName name="전체제조총괄표_4" localSheetId="8">{"'건축내역'!$A$1:$L$413"}</definedName>
    <definedName name="전체제조총괄표_4" localSheetId="0">{"'건축내역'!$A$1:$L$413"}</definedName>
    <definedName name="전체제조총괄표_4" localSheetId="1">{"'건축내역'!$A$1:$L$413"}</definedName>
    <definedName name="전체제조총괄표_4" localSheetId="5">{"'건축내역'!$A$1:$L$413"}</definedName>
    <definedName name="전체제조총괄표_4" localSheetId="3">{"'건축내역'!$A$1:$L$413"}</definedName>
    <definedName name="전체제조총괄표_4" localSheetId="6">{"'건축내역'!$A$1:$L$413"}</definedName>
    <definedName name="전체제조총괄표_4">{"'건축내역'!$A$1:$L$413"}</definedName>
    <definedName name="전체제조총괄표_5" localSheetId="12">{"'건축내역'!$A$1:$L$413"}</definedName>
    <definedName name="전체제조총괄표_5" localSheetId="7">{"'건축내역'!$A$1:$L$413"}</definedName>
    <definedName name="전체제조총괄표_5" localSheetId="9">{"'건축내역'!$A$1:$L$413"}</definedName>
    <definedName name="전체제조총괄표_5" localSheetId="4">{"'건축내역'!$A$1:$L$413"}</definedName>
    <definedName name="전체제조총괄표_5" localSheetId="2">{"'건축내역'!$A$1:$L$413"}</definedName>
    <definedName name="전체제조총괄표_5" localSheetId="11">{"'건축내역'!$A$1:$L$413"}</definedName>
    <definedName name="전체제조총괄표_5" localSheetId="8">{"'건축내역'!$A$1:$L$413"}</definedName>
    <definedName name="전체제조총괄표_5" localSheetId="0">{"'건축내역'!$A$1:$L$413"}</definedName>
    <definedName name="전체제조총괄표_5" localSheetId="1">{"'건축내역'!$A$1:$L$413"}</definedName>
    <definedName name="전체제조총괄표_5" localSheetId="5">{"'건축내역'!$A$1:$L$413"}</definedName>
    <definedName name="전체제조총괄표_5" localSheetId="3">{"'건축내역'!$A$1:$L$413"}</definedName>
    <definedName name="전체제조총괄표_5" localSheetId="6">{"'건축내역'!$A$1:$L$413"}</definedName>
    <definedName name="전체제조총괄표_5">{"'건축내역'!$A$1:$L$413"}</definedName>
    <definedName name="접속공정" localSheetId="12">{"'Sheet1'!$A$1:$H$49"}</definedName>
    <definedName name="접속공정" localSheetId="7">{"'Sheet1'!$A$1:$H$49"}</definedName>
    <definedName name="접속공정" localSheetId="9">{"'Sheet1'!$A$1:$H$49"}</definedName>
    <definedName name="접속공정" localSheetId="4">{"'Sheet1'!$A$1:$H$49"}</definedName>
    <definedName name="접속공정" localSheetId="2">{"'Sheet1'!$A$1:$H$49"}</definedName>
    <definedName name="접속공정" localSheetId="11">{"'Sheet1'!$A$1:$H$49"}</definedName>
    <definedName name="접속공정" localSheetId="8">{"'Sheet1'!$A$1:$H$49"}</definedName>
    <definedName name="접속공정" localSheetId="0">{"'Sheet1'!$A$1:$H$49"}</definedName>
    <definedName name="접속공정" localSheetId="1">{"'Sheet1'!$A$1:$H$49"}</definedName>
    <definedName name="접속공정" localSheetId="5">{"'Sheet1'!$A$1:$H$49"}</definedName>
    <definedName name="접속공정" localSheetId="3">{"'Sheet1'!$A$1:$H$49"}</definedName>
    <definedName name="접속공정" localSheetId="6">{"'Sheet1'!$A$1:$H$49"}</definedName>
    <definedName name="접속공정">{"'Sheet1'!$A$1:$H$49"}</definedName>
    <definedName name="정웅하" localSheetId="12">{"'광피스표'!$A$3:$N$54"}</definedName>
    <definedName name="정웅하" localSheetId="7">{"'광피스표'!$A$3:$N$54"}</definedName>
    <definedName name="정웅하" localSheetId="9">{"'광피스표'!$A$3:$N$54"}</definedName>
    <definedName name="정웅하" localSheetId="4">{"'광피스표'!$A$3:$N$54"}</definedName>
    <definedName name="정웅하" localSheetId="2">{"'광피스표'!$A$3:$N$54"}</definedName>
    <definedName name="정웅하" localSheetId="11">{"'광피스표'!$A$3:$N$54"}</definedName>
    <definedName name="정웅하" localSheetId="8">{"'광피스표'!$A$3:$N$54"}</definedName>
    <definedName name="정웅하" localSheetId="0">{"'광피스표'!$A$3:$N$54"}</definedName>
    <definedName name="정웅하" localSheetId="1">{"'광피스표'!$A$3:$N$54"}</definedName>
    <definedName name="정웅하" localSheetId="5">{"'광피스표'!$A$3:$N$54"}</definedName>
    <definedName name="정웅하" localSheetId="3">{"'광피스표'!$A$3:$N$54"}</definedName>
    <definedName name="정웅하" localSheetId="6">{"'광피스표'!$A$3:$N$54"}</definedName>
    <definedName name="정웅하">{"'광피스표'!$A$3:$N$54"}</definedName>
    <definedName name="제수추가" localSheetId="12">{"'용역비'!$A$4:$C$8"}</definedName>
    <definedName name="제수추가" localSheetId="7">{"'용역비'!$A$4:$C$8"}</definedName>
    <definedName name="제수추가" localSheetId="9">{"'용역비'!$A$4:$C$8"}</definedName>
    <definedName name="제수추가" localSheetId="4">{"'용역비'!$A$4:$C$8"}</definedName>
    <definedName name="제수추가" localSheetId="2">{"'용역비'!$A$4:$C$8"}</definedName>
    <definedName name="제수추가" localSheetId="11">{"'용역비'!$A$4:$C$8"}</definedName>
    <definedName name="제수추가" localSheetId="8">{"'용역비'!$A$4:$C$8"}</definedName>
    <definedName name="제수추가" localSheetId="1">{"'용역비'!$A$4:$C$8"}</definedName>
    <definedName name="제수추가" localSheetId="5">{"'용역비'!$A$4:$C$8"}</definedName>
    <definedName name="제수추가" localSheetId="3">{"'용역비'!$A$4:$C$8"}</definedName>
    <definedName name="제수추가" localSheetId="6">{"'용역비'!$A$4:$C$8"}</definedName>
    <definedName name="제수추가">{"'용역비'!$A$4:$C$8"}</definedName>
    <definedName name="제안소요비용" localSheetId="12">{"'표지'!$B$5"}</definedName>
    <definedName name="제안소요비용" localSheetId="7">{"'표지'!$B$5"}</definedName>
    <definedName name="제안소요비용" localSheetId="9">{"'표지'!$B$5"}</definedName>
    <definedName name="제안소요비용" localSheetId="4">{"'표지'!$B$5"}</definedName>
    <definedName name="제안소요비용" localSheetId="2">{"'표지'!$B$5"}</definedName>
    <definedName name="제안소요비용" localSheetId="11">{"'표지'!$B$5"}</definedName>
    <definedName name="제안소요비용" localSheetId="8">{"'표지'!$B$5"}</definedName>
    <definedName name="제안소요비용" localSheetId="1">{"'표지'!$B$5"}</definedName>
    <definedName name="제안소요비용" localSheetId="5">{"'표지'!$B$5"}</definedName>
    <definedName name="제안소요비용" localSheetId="3">{"'표지'!$B$5"}</definedName>
    <definedName name="제안소요비용" localSheetId="6">{"'표지'!$B$5"}</definedName>
    <definedName name="제안소요비용">{"'표지'!$B$5"}</definedName>
    <definedName name="제조원가율">"database+전체!$A$4:$W$825"</definedName>
    <definedName name="조" localSheetId="12">{"'Firr(선)'!$AS$1:$AY$62","'Firr(사)'!$AS$1:$AY$62","'Firr(회)'!$AS$1:$AY$62","'Firr(선)'!$L$1:$V$62","'Firr(사)'!$L$1:$V$62","'Firr(회)'!$L$1:$V$62"}</definedName>
    <definedName name="조" localSheetId="7">{"'Firr(선)'!$AS$1:$AY$62","'Firr(사)'!$AS$1:$AY$62","'Firr(회)'!$AS$1:$AY$62","'Firr(선)'!$L$1:$V$62","'Firr(사)'!$L$1:$V$62","'Firr(회)'!$L$1:$V$62"}</definedName>
    <definedName name="조" localSheetId="9">{"'Firr(선)'!$AS$1:$AY$62","'Firr(사)'!$AS$1:$AY$62","'Firr(회)'!$AS$1:$AY$62","'Firr(선)'!$L$1:$V$62","'Firr(사)'!$L$1:$V$62","'Firr(회)'!$L$1:$V$62"}</definedName>
    <definedName name="조" localSheetId="4">{"'Firr(선)'!$AS$1:$AY$62","'Firr(사)'!$AS$1:$AY$62","'Firr(회)'!$AS$1:$AY$62","'Firr(선)'!$L$1:$V$62","'Firr(사)'!$L$1:$V$62","'Firr(회)'!$L$1:$V$62"}</definedName>
    <definedName name="조" localSheetId="2">{"'Firr(선)'!$AS$1:$AY$62","'Firr(사)'!$AS$1:$AY$62","'Firr(회)'!$AS$1:$AY$62","'Firr(선)'!$L$1:$V$62","'Firr(사)'!$L$1:$V$62","'Firr(회)'!$L$1:$V$62"}</definedName>
    <definedName name="조" localSheetId="11">{"'Firr(선)'!$AS$1:$AY$62","'Firr(사)'!$AS$1:$AY$62","'Firr(회)'!$AS$1:$AY$62","'Firr(선)'!$L$1:$V$62","'Firr(사)'!$L$1:$V$62","'Firr(회)'!$L$1:$V$62"}</definedName>
    <definedName name="조" localSheetId="8">{"'Firr(선)'!$AS$1:$AY$62","'Firr(사)'!$AS$1:$AY$62","'Firr(회)'!$AS$1:$AY$62","'Firr(선)'!$L$1:$V$62","'Firr(사)'!$L$1:$V$62","'Firr(회)'!$L$1:$V$62"}</definedName>
    <definedName name="조" localSheetId="1">{"'Firr(선)'!$AS$1:$AY$62","'Firr(사)'!$AS$1:$AY$62","'Firr(회)'!$AS$1:$AY$62","'Firr(선)'!$L$1:$V$62","'Firr(사)'!$L$1:$V$62","'Firr(회)'!$L$1:$V$62"}</definedName>
    <definedName name="조" localSheetId="5">{"'Firr(선)'!$AS$1:$AY$62","'Firr(사)'!$AS$1:$AY$62","'Firr(회)'!$AS$1:$AY$62","'Firr(선)'!$L$1:$V$62","'Firr(사)'!$L$1:$V$62","'Firr(회)'!$L$1:$V$62"}</definedName>
    <definedName name="조" localSheetId="3">{"'Firr(선)'!$AS$1:$AY$62","'Firr(사)'!$AS$1:$AY$62","'Firr(회)'!$AS$1:$AY$62","'Firr(선)'!$L$1:$V$62","'Firr(사)'!$L$1:$V$62","'Firr(회)'!$L$1:$V$62"}</definedName>
    <definedName name="조" localSheetId="6">{"'Firr(선)'!$AS$1:$AY$62","'Firr(사)'!$AS$1:$AY$62","'Firr(회)'!$AS$1:$AY$62","'Firr(선)'!$L$1:$V$62","'Firr(사)'!$L$1:$V$62","'Firr(회)'!$L$1:$V$62"}</definedName>
    <definedName name="조">{"'Firr(선)'!$AS$1:$AY$62","'Firr(사)'!$AS$1:$AY$62","'Firr(회)'!$AS$1:$AY$62","'Firr(선)'!$L$1:$V$62","'Firr(사)'!$L$1:$V$62","'Firr(회)'!$L$1:$V$62"}</definedName>
    <definedName name="조경">54828</definedName>
    <definedName name="조경변경">45400</definedName>
    <definedName name="조직현황1" localSheetId="12">BLCH</definedName>
    <definedName name="조직현황1" localSheetId="7">BLCH</definedName>
    <definedName name="조직현황1" localSheetId="9">BLCH</definedName>
    <definedName name="조직현황1" localSheetId="4">BLCH</definedName>
    <definedName name="조직현황1" localSheetId="2">BLCH</definedName>
    <definedName name="조직현황1" localSheetId="11">BLCH</definedName>
    <definedName name="조직현황1" localSheetId="8">BLCH</definedName>
    <definedName name="조직현황1" localSheetId="0">BLCH</definedName>
    <definedName name="조직현황1" localSheetId="1">BLCH</definedName>
    <definedName name="조직현황1" localSheetId="5">BLCH</definedName>
    <definedName name="조직현황1" localSheetId="3">BLCH</definedName>
    <definedName name="조직현황1" localSheetId="6">BLCH</definedName>
    <definedName name="조직현황1">BLCH</definedName>
    <definedName name="조효" localSheetId="12">{"'Firr(선)'!$AS$1:$AY$62","'Firr(사)'!$AS$1:$AY$62","'Firr(회)'!$AS$1:$AY$62","'Firr(선)'!$L$1:$V$62","'Firr(사)'!$L$1:$V$62","'Firr(회)'!$L$1:$V$62"}</definedName>
    <definedName name="조효" localSheetId="7">{"'Firr(선)'!$AS$1:$AY$62","'Firr(사)'!$AS$1:$AY$62","'Firr(회)'!$AS$1:$AY$62","'Firr(선)'!$L$1:$V$62","'Firr(사)'!$L$1:$V$62","'Firr(회)'!$L$1:$V$62"}</definedName>
    <definedName name="조효" localSheetId="9">{"'Firr(선)'!$AS$1:$AY$62","'Firr(사)'!$AS$1:$AY$62","'Firr(회)'!$AS$1:$AY$62","'Firr(선)'!$L$1:$V$62","'Firr(사)'!$L$1:$V$62","'Firr(회)'!$L$1:$V$62"}</definedName>
    <definedName name="조효" localSheetId="4">{"'Firr(선)'!$AS$1:$AY$62","'Firr(사)'!$AS$1:$AY$62","'Firr(회)'!$AS$1:$AY$62","'Firr(선)'!$L$1:$V$62","'Firr(사)'!$L$1:$V$62","'Firr(회)'!$L$1:$V$62"}</definedName>
    <definedName name="조효" localSheetId="2">{"'Firr(선)'!$AS$1:$AY$62","'Firr(사)'!$AS$1:$AY$62","'Firr(회)'!$AS$1:$AY$62","'Firr(선)'!$L$1:$V$62","'Firr(사)'!$L$1:$V$62","'Firr(회)'!$L$1:$V$62"}</definedName>
    <definedName name="조효" localSheetId="11">{"'Firr(선)'!$AS$1:$AY$62","'Firr(사)'!$AS$1:$AY$62","'Firr(회)'!$AS$1:$AY$62","'Firr(선)'!$L$1:$V$62","'Firr(사)'!$L$1:$V$62","'Firr(회)'!$L$1:$V$62"}</definedName>
    <definedName name="조효" localSheetId="8">{"'Firr(선)'!$AS$1:$AY$62","'Firr(사)'!$AS$1:$AY$62","'Firr(회)'!$AS$1:$AY$62","'Firr(선)'!$L$1:$V$62","'Firr(사)'!$L$1:$V$62","'Firr(회)'!$L$1:$V$62"}</definedName>
    <definedName name="조효" localSheetId="1">{"'Firr(선)'!$AS$1:$AY$62","'Firr(사)'!$AS$1:$AY$62","'Firr(회)'!$AS$1:$AY$62","'Firr(선)'!$L$1:$V$62","'Firr(사)'!$L$1:$V$62","'Firr(회)'!$L$1:$V$62"}</definedName>
    <definedName name="조효" localSheetId="5">{"'Firr(선)'!$AS$1:$AY$62","'Firr(사)'!$AS$1:$AY$62","'Firr(회)'!$AS$1:$AY$62","'Firr(선)'!$L$1:$V$62","'Firr(사)'!$L$1:$V$62","'Firr(회)'!$L$1:$V$62"}</definedName>
    <definedName name="조효" localSheetId="3">{"'Firr(선)'!$AS$1:$AY$62","'Firr(사)'!$AS$1:$AY$62","'Firr(회)'!$AS$1:$AY$62","'Firr(선)'!$L$1:$V$62","'Firr(사)'!$L$1:$V$62","'Firr(회)'!$L$1:$V$62"}</definedName>
    <definedName name="조효" localSheetId="6">{"'Firr(선)'!$AS$1:$AY$62","'Firr(사)'!$AS$1:$AY$62","'Firr(회)'!$AS$1:$AY$62","'Firr(선)'!$L$1:$V$62","'Firr(사)'!$L$1:$V$62","'Firr(회)'!$L$1:$V$62"}</definedName>
    <definedName name="조효">{"'Firr(선)'!$AS$1:$AY$62","'Firr(사)'!$AS$1:$AY$62","'Firr(회)'!$AS$1:$AY$62","'Firr(선)'!$L$1:$V$62","'Firr(사)'!$L$1:$V$62","'Firr(회)'!$L$1:$V$62"}</definedName>
    <definedName name="조효석" localSheetId="12">{"'Firr(선)'!$AS$1:$AY$62","'Firr(사)'!$AS$1:$AY$62","'Firr(회)'!$AS$1:$AY$62","'Firr(선)'!$L$1:$V$62","'Firr(사)'!$L$1:$V$62","'Firr(회)'!$L$1:$V$62"}</definedName>
    <definedName name="조효석" localSheetId="7">{"'Firr(선)'!$AS$1:$AY$62","'Firr(사)'!$AS$1:$AY$62","'Firr(회)'!$AS$1:$AY$62","'Firr(선)'!$L$1:$V$62","'Firr(사)'!$L$1:$V$62","'Firr(회)'!$L$1:$V$62"}</definedName>
    <definedName name="조효석" localSheetId="9">{"'Firr(선)'!$AS$1:$AY$62","'Firr(사)'!$AS$1:$AY$62","'Firr(회)'!$AS$1:$AY$62","'Firr(선)'!$L$1:$V$62","'Firr(사)'!$L$1:$V$62","'Firr(회)'!$L$1:$V$62"}</definedName>
    <definedName name="조효석" localSheetId="4">{"'Firr(선)'!$AS$1:$AY$62","'Firr(사)'!$AS$1:$AY$62","'Firr(회)'!$AS$1:$AY$62","'Firr(선)'!$L$1:$V$62","'Firr(사)'!$L$1:$V$62","'Firr(회)'!$L$1:$V$62"}</definedName>
    <definedName name="조효석" localSheetId="2">{"'Firr(선)'!$AS$1:$AY$62","'Firr(사)'!$AS$1:$AY$62","'Firr(회)'!$AS$1:$AY$62","'Firr(선)'!$L$1:$V$62","'Firr(사)'!$L$1:$V$62","'Firr(회)'!$L$1:$V$62"}</definedName>
    <definedName name="조효석" localSheetId="11">{"'Firr(선)'!$AS$1:$AY$62","'Firr(사)'!$AS$1:$AY$62","'Firr(회)'!$AS$1:$AY$62","'Firr(선)'!$L$1:$V$62","'Firr(사)'!$L$1:$V$62","'Firr(회)'!$L$1:$V$62"}</definedName>
    <definedName name="조효석" localSheetId="8">{"'Firr(선)'!$AS$1:$AY$62","'Firr(사)'!$AS$1:$AY$62","'Firr(회)'!$AS$1:$AY$62","'Firr(선)'!$L$1:$V$62","'Firr(사)'!$L$1:$V$62","'Firr(회)'!$L$1:$V$62"}</definedName>
    <definedName name="조효석" localSheetId="1">{"'Firr(선)'!$AS$1:$AY$62","'Firr(사)'!$AS$1:$AY$62","'Firr(회)'!$AS$1:$AY$62","'Firr(선)'!$L$1:$V$62","'Firr(사)'!$L$1:$V$62","'Firr(회)'!$L$1:$V$62"}</definedName>
    <definedName name="조효석" localSheetId="5">{"'Firr(선)'!$AS$1:$AY$62","'Firr(사)'!$AS$1:$AY$62","'Firr(회)'!$AS$1:$AY$62","'Firr(선)'!$L$1:$V$62","'Firr(사)'!$L$1:$V$62","'Firr(회)'!$L$1:$V$62"}</definedName>
    <definedName name="조효석" localSheetId="3">{"'Firr(선)'!$AS$1:$AY$62","'Firr(사)'!$AS$1:$AY$62","'Firr(회)'!$AS$1:$AY$62","'Firr(선)'!$L$1:$V$62","'Firr(사)'!$L$1:$V$62","'Firr(회)'!$L$1:$V$62"}</definedName>
    <definedName name="조효석" localSheetId="6">{"'Firr(선)'!$AS$1:$AY$62","'Firr(사)'!$AS$1:$AY$62","'Firr(회)'!$AS$1:$AY$62","'Firr(선)'!$L$1:$V$62","'Firr(사)'!$L$1:$V$62","'Firr(회)'!$L$1:$V$62"}</definedName>
    <definedName name="조효석">{"'Firr(선)'!$AS$1:$AY$62","'Firr(사)'!$AS$1:$AY$62","'Firr(회)'!$AS$1:$AY$62","'Firr(선)'!$L$1:$V$62","'Firr(사)'!$L$1:$V$62","'Firr(회)'!$L$1:$V$62"}</definedName>
    <definedName name="주요개정" localSheetId="12">{"Book1","공동준비.xls"}</definedName>
    <definedName name="주요개정" localSheetId="7">{"Book1","공동준비.xls"}</definedName>
    <definedName name="주요개정" localSheetId="9">{"Book1","공동준비.xls"}</definedName>
    <definedName name="주요개정" localSheetId="4">{"Book1","공동준비.xls"}</definedName>
    <definedName name="주요개정" localSheetId="2">{"Book1","공동준비.xls"}</definedName>
    <definedName name="주요개정" localSheetId="11">{"Book1","공동준비.xls"}</definedName>
    <definedName name="주요개정" localSheetId="8">{"Book1","공동준비.xls"}</definedName>
    <definedName name="주요개정" localSheetId="0">{"Book1","공동준비.xls"}</definedName>
    <definedName name="주요개정" localSheetId="1">{"Book1","공동준비.xls"}</definedName>
    <definedName name="주요개정" localSheetId="5">{"Book1","공동준비.xls"}</definedName>
    <definedName name="주요개정" localSheetId="3">{"Book1","공동준비.xls"}</definedName>
    <definedName name="주요개정" localSheetId="6">{"Book1","공동준비.xls"}</definedName>
    <definedName name="주요개정">{"Book1","공동준비.xls"}</definedName>
    <definedName name="주요개정2" localSheetId="12">{"Book1","공동준비.xls"}</definedName>
    <definedName name="주요개정2" localSheetId="7">{"Book1","공동준비.xls"}</definedName>
    <definedName name="주요개정2" localSheetId="9">{"Book1","공동준비.xls"}</definedName>
    <definedName name="주요개정2" localSheetId="4">{"Book1","공동준비.xls"}</definedName>
    <definedName name="주요개정2" localSheetId="2">{"Book1","공동준비.xls"}</definedName>
    <definedName name="주요개정2" localSheetId="11">{"Book1","공동준비.xls"}</definedName>
    <definedName name="주요개정2" localSheetId="8">{"Book1","공동준비.xls"}</definedName>
    <definedName name="주요개정2" localSheetId="0">{"Book1","공동준비.xls"}</definedName>
    <definedName name="주요개정2" localSheetId="1">{"Book1","공동준비.xls"}</definedName>
    <definedName name="주요개정2" localSheetId="5">{"Book1","공동준비.xls"}</definedName>
    <definedName name="주요개정2" localSheetId="3">{"Book1","공동준비.xls"}</definedName>
    <definedName name="주요개정2" localSheetId="6">{"Book1","공동준비.xls"}</definedName>
    <definedName name="주요개정2">{"Book1","공동준비.xls"}</definedName>
    <definedName name="줄눈">46760</definedName>
    <definedName name="중산">255</definedName>
    <definedName name="지지지" localSheetId="12">{"'미착금액'!$A$4:$G$14"}</definedName>
    <definedName name="지지지" localSheetId="7">{"'미착금액'!$A$4:$G$14"}</definedName>
    <definedName name="지지지" localSheetId="9">{"'미착금액'!$A$4:$G$14"}</definedName>
    <definedName name="지지지" localSheetId="4">{"'미착금액'!$A$4:$G$14"}</definedName>
    <definedName name="지지지" localSheetId="2">{"'미착금액'!$A$4:$G$14"}</definedName>
    <definedName name="지지지" localSheetId="11">{"'미착금액'!$A$4:$G$14"}</definedName>
    <definedName name="지지지" localSheetId="8">{"'미착금액'!$A$4:$G$14"}</definedName>
    <definedName name="지지지" localSheetId="1">{"'미착금액'!$A$4:$G$14"}</definedName>
    <definedName name="지지지" localSheetId="5">{"'미착금액'!$A$4:$G$14"}</definedName>
    <definedName name="지지지" localSheetId="3">{"'미착금액'!$A$4:$G$14"}</definedName>
    <definedName name="지지지" localSheetId="6">{"'미착금액'!$A$4:$G$14"}</definedName>
    <definedName name="지지지">{"'미착금액'!$A$4:$G$14"}</definedName>
    <definedName name="지집" localSheetId="12">{"'5국공정'!$A$1:$E$128"}</definedName>
    <definedName name="지집" localSheetId="7">{"'5국공정'!$A$1:$E$128"}</definedName>
    <definedName name="지집" localSheetId="9">{"'5국공정'!$A$1:$E$128"}</definedName>
    <definedName name="지집" localSheetId="4">{"'5국공정'!$A$1:$E$128"}</definedName>
    <definedName name="지집" localSheetId="2">{"'5국공정'!$A$1:$E$128"}</definedName>
    <definedName name="지집" localSheetId="11">{"'5국공정'!$A$1:$E$128"}</definedName>
    <definedName name="지집" localSheetId="8">{"'5국공정'!$A$1:$E$128"}</definedName>
    <definedName name="지집" localSheetId="1">{"'5국공정'!$A$1:$E$128"}</definedName>
    <definedName name="지집" localSheetId="5">{"'5국공정'!$A$1:$E$128"}</definedName>
    <definedName name="지집" localSheetId="3">{"'5국공정'!$A$1:$E$128"}</definedName>
    <definedName name="지집" localSheetId="6">{"'5국공정'!$A$1:$E$128"}</definedName>
    <definedName name="지집">{"'5국공정'!$A$1:$E$128"}</definedName>
    <definedName name="지하철거" localSheetId="12">{"'Sheet1'!$A$1:$H$49"}</definedName>
    <definedName name="지하철거" localSheetId="7">{"'Sheet1'!$A$1:$H$49"}</definedName>
    <definedName name="지하철거" localSheetId="9">{"'Sheet1'!$A$1:$H$49"}</definedName>
    <definedName name="지하철거" localSheetId="4">{"'Sheet1'!$A$1:$H$49"}</definedName>
    <definedName name="지하철거" localSheetId="2">{"'Sheet1'!$A$1:$H$49"}</definedName>
    <definedName name="지하철거" localSheetId="11">{"'Sheet1'!$A$1:$H$49"}</definedName>
    <definedName name="지하철거" localSheetId="8">{"'Sheet1'!$A$1:$H$49"}</definedName>
    <definedName name="지하철거" localSheetId="0">{"'Sheet1'!$A$1:$H$49"}</definedName>
    <definedName name="지하철거" localSheetId="1">{"'Sheet1'!$A$1:$H$49"}</definedName>
    <definedName name="지하철거" localSheetId="5">{"'Sheet1'!$A$1:$H$49"}</definedName>
    <definedName name="지하철거" localSheetId="3">{"'Sheet1'!$A$1:$H$49"}</definedName>
    <definedName name="지하철거" localSheetId="6">{"'Sheet1'!$A$1:$H$49"}</definedName>
    <definedName name="지하철거">{"'Sheet1'!$A$1:$H$49"}</definedName>
    <definedName name="직재" localSheetId="12">{"'용역비'!$A$4:$C$8"}</definedName>
    <definedName name="직재" localSheetId="7">{"'용역비'!$A$4:$C$8"}</definedName>
    <definedName name="직재" localSheetId="9">{"'용역비'!$A$4:$C$8"}</definedName>
    <definedName name="직재" localSheetId="4">{"'용역비'!$A$4:$C$8"}</definedName>
    <definedName name="직재" localSheetId="2">{"'용역비'!$A$4:$C$8"}</definedName>
    <definedName name="직재" localSheetId="11">{"'용역비'!$A$4:$C$8"}</definedName>
    <definedName name="직재" localSheetId="8">{"'용역비'!$A$4:$C$8"}</definedName>
    <definedName name="직재" localSheetId="1">{"'용역비'!$A$4:$C$8"}</definedName>
    <definedName name="직재" localSheetId="5">{"'용역비'!$A$4:$C$8"}</definedName>
    <definedName name="직재" localSheetId="3">{"'용역비'!$A$4:$C$8"}</definedName>
    <definedName name="직재" localSheetId="6">{"'용역비'!$A$4:$C$8"}</definedName>
    <definedName name="직재">{"'용역비'!$A$4:$C$8"}</definedName>
    <definedName name="직재_2" localSheetId="12">{"'용역비'!$A$4:$C$8"}</definedName>
    <definedName name="직재_2" localSheetId="7">{"'용역비'!$A$4:$C$8"}</definedName>
    <definedName name="직재_2" localSheetId="9">{"'용역비'!$A$4:$C$8"}</definedName>
    <definedName name="직재_2" localSheetId="4">{"'용역비'!$A$4:$C$8"}</definedName>
    <definedName name="직재_2" localSheetId="2">{"'용역비'!$A$4:$C$8"}</definedName>
    <definedName name="직재_2" localSheetId="11">{"'용역비'!$A$4:$C$8"}</definedName>
    <definedName name="직재_2" localSheetId="8">{"'용역비'!$A$4:$C$8"}</definedName>
    <definedName name="직재_2" localSheetId="1">{"'용역비'!$A$4:$C$8"}</definedName>
    <definedName name="직재_2" localSheetId="5">{"'용역비'!$A$4:$C$8"}</definedName>
    <definedName name="직재_2" localSheetId="3">{"'용역비'!$A$4:$C$8"}</definedName>
    <definedName name="직재_2" localSheetId="6">{"'용역비'!$A$4:$C$8"}</definedName>
    <definedName name="직재_2">{"'용역비'!$A$4:$C$8"}</definedName>
    <definedName name="직접경비1" localSheetId="12">{"'용역비'!$A$4:$C$8"}</definedName>
    <definedName name="직접경비1" localSheetId="7">{"'용역비'!$A$4:$C$8"}</definedName>
    <definedName name="직접경비1" localSheetId="9">{"'용역비'!$A$4:$C$8"}</definedName>
    <definedName name="직접경비1" localSheetId="4">{"'용역비'!$A$4:$C$8"}</definedName>
    <definedName name="직접경비1" localSheetId="2">{"'용역비'!$A$4:$C$8"}</definedName>
    <definedName name="직접경비1" localSheetId="11">{"'용역비'!$A$4:$C$8"}</definedName>
    <definedName name="직접경비1" localSheetId="8">{"'용역비'!$A$4:$C$8"}</definedName>
    <definedName name="직접경비1" localSheetId="1">{"'용역비'!$A$4:$C$8"}</definedName>
    <definedName name="직접경비1" localSheetId="5">{"'용역비'!$A$4:$C$8"}</definedName>
    <definedName name="직접경비1" localSheetId="3">{"'용역비'!$A$4:$C$8"}</definedName>
    <definedName name="직접경비1" localSheetId="6">{"'용역비'!$A$4:$C$8"}</definedName>
    <definedName name="직접경비1">{"'용역비'!$A$4:$C$8"}</definedName>
    <definedName name="직접노무비1" localSheetId="12">{"'5국공정'!$A$1:$E$128"}</definedName>
    <definedName name="직접노무비1" localSheetId="7">{"'5국공정'!$A$1:$E$128"}</definedName>
    <definedName name="직접노무비1" localSheetId="9">{"'5국공정'!$A$1:$E$128"}</definedName>
    <definedName name="직접노무비1" localSheetId="4">{"'5국공정'!$A$1:$E$128"}</definedName>
    <definedName name="직접노무비1" localSheetId="2">{"'5국공정'!$A$1:$E$128"}</definedName>
    <definedName name="직접노무비1" localSheetId="11">{"'5국공정'!$A$1:$E$128"}</definedName>
    <definedName name="직접노무비1" localSheetId="8">{"'5국공정'!$A$1:$E$128"}</definedName>
    <definedName name="직접노무비1" localSheetId="1">{"'5국공정'!$A$1:$E$128"}</definedName>
    <definedName name="직접노무비1" localSheetId="5">{"'5국공정'!$A$1:$E$128"}</definedName>
    <definedName name="직접노무비1" localSheetId="3">{"'5국공정'!$A$1:$E$128"}</definedName>
    <definedName name="직접노무비1" localSheetId="6">{"'5국공정'!$A$1:$E$128"}</definedName>
    <definedName name="직접노무비1">{"'5국공정'!$A$1:$E$128"}</definedName>
    <definedName name="ㅊ" localSheetId="12">{"'산출근거'!$B$4:$D$8"}</definedName>
    <definedName name="ㅊ" localSheetId="7">{"'산출근거'!$B$4:$D$8"}</definedName>
    <definedName name="ㅊ" localSheetId="9">{"'산출근거'!$B$4:$D$8"}</definedName>
    <definedName name="ㅊ" localSheetId="4">{"'산출근거'!$B$4:$D$8"}</definedName>
    <definedName name="ㅊ" localSheetId="2">{"'산출근거'!$B$4:$D$8"}</definedName>
    <definedName name="ㅊ" localSheetId="11">{"'산출근거'!$B$4:$D$8"}</definedName>
    <definedName name="ㅊ" localSheetId="8">{"'산출근거'!$B$4:$D$8"}</definedName>
    <definedName name="ㅊ" localSheetId="0">{"'산출근거'!$B$4:$D$8"}</definedName>
    <definedName name="ㅊ" localSheetId="1">{"'산출근거'!$B$4:$D$8"}</definedName>
    <definedName name="ㅊ" localSheetId="5">{"'산출근거'!$B$4:$D$8"}</definedName>
    <definedName name="ㅊ" localSheetId="3">{"'산출근거'!$B$4:$D$8"}</definedName>
    <definedName name="ㅊ" localSheetId="6">{"'산출근거'!$B$4:$D$8"}</definedName>
    <definedName name="ㅊ">{"'산출근거'!$B$4:$D$8"}</definedName>
    <definedName name="차" localSheetId="12">{"'자리배치도'!$AG$1:$CI$28"}</definedName>
    <definedName name="차" localSheetId="7">{"'자리배치도'!$AG$1:$CI$28"}</definedName>
    <definedName name="차" localSheetId="9">{"'자리배치도'!$AG$1:$CI$28"}</definedName>
    <definedName name="차" localSheetId="4">{"'자리배치도'!$AG$1:$CI$28"}</definedName>
    <definedName name="차" localSheetId="2">{"'자리배치도'!$AG$1:$CI$28"}</definedName>
    <definedName name="차" localSheetId="11">{"'자리배치도'!$AG$1:$CI$28"}</definedName>
    <definedName name="차" localSheetId="8">{"'자리배치도'!$AG$1:$CI$28"}</definedName>
    <definedName name="차" localSheetId="0">{"'자리배치도'!$AG$1:$CI$28"}</definedName>
    <definedName name="차" localSheetId="1">{"'자리배치도'!$AG$1:$CI$28"}</definedName>
    <definedName name="차" localSheetId="5">{"'자리배치도'!$AG$1:$CI$28"}</definedName>
    <definedName name="차" localSheetId="3">{"'자리배치도'!$AG$1:$CI$28"}</definedName>
    <definedName name="차" localSheetId="6">{"'자리배치도'!$AG$1:$CI$28"}</definedName>
    <definedName name="차">{"'자리배치도'!$AG$1:$CI$28"}</definedName>
    <definedName name="천사" localSheetId="12">{"'용역비'!$A$4:$C$8"}</definedName>
    <definedName name="천사" localSheetId="7">{"'용역비'!$A$4:$C$8"}</definedName>
    <definedName name="천사" localSheetId="9">{"'용역비'!$A$4:$C$8"}</definedName>
    <definedName name="천사" localSheetId="4">{"'용역비'!$A$4:$C$8"}</definedName>
    <definedName name="천사" localSheetId="2">{"'용역비'!$A$4:$C$8"}</definedName>
    <definedName name="천사" localSheetId="11">{"'용역비'!$A$4:$C$8"}</definedName>
    <definedName name="천사" localSheetId="8">{"'용역비'!$A$4:$C$8"}</definedName>
    <definedName name="천사" localSheetId="1">{"'용역비'!$A$4:$C$8"}</definedName>
    <definedName name="천사" localSheetId="5">{"'용역비'!$A$4:$C$8"}</definedName>
    <definedName name="천사" localSheetId="3">{"'용역비'!$A$4:$C$8"}</definedName>
    <definedName name="천사" localSheetId="6">{"'용역비'!$A$4:$C$8"}</definedName>
    <definedName name="천사">{"'용역비'!$A$4:$C$8"}</definedName>
    <definedName name="철골공">57262.2</definedName>
    <definedName name="철근">56509</definedName>
    <definedName name="철근율1">1.08</definedName>
    <definedName name="총괄" hidden="1">{#N/A,#N/A,FALSE,"전력간선"}</definedName>
    <definedName name="최현ㅇ" localSheetId="12">{"'산출근거'!$B$4:$D$8"}</definedName>
    <definedName name="최현ㅇ" localSheetId="7">{"'산출근거'!$B$4:$D$8"}</definedName>
    <definedName name="최현ㅇ" localSheetId="9">{"'산출근거'!$B$4:$D$8"}</definedName>
    <definedName name="최현ㅇ" localSheetId="4">{"'산출근거'!$B$4:$D$8"}</definedName>
    <definedName name="최현ㅇ" localSheetId="2">{"'산출근거'!$B$4:$D$8"}</definedName>
    <definedName name="최현ㅇ" localSheetId="11">{"'산출근거'!$B$4:$D$8"}</definedName>
    <definedName name="최현ㅇ" localSheetId="8">{"'산출근거'!$B$4:$D$8"}</definedName>
    <definedName name="최현ㅇ" localSheetId="0">{"'산출근거'!$B$4:$D$8"}</definedName>
    <definedName name="최현ㅇ" localSheetId="1">{"'산출근거'!$B$4:$D$8"}</definedName>
    <definedName name="최현ㅇ" localSheetId="5">{"'산출근거'!$B$4:$D$8"}</definedName>
    <definedName name="최현ㅇ" localSheetId="3">{"'산출근거'!$B$4:$D$8"}</definedName>
    <definedName name="최현ㅇ" localSheetId="6">{"'산출근거'!$B$4:$D$8"}</definedName>
    <definedName name="최현ㅇ">{"'산출근거'!$B$4:$D$8"}</definedName>
    <definedName name="추가제안내용" localSheetId="12">{"'표지'!$B$5"}</definedName>
    <definedName name="추가제안내용" localSheetId="7">{"'표지'!$B$5"}</definedName>
    <definedName name="추가제안내용" localSheetId="9">{"'표지'!$B$5"}</definedName>
    <definedName name="추가제안내용" localSheetId="4">{"'표지'!$B$5"}</definedName>
    <definedName name="추가제안내용" localSheetId="2">{"'표지'!$B$5"}</definedName>
    <definedName name="추가제안내용" localSheetId="11">{"'표지'!$B$5"}</definedName>
    <definedName name="추가제안내용" localSheetId="8">{"'표지'!$B$5"}</definedName>
    <definedName name="추가제안내용" localSheetId="1">{"'표지'!$B$5"}</definedName>
    <definedName name="추가제안내용" localSheetId="5">{"'표지'!$B$5"}</definedName>
    <definedName name="추가제안내용" localSheetId="3">{"'표지'!$B$5"}</definedName>
    <definedName name="추가제안내용" localSheetId="6">{"'표지'!$B$5"}</definedName>
    <definedName name="추가제안내용">{"'표지'!$B$5"}</definedName>
    <definedName name="ㅋㅇㅁㅇ" localSheetId="12">{"'공사부문'!$A$6:$A$32"}</definedName>
    <definedName name="ㅋㅇㅁㅇ" localSheetId="7">{"'공사부문'!$A$6:$A$32"}</definedName>
    <definedName name="ㅋㅇㅁㅇ" localSheetId="9">{"'공사부문'!$A$6:$A$32"}</definedName>
    <definedName name="ㅋㅇㅁㅇ" localSheetId="4">{"'공사부문'!$A$6:$A$32"}</definedName>
    <definedName name="ㅋㅇㅁㅇ" localSheetId="2">{"'공사부문'!$A$6:$A$32"}</definedName>
    <definedName name="ㅋㅇㅁㅇ" localSheetId="11">{"'공사부문'!$A$6:$A$32"}</definedName>
    <definedName name="ㅋㅇㅁㅇ" localSheetId="8">{"'공사부문'!$A$6:$A$32"}</definedName>
    <definedName name="ㅋㅇㅁㅇ" localSheetId="0">{"'공사부문'!$A$6:$A$32"}</definedName>
    <definedName name="ㅋㅇㅁㅇ" localSheetId="1">{"'공사부문'!$A$6:$A$32"}</definedName>
    <definedName name="ㅋㅇㅁㅇ" localSheetId="5">{"'공사부문'!$A$6:$A$32"}</definedName>
    <definedName name="ㅋㅇㅁㅇ" localSheetId="3">{"'공사부문'!$A$6:$A$32"}</definedName>
    <definedName name="ㅋㅇㅁㅇ" localSheetId="6">{"'공사부문'!$A$6:$A$32"}</definedName>
    <definedName name="ㅋㅇㅁㅇ">{"'공사부문'!$A$6:$A$32"}</definedName>
    <definedName name="ㅋㅋㅋ" localSheetId="12">BLCH</definedName>
    <definedName name="ㅋㅋㅋ" localSheetId="7">BLCH</definedName>
    <definedName name="ㅋㅋㅋ" localSheetId="9">BLCH</definedName>
    <definedName name="ㅋㅋㅋ" localSheetId="4">BLCH</definedName>
    <definedName name="ㅋㅋㅋ" localSheetId="2">BLCH</definedName>
    <definedName name="ㅋㅋㅋ" localSheetId="11">BLCH</definedName>
    <definedName name="ㅋㅋㅋ" localSheetId="8">BLCH</definedName>
    <definedName name="ㅋㅋㅋ" localSheetId="0">BLCH</definedName>
    <definedName name="ㅋㅋㅋ" localSheetId="1">BLCH</definedName>
    <definedName name="ㅋㅋㅋ" localSheetId="5">BLCH</definedName>
    <definedName name="ㅋㅋㅋ" localSheetId="3">BLCH</definedName>
    <definedName name="ㅋㅋㅋ" localSheetId="6">BLCH</definedName>
    <definedName name="ㅋㅋㅋ">BLCH</definedName>
    <definedName name="ㅋㅌ" localSheetId="12">{"'용역비'!$A$4:$C$8"}</definedName>
    <definedName name="ㅋㅌ" localSheetId="7">{"'용역비'!$A$4:$C$8"}</definedName>
    <definedName name="ㅋㅌ" localSheetId="9">{"'용역비'!$A$4:$C$8"}</definedName>
    <definedName name="ㅋㅌ" localSheetId="4">{"'용역비'!$A$4:$C$8"}</definedName>
    <definedName name="ㅋㅌ" localSheetId="2">{"'용역비'!$A$4:$C$8"}</definedName>
    <definedName name="ㅋㅌ" localSheetId="11">{"'용역비'!$A$4:$C$8"}</definedName>
    <definedName name="ㅋㅌ" localSheetId="8">{"'용역비'!$A$4:$C$8"}</definedName>
    <definedName name="ㅋㅌ" localSheetId="1">{"'용역비'!$A$4:$C$8"}</definedName>
    <definedName name="ㅋㅌ" localSheetId="5">{"'용역비'!$A$4:$C$8"}</definedName>
    <definedName name="ㅋㅌ" localSheetId="3">{"'용역비'!$A$4:$C$8"}</definedName>
    <definedName name="ㅋㅌ" localSheetId="6">{"'용역비'!$A$4:$C$8"}</definedName>
    <definedName name="ㅋㅌ">{"'용역비'!$A$4:$C$8"}</definedName>
    <definedName name="카" localSheetId="12">{"'자리배치도'!$AG$1:$CI$28"}</definedName>
    <definedName name="카" localSheetId="7">{"'자리배치도'!$AG$1:$CI$28"}</definedName>
    <definedName name="카" localSheetId="9">{"'자리배치도'!$AG$1:$CI$28"}</definedName>
    <definedName name="카" localSheetId="4">{"'자리배치도'!$AG$1:$CI$28"}</definedName>
    <definedName name="카" localSheetId="2">{"'자리배치도'!$AG$1:$CI$28"}</definedName>
    <definedName name="카" localSheetId="11">{"'자리배치도'!$AG$1:$CI$28"}</definedName>
    <definedName name="카" localSheetId="8">{"'자리배치도'!$AG$1:$CI$28"}</definedName>
    <definedName name="카" localSheetId="0">{"'자리배치도'!$AG$1:$CI$28"}</definedName>
    <definedName name="카" localSheetId="1">{"'자리배치도'!$AG$1:$CI$28"}</definedName>
    <definedName name="카" localSheetId="5">{"'자리배치도'!$AG$1:$CI$28"}</definedName>
    <definedName name="카" localSheetId="3">{"'자리배치도'!$AG$1:$CI$28"}</definedName>
    <definedName name="카" localSheetId="6">{"'자리배치도'!$AG$1:$CI$28"}</definedName>
    <definedName name="카">{"'자리배치도'!$AG$1:$CI$28"}</definedName>
    <definedName name="콘">55333</definedName>
    <definedName name="콘크리트깨기" localSheetId="12">{"'중기작업1'!$A$1:$V$18"}</definedName>
    <definedName name="콘크리트깨기" localSheetId="7">{"'중기작업1'!$A$1:$V$18"}</definedName>
    <definedName name="콘크리트깨기" localSheetId="9">{"'중기작업1'!$A$1:$V$18"}</definedName>
    <definedName name="콘크리트깨기" localSheetId="4">{"'중기작업1'!$A$1:$V$18"}</definedName>
    <definedName name="콘크리트깨기" localSheetId="2">{"'중기작업1'!$A$1:$V$18"}</definedName>
    <definedName name="콘크리트깨기" localSheetId="11">{"'중기작업1'!$A$1:$V$18"}</definedName>
    <definedName name="콘크리트깨기" localSheetId="8">{"'중기작업1'!$A$1:$V$18"}</definedName>
    <definedName name="콘크리트깨기" localSheetId="0">{"'중기작업1'!$A$1:$V$18"}</definedName>
    <definedName name="콘크리트깨기" localSheetId="1">{"'중기작업1'!$A$1:$V$18"}</definedName>
    <definedName name="콘크리트깨기" localSheetId="5">{"'중기작업1'!$A$1:$V$18"}</definedName>
    <definedName name="콘크리트깨기" localSheetId="3">{"'중기작업1'!$A$1:$V$18"}</definedName>
    <definedName name="콘크리트깨기" localSheetId="6">{"'중기작업1'!$A$1:$V$18"}</definedName>
    <definedName name="콘크리트깨기">{"'중기작업1'!$A$1:$V$18"}</definedName>
    <definedName name="크오" localSheetId="12">{"'산출근거'!$B$4:$D$8"}</definedName>
    <definedName name="크오" localSheetId="7">{"'산출근거'!$B$4:$D$8"}</definedName>
    <definedName name="크오" localSheetId="9">{"'산출근거'!$B$4:$D$8"}</definedName>
    <definedName name="크오" localSheetId="4">{"'산출근거'!$B$4:$D$8"}</definedName>
    <definedName name="크오" localSheetId="2">{"'산출근거'!$B$4:$D$8"}</definedName>
    <definedName name="크오" localSheetId="11">{"'산출근거'!$B$4:$D$8"}</definedName>
    <definedName name="크오" localSheetId="8">{"'산출근거'!$B$4:$D$8"}</definedName>
    <definedName name="크오" localSheetId="0">{"'산출근거'!$B$4:$D$8"}</definedName>
    <definedName name="크오" localSheetId="1">{"'산출근거'!$B$4:$D$8"}</definedName>
    <definedName name="크오" localSheetId="5">{"'산출근거'!$B$4:$D$8"}</definedName>
    <definedName name="크오" localSheetId="3">{"'산출근거'!$B$4:$D$8"}</definedName>
    <definedName name="크오" localSheetId="6">{"'산출근거'!$B$4:$D$8"}</definedName>
    <definedName name="크오">{"'산출근거'!$B$4:$D$8"}</definedName>
    <definedName name="ㅌㅌㅌ" localSheetId="12">BLCH</definedName>
    <definedName name="ㅌㅌㅌ" localSheetId="7">BLCH</definedName>
    <definedName name="ㅌㅌㅌ" localSheetId="9">BLCH</definedName>
    <definedName name="ㅌㅌㅌ" localSheetId="4">BLCH</definedName>
    <definedName name="ㅌㅌㅌ" localSheetId="2">BLCH</definedName>
    <definedName name="ㅌㅌㅌ" localSheetId="11">BLCH</definedName>
    <definedName name="ㅌㅌㅌ" localSheetId="8">BLCH</definedName>
    <definedName name="ㅌㅌㅌ" localSheetId="0">BLCH</definedName>
    <definedName name="ㅌㅌㅌ" localSheetId="1">BLCH</definedName>
    <definedName name="ㅌㅌㅌ" localSheetId="5">BLCH</definedName>
    <definedName name="ㅌㅌㅌ" localSheetId="3">BLCH</definedName>
    <definedName name="ㅌㅌㅌ" localSheetId="6">BLCH</definedName>
    <definedName name="ㅌㅌㅌ">BLCH</definedName>
    <definedName name="ㅌㅌㅌㅌㅌ" localSheetId="12">BlankMacro1</definedName>
    <definedName name="ㅌㅌㅌㅌㅌ" localSheetId="7">BlankMacro1</definedName>
    <definedName name="ㅌㅌㅌㅌㅌ" localSheetId="9">BlankMacro1</definedName>
    <definedName name="ㅌㅌㅌㅌㅌ" localSheetId="4">BlankMacro1</definedName>
    <definedName name="ㅌㅌㅌㅌㅌ" localSheetId="2">BlankMacro1</definedName>
    <definedName name="ㅌㅌㅌㅌㅌ" localSheetId="11">BlankMacro1</definedName>
    <definedName name="ㅌㅌㅌㅌㅌ" localSheetId="8">BlankMacro1</definedName>
    <definedName name="ㅌㅌㅌㅌㅌ" localSheetId="0">BlankMacro1</definedName>
    <definedName name="ㅌㅌㅌㅌㅌ" localSheetId="1">BlankMacro1</definedName>
    <definedName name="ㅌㅌㅌㅌㅌ" localSheetId="5">BlankMacro1</definedName>
    <definedName name="ㅌㅌㅌㅌㅌ" localSheetId="3">BlankMacro1</definedName>
    <definedName name="ㅌㅌㅌㅌㅌ" localSheetId="6">BlankMacro1</definedName>
    <definedName name="ㅌㅌㅌㅌㅌ">BlankMacro1</definedName>
    <definedName name="타" localSheetId="12">{"'자리배치도'!$AG$1:$CI$28"}</definedName>
    <definedName name="타" localSheetId="7">{"'자리배치도'!$AG$1:$CI$28"}</definedName>
    <definedName name="타" localSheetId="9">{"'자리배치도'!$AG$1:$CI$28"}</definedName>
    <definedName name="타" localSheetId="4">{"'자리배치도'!$AG$1:$CI$28"}</definedName>
    <definedName name="타" localSheetId="2">{"'자리배치도'!$AG$1:$CI$28"}</definedName>
    <definedName name="타" localSheetId="11">{"'자리배치도'!$AG$1:$CI$28"}</definedName>
    <definedName name="타" localSheetId="8">{"'자리배치도'!$AG$1:$CI$28"}</definedName>
    <definedName name="타" localSheetId="0">{"'자리배치도'!$AG$1:$CI$28"}</definedName>
    <definedName name="타" localSheetId="1">{"'자리배치도'!$AG$1:$CI$28"}</definedName>
    <definedName name="타" localSheetId="5">{"'자리배치도'!$AG$1:$CI$28"}</definedName>
    <definedName name="타" localSheetId="3">{"'자리배치도'!$AG$1:$CI$28"}</definedName>
    <definedName name="타" localSheetId="6">{"'자리배치도'!$AG$1:$CI$28"}</definedName>
    <definedName name="타">{"'자리배치도'!$AG$1:$CI$28"}</definedName>
    <definedName name="타견적10" localSheetId="12">{"'용역비'!$A$4:$C$8"}</definedName>
    <definedName name="타견적10" localSheetId="7">{"'용역비'!$A$4:$C$8"}</definedName>
    <definedName name="타견적10" localSheetId="9">{"'용역비'!$A$4:$C$8"}</definedName>
    <definedName name="타견적10" localSheetId="4">{"'용역비'!$A$4:$C$8"}</definedName>
    <definedName name="타견적10" localSheetId="2">{"'용역비'!$A$4:$C$8"}</definedName>
    <definedName name="타견적10" localSheetId="11">{"'용역비'!$A$4:$C$8"}</definedName>
    <definedName name="타견적10" localSheetId="8">{"'용역비'!$A$4:$C$8"}</definedName>
    <definedName name="타견적10" localSheetId="1">{"'용역비'!$A$4:$C$8"}</definedName>
    <definedName name="타견적10" localSheetId="5">{"'용역비'!$A$4:$C$8"}</definedName>
    <definedName name="타견적10" localSheetId="3">{"'용역비'!$A$4:$C$8"}</definedName>
    <definedName name="타견적10" localSheetId="6">{"'용역비'!$A$4:$C$8"}</definedName>
    <definedName name="타견적10">{"'용역비'!$A$4:$C$8"}</definedName>
    <definedName name="타견적2" localSheetId="12">{"'용역비'!$A$4:$C$8"}</definedName>
    <definedName name="타견적2" localSheetId="7">{"'용역비'!$A$4:$C$8"}</definedName>
    <definedName name="타견적2" localSheetId="9">{"'용역비'!$A$4:$C$8"}</definedName>
    <definedName name="타견적2" localSheetId="4">{"'용역비'!$A$4:$C$8"}</definedName>
    <definedName name="타견적2" localSheetId="2">{"'용역비'!$A$4:$C$8"}</definedName>
    <definedName name="타견적2" localSheetId="11">{"'용역비'!$A$4:$C$8"}</definedName>
    <definedName name="타견적2" localSheetId="8">{"'용역비'!$A$4:$C$8"}</definedName>
    <definedName name="타견적2" localSheetId="1">{"'용역비'!$A$4:$C$8"}</definedName>
    <definedName name="타견적2" localSheetId="5">{"'용역비'!$A$4:$C$8"}</definedName>
    <definedName name="타견적2" localSheetId="3">{"'용역비'!$A$4:$C$8"}</definedName>
    <definedName name="타견적2" localSheetId="6">{"'용역비'!$A$4:$C$8"}</definedName>
    <definedName name="타견적2">{"'용역비'!$A$4:$C$8"}</definedName>
    <definedName name="템" localSheetId="12">BlankMacro1</definedName>
    <definedName name="템" localSheetId="7">BlankMacro1</definedName>
    <definedName name="템" localSheetId="9">BlankMacro1</definedName>
    <definedName name="템" localSheetId="4">BlankMacro1</definedName>
    <definedName name="템" localSheetId="2">BlankMacro1</definedName>
    <definedName name="템" localSheetId="11">BlankMacro1</definedName>
    <definedName name="템" localSheetId="8">BlankMacro1</definedName>
    <definedName name="템" localSheetId="0">BlankMacro1</definedName>
    <definedName name="템" localSheetId="1">BlankMacro1</definedName>
    <definedName name="템" localSheetId="5">BlankMacro1</definedName>
    <definedName name="템" localSheetId="3">BlankMacro1</definedName>
    <definedName name="템" localSheetId="6">BlankMacro1</definedName>
    <definedName name="템">BlankMacro1</definedName>
    <definedName name="템2" localSheetId="12">BlankMacro1</definedName>
    <definedName name="템2" localSheetId="7">BlankMacro1</definedName>
    <definedName name="템2" localSheetId="9">BlankMacro1</definedName>
    <definedName name="템2" localSheetId="4">BlankMacro1</definedName>
    <definedName name="템2" localSheetId="2">BlankMacro1</definedName>
    <definedName name="템2" localSheetId="11">BlankMacro1</definedName>
    <definedName name="템2" localSheetId="8">BlankMacro1</definedName>
    <definedName name="템2" localSheetId="0">BlankMacro1</definedName>
    <definedName name="템2" localSheetId="1">BlankMacro1</definedName>
    <definedName name="템2" localSheetId="5">BlankMacro1</definedName>
    <definedName name="템2" localSheetId="3">BlankMacro1</definedName>
    <definedName name="템2" localSheetId="6">BlankMacro1</definedName>
    <definedName name="템2">BlankMacro1</definedName>
    <definedName name="템3" localSheetId="12">BlankMacro1</definedName>
    <definedName name="템3" localSheetId="7">BlankMacro1</definedName>
    <definedName name="템3" localSheetId="9">BlankMacro1</definedName>
    <definedName name="템3" localSheetId="4">BlankMacro1</definedName>
    <definedName name="템3" localSheetId="2">BlankMacro1</definedName>
    <definedName name="템3" localSheetId="11">BlankMacro1</definedName>
    <definedName name="템3" localSheetId="8">BlankMacro1</definedName>
    <definedName name="템3" localSheetId="0">BlankMacro1</definedName>
    <definedName name="템3" localSheetId="1">BlankMacro1</definedName>
    <definedName name="템3" localSheetId="5">BlankMacro1</definedName>
    <definedName name="템3" localSheetId="3">BlankMacro1</definedName>
    <definedName name="템3" localSheetId="6">BlankMacro1</definedName>
    <definedName name="템3">BlankMacro1</definedName>
    <definedName name="템4" localSheetId="12">BlankMacro1</definedName>
    <definedName name="템4" localSheetId="7">BlankMacro1</definedName>
    <definedName name="템4" localSheetId="9">BlankMacro1</definedName>
    <definedName name="템4" localSheetId="4">BlankMacro1</definedName>
    <definedName name="템4" localSheetId="2">BlankMacro1</definedName>
    <definedName name="템4" localSheetId="11">BlankMacro1</definedName>
    <definedName name="템4" localSheetId="8">BlankMacro1</definedName>
    <definedName name="템4" localSheetId="0">BlankMacro1</definedName>
    <definedName name="템4" localSheetId="1">BlankMacro1</definedName>
    <definedName name="템4" localSheetId="5">BlankMacro1</definedName>
    <definedName name="템4" localSheetId="3">BlankMacro1</definedName>
    <definedName name="템4" localSheetId="6">BlankMacro1</definedName>
    <definedName name="템4">BlankMacro1</definedName>
    <definedName name="템5" localSheetId="12">BlankMacro1</definedName>
    <definedName name="템5" localSheetId="7">BlankMacro1</definedName>
    <definedName name="템5" localSheetId="9">BlankMacro1</definedName>
    <definedName name="템5" localSheetId="4">BlankMacro1</definedName>
    <definedName name="템5" localSheetId="2">BlankMacro1</definedName>
    <definedName name="템5" localSheetId="11">BlankMacro1</definedName>
    <definedName name="템5" localSheetId="8">BlankMacro1</definedName>
    <definedName name="템5" localSheetId="0">BlankMacro1</definedName>
    <definedName name="템5" localSheetId="1">BlankMacro1</definedName>
    <definedName name="템5" localSheetId="5">BlankMacro1</definedName>
    <definedName name="템5" localSheetId="3">BlankMacro1</definedName>
    <definedName name="템5" localSheetId="6">BlankMacro1</definedName>
    <definedName name="템5">BlankMacro1</definedName>
    <definedName name="템6" localSheetId="12">BlankMacro1</definedName>
    <definedName name="템6" localSheetId="7">BlankMacro1</definedName>
    <definedName name="템6" localSheetId="9">BlankMacro1</definedName>
    <definedName name="템6" localSheetId="4">BlankMacro1</definedName>
    <definedName name="템6" localSheetId="2">BlankMacro1</definedName>
    <definedName name="템6" localSheetId="11">BlankMacro1</definedName>
    <definedName name="템6" localSheetId="8">BlankMacro1</definedName>
    <definedName name="템6" localSheetId="0">BlankMacro1</definedName>
    <definedName name="템6" localSheetId="1">BlankMacro1</definedName>
    <definedName name="템6" localSheetId="5">BlankMacro1</definedName>
    <definedName name="템6" localSheetId="3">BlankMacro1</definedName>
    <definedName name="템6" localSheetId="6">BlankMacro1</definedName>
    <definedName name="템6">BlankMacro1</definedName>
    <definedName name="템플리트모듈1" localSheetId="12">BlankMacro1</definedName>
    <definedName name="템플리트모듈1" localSheetId="7">BlankMacro1</definedName>
    <definedName name="템플리트모듈1" localSheetId="9">BlankMacro1</definedName>
    <definedName name="템플리트모듈1" localSheetId="4">BlankMacro1</definedName>
    <definedName name="템플리트모듈1" localSheetId="2">BlankMacro1</definedName>
    <definedName name="템플리트모듈1" localSheetId="11">BlankMacro1</definedName>
    <definedName name="템플리트모듈1" localSheetId="8">BlankMacro1</definedName>
    <definedName name="템플리트모듈1" localSheetId="0">BlankMacro1</definedName>
    <definedName name="템플리트모듈1" localSheetId="1">BlankMacro1</definedName>
    <definedName name="템플리트모듈1" localSheetId="5">BlankMacro1</definedName>
    <definedName name="템플리트모듈1" localSheetId="3">BlankMacro1</definedName>
    <definedName name="템플리트모듈1" localSheetId="6">BlankMacro1</definedName>
    <definedName name="템플리트모듈1">BlankMacro1</definedName>
    <definedName name="템플리트모듈10" localSheetId="12">BlankMacro1</definedName>
    <definedName name="템플리트모듈10" localSheetId="7">BlankMacro1</definedName>
    <definedName name="템플리트모듈10" localSheetId="9">BlankMacro1</definedName>
    <definedName name="템플리트모듈10" localSheetId="4">BlankMacro1</definedName>
    <definedName name="템플리트모듈10" localSheetId="2">BlankMacro1</definedName>
    <definedName name="템플리트모듈10" localSheetId="11">BlankMacro1</definedName>
    <definedName name="템플리트모듈10" localSheetId="8">BlankMacro1</definedName>
    <definedName name="템플리트모듈10" localSheetId="0">BlankMacro1</definedName>
    <definedName name="템플리트모듈10" localSheetId="1">BlankMacro1</definedName>
    <definedName name="템플리트모듈10" localSheetId="5">BlankMacro1</definedName>
    <definedName name="템플리트모듈10" localSheetId="3">BlankMacro1</definedName>
    <definedName name="템플리트모듈10" localSheetId="6">BlankMacro1</definedName>
    <definedName name="템플리트모듈10">BlankMacro1</definedName>
    <definedName name="템플리트모듈11" localSheetId="12">BlankMacro1</definedName>
    <definedName name="템플리트모듈11" localSheetId="7">BlankMacro1</definedName>
    <definedName name="템플리트모듈11" localSheetId="9">BlankMacro1</definedName>
    <definedName name="템플리트모듈11" localSheetId="4">BlankMacro1</definedName>
    <definedName name="템플리트모듈11" localSheetId="2">BlankMacro1</definedName>
    <definedName name="템플리트모듈11" localSheetId="11">BlankMacro1</definedName>
    <definedName name="템플리트모듈11" localSheetId="8">BlankMacro1</definedName>
    <definedName name="템플리트모듈11" localSheetId="0">BlankMacro1</definedName>
    <definedName name="템플리트모듈11" localSheetId="1">BlankMacro1</definedName>
    <definedName name="템플리트모듈11" localSheetId="5">BlankMacro1</definedName>
    <definedName name="템플리트모듈11" localSheetId="3">BlankMacro1</definedName>
    <definedName name="템플리트모듈11" localSheetId="6">BlankMacro1</definedName>
    <definedName name="템플리트모듈11">BlankMacro1</definedName>
    <definedName name="템플리트모듈120" localSheetId="12">BlankMacro1</definedName>
    <definedName name="템플리트모듈120" localSheetId="7">BlankMacro1</definedName>
    <definedName name="템플리트모듈120" localSheetId="9">BlankMacro1</definedName>
    <definedName name="템플리트모듈120" localSheetId="4">BlankMacro1</definedName>
    <definedName name="템플리트모듈120" localSheetId="2">BlankMacro1</definedName>
    <definedName name="템플리트모듈120" localSheetId="11">BlankMacro1</definedName>
    <definedName name="템플리트모듈120" localSheetId="8">BlankMacro1</definedName>
    <definedName name="템플리트모듈120" localSheetId="1">BlankMacro1</definedName>
    <definedName name="템플리트모듈120" localSheetId="5">BlankMacro1</definedName>
    <definedName name="템플리트모듈120" localSheetId="3">BlankMacro1</definedName>
    <definedName name="템플리트모듈120" localSheetId="6">BlankMacro1</definedName>
    <definedName name="템플리트모듈120">BlankMacro1</definedName>
    <definedName name="템플리트모듈2" localSheetId="12">BlankMacro1</definedName>
    <definedName name="템플리트모듈2" localSheetId="7">BlankMacro1</definedName>
    <definedName name="템플리트모듈2" localSheetId="9">BlankMacro1</definedName>
    <definedName name="템플리트모듈2" localSheetId="4">BlankMacro1</definedName>
    <definedName name="템플리트모듈2" localSheetId="2">BlankMacro1</definedName>
    <definedName name="템플리트모듈2" localSheetId="11">BlankMacro1</definedName>
    <definedName name="템플리트모듈2" localSheetId="8">BlankMacro1</definedName>
    <definedName name="템플리트모듈2" localSheetId="0">BlankMacro1</definedName>
    <definedName name="템플리트모듈2" localSheetId="1">BlankMacro1</definedName>
    <definedName name="템플리트모듈2" localSheetId="5">BlankMacro1</definedName>
    <definedName name="템플리트모듈2" localSheetId="3">BlankMacro1</definedName>
    <definedName name="템플리트모듈2" localSheetId="6">BlankMacro1</definedName>
    <definedName name="템플리트모듈2">BlankMacro1</definedName>
    <definedName name="템플리트모듈220" localSheetId="12">BlankMacro1</definedName>
    <definedName name="템플리트모듈220" localSheetId="7">BlankMacro1</definedName>
    <definedName name="템플리트모듈220" localSheetId="9">BlankMacro1</definedName>
    <definedName name="템플리트모듈220" localSheetId="4">BlankMacro1</definedName>
    <definedName name="템플리트모듈220" localSheetId="2">BlankMacro1</definedName>
    <definedName name="템플리트모듈220" localSheetId="11">BlankMacro1</definedName>
    <definedName name="템플리트모듈220" localSheetId="8">BlankMacro1</definedName>
    <definedName name="템플리트모듈220" localSheetId="1">BlankMacro1</definedName>
    <definedName name="템플리트모듈220" localSheetId="5">BlankMacro1</definedName>
    <definedName name="템플리트모듈220" localSheetId="3">BlankMacro1</definedName>
    <definedName name="템플리트모듈220" localSheetId="6">BlankMacro1</definedName>
    <definedName name="템플리트모듈220">BlankMacro1</definedName>
    <definedName name="템플리트모듈3" localSheetId="12">BlankMacro1</definedName>
    <definedName name="템플리트모듈3" localSheetId="7">BlankMacro1</definedName>
    <definedName name="템플리트모듈3" localSheetId="9">BlankMacro1</definedName>
    <definedName name="템플리트모듈3" localSheetId="4">BlankMacro1</definedName>
    <definedName name="템플리트모듈3" localSheetId="2">BlankMacro1</definedName>
    <definedName name="템플리트모듈3" localSheetId="11">BlankMacro1</definedName>
    <definedName name="템플리트모듈3" localSheetId="8">BlankMacro1</definedName>
    <definedName name="템플리트모듈3" localSheetId="0">BlankMacro1</definedName>
    <definedName name="템플리트모듈3" localSheetId="1">BlankMacro1</definedName>
    <definedName name="템플리트모듈3" localSheetId="5">BlankMacro1</definedName>
    <definedName name="템플리트모듈3" localSheetId="3">BlankMacro1</definedName>
    <definedName name="템플리트모듈3" localSheetId="6">BlankMacro1</definedName>
    <definedName name="템플리트모듈3">BlankMacro1</definedName>
    <definedName name="템플리트모듈4" localSheetId="12">BlankMacro1</definedName>
    <definedName name="템플리트모듈4" localSheetId="7">BlankMacro1</definedName>
    <definedName name="템플리트모듈4" localSheetId="9">BlankMacro1</definedName>
    <definedName name="템플리트모듈4" localSheetId="4">BlankMacro1</definedName>
    <definedName name="템플리트모듈4" localSheetId="2">BlankMacro1</definedName>
    <definedName name="템플리트모듈4" localSheetId="11">BlankMacro1</definedName>
    <definedName name="템플리트모듈4" localSheetId="8">BlankMacro1</definedName>
    <definedName name="템플리트모듈4" localSheetId="0">BlankMacro1</definedName>
    <definedName name="템플리트모듈4" localSheetId="1">BlankMacro1</definedName>
    <definedName name="템플리트모듈4" localSheetId="5">BlankMacro1</definedName>
    <definedName name="템플리트모듈4" localSheetId="3">BlankMacro1</definedName>
    <definedName name="템플리트모듈4" localSheetId="6">BlankMacro1</definedName>
    <definedName name="템플리트모듈4">BlankMacro1</definedName>
    <definedName name="템플리트모듈5" localSheetId="12">BlankMacro1</definedName>
    <definedName name="템플리트모듈5" localSheetId="7">BlankMacro1</definedName>
    <definedName name="템플리트모듈5" localSheetId="9">BlankMacro1</definedName>
    <definedName name="템플리트모듈5" localSheetId="4">BlankMacro1</definedName>
    <definedName name="템플리트모듈5" localSheetId="2">BlankMacro1</definedName>
    <definedName name="템플리트모듈5" localSheetId="11">BlankMacro1</definedName>
    <definedName name="템플리트모듈5" localSheetId="8">BlankMacro1</definedName>
    <definedName name="템플리트모듈5" localSheetId="0">BlankMacro1</definedName>
    <definedName name="템플리트모듈5" localSheetId="1">BlankMacro1</definedName>
    <definedName name="템플리트모듈5" localSheetId="5">BlankMacro1</definedName>
    <definedName name="템플리트모듈5" localSheetId="3">BlankMacro1</definedName>
    <definedName name="템플리트모듈5" localSheetId="6">BlankMacro1</definedName>
    <definedName name="템플리트모듈5">BlankMacro1</definedName>
    <definedName name="템플리트모듈6" localSheetId="12">BlankMacro1</definedName>
    <definedName name="템플리트모듈6" localSheetId="7">BlankMacro1</definedName>
    <definedName name="템플리트모듈6" localSheetId="9">BlankMacro1</definedName>
    <definedName name="템플리트모듈6" localSheetId="4">BlankMacro1</definedName>
    <definedName name="템플리트모듈6" localSheetId="2">BlankMacro1</definedName>
    <definedName name="템플리트모듈6" localSheetId="11">BlankMacro1</definedName>
    <definedName name="템플리트모듈6" localSheetId="8">BlankMacro1</definedName>
    <definedName name="템플리트모듈6" localSheetId="0">BlankMacro1</definedName>
    <definedName name="템플리트모듈6" localSheetId="1">BlankMacro1</definedName>
    <definedName name="템플리트모듈6" localSheetId="5">BlankMacro1</definedName>
    <definedName name="템플리트모듈6" localSheetId="3">BlankMacro1</definedName>
    <definedName name="템플리트모듈6" localSheetId="6">BlankMacro1</definedName>
    <definedName name="템플리트모듈6">BlankMacro1</definedName>
    <definedName name="토출조" localSheetId="12">{"'중기작업1'!$A$1:$V$18"}</definedName>
    <definedName name="토출조" localSheetId="7">{"'중기작업1'!$A$1:$V$18"}</definedName>
    <definedName name="토출조" localSheetId="9">{"'중기작업1'!$A$1:$V$18"}</definedName>
    <definedName name="토출조" localSheetId="4">{"'중기작업1'!$A$1:$V$18"}</definedName>
    <definedName name="토출조" localSheetId="2">{"'중기작업1'!$A$1:$V$18"}</definedName>
    <definedName name="토출조" localSheetId="11">{"'중기작업1'!$A$1:$V$18"}</definedName>
    <definedName name="토출조" localSheetId="8">{"'중기작업1'!$A$1:$V$18"}</definedName>
    <definedName name="토출조" localSheetId="0">{"'중기작업1'!$A$1:$V$18"}</definedName>
    <definedName name="토출조" localSheetId="1">{"'중기작업1'!$A$1:$V$18"}</definedName>
    <definedName name="토출조" localSheetId="5">{"'중기작업1'!$A$1:$V$18"}</definedName>
    <definedName name="토출조" localSheetId="3">{"'중기작업1'!$A$1:$V$18"}</definedName>
    <definedName name="토출조" localSheetId="6">{"'중기작업1'!$A$1:$V$18"}</definedName>
    <definedName name="토출조">{"'중기작업1'!$A$1:$V$18"}</definedName>
    <definedName name="투찰율1">0.83</definedName>
    <definedName name="투찰율2">0.75</definedName>
    <definedName name="투찰율3">0.7</definedName>
    <definedName name="특번" localSheetId="12">{"'총괄'!$A$2:$O$87"}</definedName>
    <definedName name="특번" localSheetId="7">{"'총괄'!$A$2:$O$87"}</definedName>
    <definedName name="특번" localSheetId="9">{"'총괄'!$A$2:$O$87"}</definedName>
    <definedName name="특번" localSheetId="4">{"'총괄'!$A$2:$O$87"}</definedName>
    <definedName name="특번" localSheetId="2">{"'총괄'!$A$2:$O$87"}</definedName>
    <definedName name="특번" localSheetId="11">{"'총괄'!$A$2:$O$87"}</definedName>
    <definedName name="특번" localSheetId="8">{"'총괄'!$A$2:$O$87"}</definedName>
    <definedName name="특번" localSheetId="1">{"'총괄'!$A$2:$O$87"}</definedName>
    <definedName name="특번" localSheetId="5">{"'총괄'!$A$2:$O$87"}</definedName>
    <definedName name="특번" localSheetId="3">{"'총괄'!$A$2:$O$87"}</definedName>
    <definedName name="특번" localSheetId="6">{"'총괄'!$A$2:$O$87"}</definedName>
    <definedName name="특번">{"'총괄'!$A$2:$O$87"}</definedName>
    <definedName name="특별">44562</definedName>
    <definedName name="ㅍㅍㅍㅍㅍㅍ" localSheetId="12">BlankMacro1</definedName>
    <definedName name="ㅍㅍㅍㅍㅍㅍ" localSheetId="7">BlankMacro1</definedName>
    <definedName name="ㅍㅍㅍㅍㅍㅍ" localSheetId="9">BlankMacro1</definedName>
    <definedName name="ㅍㅍㅍㅍㅍㅍ" localSheetId="4">BlankMacro1</definedName>
    <definedName name="ㅍㅍㅍㅍㅍㅍ" localSheetId="2">BlankMacro1</definedName>
    <definedName name="ㅍㅍㅍㅍㅍㅍ" localSheetId="11">BlankMacro1</definedName>
    <definedName name="ㅍㅍㅍㅍㅍㅍ" localSheetId="8">BlankMacro1</definedName>
    <definedName name="ㅍㅍㅍㅍㅍㅍ" localSheetId="0">BlankMacro1</definedName>
    <definedName name="ㅍㅍㅍㅍㅍㅍ" localSheetId="1">BlankMacro1</definedName>
    <definedName name="ㅍㅍㅍㅍㅍㅍ" localSheetId="5">BlankMacro1</definedName>
    <definedName name="ㅍㅍㅍㅍㅍㅍ" localSheetId="3">BlankMacro1</definedName>
    <definedName name="ㅍㅍㅍㅍㅍㅍ" localSheetId="6">BlankMacro1</definedName>
    <definedName name="ㅍㅍㅍㅍㅍㅍ">BlankMacro1</definedName>
    <definedName name="파" localSheetId="12">{"'자리배치도'!$AG$1:$CI$28"}</definedName>
    <definedName name="파" localSheetId="7">{"'자리배치도'!$AG$1:$CI$28"}</definedName>
    <definedName name="파" localSheetId="9">{"'자리배치도'!$AG$1:$CI$28"}</definedName>
    <definedName name="파" localSheetId="4">{"'자리배치도'!$AG$1:$CI$28"}</definedName>
    <definedName name="파" localSheetId="2">{"'자리배치도'!$AG$1:$CI$28"}</definedName>
    <definedName name="파" localSheetId="11">{"'자리배치도'!$AG$1:$CI$28"}</definedName>
    <definedName name="파" localSheetId="8">{"'자리배치도'!$AG$1:$CI$28"}</definedName>
    <definedName name="파" localSheetId="1">{"'자리배치도'!$AG$1:$CI$28"}</definedName>
    <definedName name="파" localSheetId="5">{"'자리배치도'!$AG$1:$CI$28"}</definedName>
    <definedName name="파" localSheetId="3">{"'자리배치도'!$AG$1:$CI$28"}</definedName>
    <definedName name="파" localSheetId="6">{"'자리배치도'!$AG$1:$CI$28"}</definedName>
    <definedName name="파">{"'자리배치도'!$AG$1:$CI$28"}</definedName>
    <definedName name="페이지" localSheetId="12">{"'Firr(선)'!$AS$1:$AY$62","'Firr(사)'!$AS$1:$AY$62","'Firr(회)'!$AS$1:$AY$62","'Firr(선)'!$L$1:$V$62","'Firr(사)'!$L$1:$V$62","'Firr(회)'!$L$1:$V$62"}</definedName>
    <definedName name="페이지" localSheetId="7">{"'Firr(선)'!$AS$1:$AY$62","'Firr(사)'!$AS$1:$AY$62","'Firr(회)'!$AS$1:$AY$62","'Firr(선)'!$L$1:$V$62","'Firr(사)'!$L$1:$V$62","'Firr(회)'!$L$1:$V$62"}</definedName>
    <definedName name="페이지" localSheetId="9">{"'Firr(선)'!$AS$1:$AY$62","'Firr(사)'!$AS$1:$AY$62","'Firr(회)'!$AS$1:$AY$62","'Firr(선)'!$L$1:$V$62","'Firr(사)'!$L$1:$V$62","'Firr(회)'!$L$1:$V$62"}</definedName>
    <definedName name="페이지" localSheetId="4">{"'Firr(선)'!$AS$1:$AY$62","'Firr(사)'!$AS$1:$AY$62","'Firr(회)'!$AS$1:$AY$62","'Firr(선)'!$L$1:$V$62","'Firr(사)'!$L$1:$V$62","'Firr(회)'!$L$1:$V$62"}</definedName>
    <definedName name="페이지" localSheetId="2">{"'Firr(선)'!$AS$1:$AY$62","'Firr(사)'!$AS$1:$AY$62","'Firr(회)'!$AS$1:$AY$62","'Firr(선)'!$L$1:$V$62","'Firr(사)'!$L$1:$V$62","'Firr(회)'!$L$1:$V$62"}</definedName>
    <definedName name="페이지" localSheetId="11">{"'Firr(선)'!$AS$1:$AY$62","'Firr(사)'!$AS$1:$AY$62","'Firr(회)'!$AS$1:$AY$62","'Firr(선)'!$L$1:$V$62","'Firr(사)'!$L$1:$V$62","'Firr(회)'!$L$1:$V$62"}</definedName>
    <definedName name="페이지" localSheetId="8">{"'Firr(선)'!$AS$1:$AY$62","'Firr(사)'!$AS$1:$AY$62","'Firr(회)'!$AS$1:$AY$62","'Firr(선)'!$L$1:$V$62","'Firr(사)'!$L$1:$V$62","'Firr(회)'!$L$1:$V$62"}</definedName>
    <definedName name="페이지" localSheetId="1">{"'Firr(선)'!$AS$1:$AY$62","'Firr(사)'!$AS$1:$AY$62","'Firr(회)'!$AS$1:$AY$62","'Firr(선)'!$L$1:$V$62","'Firr(사)'!$L$1:$V$62","'Firr(회)'!$L$1:$V$62"}</definedName>
    <definedName name="페이지" localSheetId="5">{"'Firr(선)'!$AS$1:$AY$62","'Firr(사)'!$AS$1:$AY$62","'Firr(회)'!$AS$1:$AY$62","'Firr(선)'!$L$1:$V$62","'Firr(사)'!$L$1:$V$62","'Firr(회)'!$L$1:$V$62"}</definedName>
    <definedName name="페이지" localSheetId="3">{"'Firr(선)'!$AS$1:$AY$62","'Firr(사)'!$AS$1:$AY$62","'Firr(회)'!$AS$1:$AY$62","'Firr(선)'!$L$1:$V$62","'Firr(사)'!$L$1:$V$62","'Firr(회)'!$L$1:$V$62"}</definedName>
    <definedName name="페이지" localSheetId="6">{"'Firr(선)'!$AS$1:$AY$62","'Firr(사)'!$AS$1:$AY$62","'Firr(회)'!$AS$1:$AY$62","'Firr(선)'!$L$1:$V$62","'Firr(사)'!$L$1:$V$62","'Firr(회)'!$L$1:$V$62"}</definedName>
    <definedName name="페이지">{"'Firr(선)'!$AS$1:$AY$62","'Firr(사)'!$AS$1:$AY$62","'Firr(회)'!$AS$1:$AY$62","'Firr(선)'!$L$1:$V$62","'Firr(사)'!$L$1:$V$62","'Firr(회)'!$L$1:$V$62"}</definedName>
    <definedName name="표지" localSheetId="12">BLCH</definedName>
    <definedName name="표지" localSheetId="7">BLCH</definedName>
    <definedName name="표지" localSheetId="9">BLCH</definedName>
    <definedName name="표지" localSheetId="4">BLCH</definedName>
    <definedName name="표지" localSheetId="2">BLCH</definedName>
    <definedName name="표지" localSheetId="11">BLCH</definedName>
    <definedName name="표지" localSheetId="8">BLCH</definedName>
    <definedName name="표지" localSheetId="0">BLCH</definedName>
    <definedName name="표지" localSheetId="1">BLCH</definedName>
    <definedName name="표지" localSheetId="5">BLCH</definedName>
    <definedName name="표지" localSheetId="3">BLCH</definedName>
    <definedName name="표지" localSheetId="6">BLCH</definedName>
    <definedName name="표지">BLCH</definedName>
    <definedName name="표지_신" hidden="1">#REF!</definedName>
    <definedName name="프로젝트.XLS" localSheetId="12">{"'표지'!$B$5"}</definedName>
    <definedName name="프로젝트.XLS" localSheetId="7">{"'표지'!$B$5"}</definedName>
    <definedName name="프로젝트.XLS" localSheetId="9">{"'표지'!$B$5"}</definedName>
    <definedName name="프로젝트.XLS" localSheetId="4">{"'표지'!$B$5"}</definedName>
    <definedName name="프로젝트.XLS" localSheetId="2">{"'표지'!$B$5"}</definedName>
    <definedName name="프로젝트.XLS" localSheetId="11">{"'표지'!$B$5"}</definedName>
    <definedName name="프로젝트.XLS" localSheetId="8">{"'표지'!$B$5"}</definedName>
    <definedName name="프로젝트.XLS" localSheetId="1">{"'표지'!$B$5"}</definedName>
    <definedName name="프로젝트.XLS" localSheetId="5">{"'표지'!$B$5"}</definedName>
    <definedName name="프로젝트.XLS" localSheetId="3">{"'표지'!$B$5"}</definedName>
    <definedName name="프로젝트.XLS" localSheetId="6">{"'표지'!$B$5"}</definedName>
    <definedName name="프로젝트.XLS">{"'표지'!$B$5"}</definedName>
    <definedName name="피스72C" localSheetId="12">BlankMacro1</definedName>
    <definedName name="피스72C" localSheetId="7">BlankMacro1</definedName>
    <definedName name="피스72C" localSheetId="9">BlankMacro1</definedName>
    <definedName name="피스72C" localSheetId="4">BlankMacro1</definedName>
    <definedName name="피스72C" localSheetId="2">BlankMacro1</definedName>
    <definedName name="피스72C" localSheetId="11">BlankMacro1</definedName>
    <definedName name="피스72C" localSheetId="8">BlankMacro1</definedName>
    <definedName name="피스72C" localSheetId="0">BlankMacro1</definedName>
    <definedName name="피스72C" localSheetId="1">BlankMacro1</definedName>
    <definedName name="피스72C" localSheetId="5">BlankMacro1</definedName>
    <definedName name="피스72C" localSheetId="3">BlankMacro1</definedName>
    <definedName name="피스72C" localSheetId="6">BlankMacro1</definedName>
    <definedName name="피스72C">BlankMacro1</definedName>
    <definedName name="ㅎ" localSheetId="12">{"'용역비'!$A$4:$C$8"}</definedName>
    <definedName name="ㅎ" localSheetId="7">{"'용역비'!$A$4:$C$8"}</definedName>
    <definedName name="ㅎ" localSheetId="9">{"'용역비'!$A$4:$C$8"}</definedName>
    <definedName name="ㅎ" localSheetId="4">{"'용역비'!$A$4:$C$8"}</definedName>
    <definedName name="ㅎ" localSheetId="2">{"'용역비'!$A$4:$C$8"}</definedName>
    <definedName name="ㅎ" localSheetId="11">{"'용역비'!$A$4:$C$8"}</definedName>
    <definedName name="ㅎ" localSheetId="8">{"'용역비'!$A$4:$C$8"}</definedName>
    <definedName name="ㅎ" localSheetId="1">{"'용역비'!$A$4:$C$8"}</definedName>
    <definedName name="ㅎ" localSheetId="5">{"'용역비'!$A$4:$C$8"}</definedName>
    <definedName name="ㅎ" localSheetId="3">{"'용역비'!$A$4:$C$8"}</definedName>
    <definedName name="ㅎ" localSheetId="6">{"'용역비'!$A$4:$C$8"}</definedName>
    <definedName name="ㅎ">{"'용역비'!$A$4:$C$8"}</definedName>
    <definedName name="ㅎㄱ" localSheetId="12">{"'용역비'!$A$4:$C$8"}</definedName>
    <definedName name="ㅎㄱ" localSheetId="7">{"'용역비'!$A$4:$C$8"}</definedName>
    <definedName name="ㅎㄱ" localSheetId="9">{"'용역비'!$A$4:$C$8"}</definedName>
    <definedName name="ㅎㄱ" localSheetId="4">{"'용역비'!$A$4:$C$8"}</definedName>
    <definedName name="ㅎㄱ" localSheetId="2">{"'용역비'!$A$4:$C$8"}</definedName>
    <definedName name="ㅎㄱ" localSheetId="11">{"'용역비'!$A$4:$C$8"}</definedName>
    <definedName name="ㅎㄱ" localSheetId="8">{"'용역비'!$A$4:$C$8"}</definedName>
    <definedName name="ㅎㄱ" localSheetId="1">{"'용역비'!$A$4:$C$8"}</definedName>
    <definedName name="ㅎㄱ" localSheetId="5">{"'용역비'!$A$4:$C$8"}</definedName>
    <definedName name="ㅎㄱ" localSheetId="3">{"'용역비'!$A$4:$C$8"}</definedName>
    <definedName name="ㅎㄱ" localSheetId="6">{"'용역비'!$A$4:$C$8"}</definedName>
    <definedName name="ㅎㄱ">{"'용역비'!$A$4:$C$8"}</definedName>
    <definedName name="ㅎㄱㅎ" localSheetId="12">{"'용역비'!$A$4:$C$8"}</definedName>
    <definedName name="ㅎㄱㅎ" localSheetId="7">{"'용역비'!$A$4:$C$8"}</definedName>
    <definedName name="ㅎㄱㅎ" localSheetId="9">{"'용역비'!$A$4:$C$8"}</definedName>
    <definedName name="ㅎㄱㅎ" localSheetId="4">{"'용역비'!$A$4:$C$8"}</definedName>
    <definedName name="ㅎㄱㅎ" localSheetId="2">{"'용역비'!$A$4:$C$8"}</definedName>
    <definedName name="ㅎㄱㅎ" localSheetId="11">{"'용역비'!$A$4:$C$8"}</definedName>
    <definedName name="ㅎㄱㅎ" localSheetId="8">{"'용역비'!$A$4:$C$8"}</definedName>
    <definedName name="ㅎㄱㅎ" localSheetId="1">{"'용역비'!$A$4:$C$8"}</definedName>
    <definedName name="ㅎㄱㅎ" localSheetId="5">{"'용역비'!$A$4:$C$8"}</definedName>
    <definedName name="ㅎㄱㅎ" localSheetId="3">{"'용역비'!$A$4:$C$8"}</definedName>
    <definedName name="ㅎㄱㅎ" localSheetId="6">{"'용역비'!$A$4:$C$8"}</definedName>
    <definedName name="ㅎㄱㅎ">{"'용역비'!$A$4:$C$8"}</definedName>
    <definedName name="ㅎㄱㅎㄱㅎㄱㅎ" localSheetId="12">{"'용역비'!$A$4:$C$8"}</definedName>
    <definedName name="ㅎㄱㅎㄱㅎㄱㅎ" localSheetId="7">{"'용역비'!$A$4:$C$8"}</definedName>
    <definedName name="ㅎㄱㅎㄱㅎㄱㅎ" localSheetId="9">{"'용역비'!$A$4:$C$8"}</definedName>
    <definedName name="ㅎㄱㅎㄱㅎㄱㅎ" localSheetId="4">{"'용역비'!$A$4:$C$8"}</definedName>
    <definedName name="ㅎㄱㅎㄱㅎㄱㅎ" localSheetId="2">{"'용역비'!$A$4:$C$8"}</definedName>
    <definedName name="ㅎㄱㅎㄱㅎㄱㅎ" localSheetId="11">{"'용역비'!$A$4:$C$8"}</definedName>
    <definedName name="ㅎㄱㅎㄱㅎㄱㅎ" localSheetId="8">{"'용역비'!$A$4:$C$8"}</definedName>
    <definedName name="ㅎㄱㅎㄱㅎㄱㅎ" localSheetId="1">{"'용역비'!$A$4:$C$8"}</definedName>
    <definedName name="ㅎㄱㅎㄱㅎㄱㅎ" localSheetId="5">{"'용역비'!$A$4:$C$8"}</definedName>
    <definedName name="ㅎㄱㅎㄱㅎㄱㅎ" localSheetId="3">{"'용역비'!$A$4:$C$8"}</definedName>
    <definedName name="ㅎㄱㅎㄱㅎㄱㅎ" localSheetId="6">{"'용역비'!$A$4:$C$8"}</definedName>
    <definedName name="ㅎㄱㅎㄱㅎㄱㅎ">{"'용역비'!$A$4:$C$8"}</definedName>
    <definedName name="ㅎㄴ" hidden="1">'[4]N賃率-職'!$I$5:$I$30</definedName>
    <definedName name="ㅎㄹㅇ" localSheetId="12">{"'자리배치도'!$AG$1:$CI$28"}</definedName>
    <definedName name="ㅎㄹㅇ" localSheetId="7">{"'자리배치도'!$AG$1:$CI$28"}</definedName>
    <definedName name="ㅎㄹㅇ" localSheetId="9">{"'자리배치도'!$AG$1:$CI$28"}</definedName>
    <definedName name="ㅎㄹㅇ" localSheetId="4">{"'자리배치도'!$AG$1:$CI$28"}</definedName>
    <definedName name="ㅎㄹㅇ" localSheetId="2">{"'자리배치도'!$AG$1:$CI$28"}</definedName>
    <definedName name="ㅎㄹㅇ" localSheetId="11">{"'자리배치도'!$AG$1:$CI$28"}</definedName>
    <definedName name="ㅎㄹㅇ" localSheetId="8">{"'자리배치도'!$AG$1:$CI$28"}</definedName>
    <definedName name="ㅎㄹㅇ" localSheetId="0">{"'자리배치도'!$AG$1:$CI$28"}</definedName>
    <definedName name="ㅎㄹㅇ" localSheetId="1">{"'자리배치도'!$AG$1:$CI$28"}</definedName>
    <definedName name="ㅎㄹㅇ" localSheetId="5">{"'자리배치도'!$AG$1:$CI$28"}</definedName>
    <definedName name="ㅎㄹㅇ" localSheetId="3">{"'자리배치도'!$AG$1:$CI$28"}</definedName>
    <definedName name="ㅎㄹㅇ" localSheetId="6">{"'자리배치도'!$AG$1:$CI$28"}</definedName>
    <definedName name="ㅎㄹㅇ">{"'자리배치도'!$AG$1:$CI$28"}</definedName>
    <definedName name="ㅎ롱ㄹ호ㅗ" localSheetId="12">{"'산출근거'!$B$4:$D$8"}</definedName>
    <definedName name="ㅎ롱ㄹ호ㅗ" localSheetId="7">{"'산출근거'!$B$4:$D$8"}</definedName>
    <definedName name="ㅎ롱ㄹ호ㅗ" localSheetId="9">{"'산출근거'!$B$4:$D$8"}</definedName>
    <definedName name="ㅎ롱ㄹ호ㅗ" localSheetId="4">{"'산출근거'!$B$4:$D$8"}</definedName>
    <definedName name="ㅎ롱ㄹ호ㅗ" localSheetId="2">{"'산출근거'!$B$4:$D$8"}</definedName>
    <definedName name="ㅎ롱ㄹ호ㅗ" localSheetId="11">{"'산출근거'!$B$4:$D$8"}</definedName>
    <definedName name="ㅎ롱ㄹ호ㅗ" localSheetId="8">{"'산출근거'!$B$4:$D$8"}</definedName>
    <definedName name="ㅎ롱ㄹ호ㅗ" localSheetId="0">{"'산출근거'!$B$4:$D$8"}</definedName>
    <definedName name="ㅎ롱ㄹ호ㅗ" localSheetId="1">{"'산출근거'!$B$4:$D$8"}</definedName>
    <definedName name="ㅎ롱ㄹ호ㅗ" localSheetId="5">{"'산출근거'!$B$4:$D$8"}</definedName>
    <definedName name="ㅎ롱ㄹ호ㅗ" localSheetId="3">{"'산출근거'!$B$4:$D$8"}</definedName>
    <definedName name="ㅎ롱ㄹ호ㅗ" localSheetId="6">{"'산출근거'!$B$4:$D$8"}</definedName>
    <definedName name="ㅎ롱ㄹ호ㅗ">{"'산출근거'!$B$4:$D$8"}</definedName>
    <definedName name="ㅎㅇ" localSheetId="12">{"'용역비'!$A$4:$C$8"}</definedName>
    <definedName name="ㅎㅇ" localSheetId="7">{"'용역비'!$A$4:$C$8"}</definedName>
    <definedName name="ㅎㅇ" localSheetId="9">{"'용역비'!$A$4:$C$8"}</definedName>
    <definedName name="ㅎㅇ" localSheetId="4">{"'용역비'!$A$4:$C$8"}</definedName>
    <definedName name="ㅎㅇ" localSheetId="2">{"'용역비'!$A$4:$C$8"}</definedName>
    <definedName name="ㅎㅇ" localSheetId="11">{"'용역비'!$A$4:$C$8"}</definedName>
    <definedName name="ㅎㅇ" localSheetId="8">{"'용역비'!$A$4:$C$8"}</definedName>
    <definedName name="ㅎㅇ" localSheetId="1">{"'용역비'!$A$4:$C$8"}</definedName>
    <definedName name="ㅎㅇ" localSheetId="5">{"'용역비'!$A$4:$C$8"}</definedName>
    <definedName name="ㅎㅇ" localSheetId="3">{"'용역비'!$A$4:$C$8"}</definedName>
    <definedName name="ㅎㅇ" localSheetId="6">{"'용역비'!$A$4:$C$8"}</definedName>
    <definedName name="ㅎㅇ">{"'용역비'!$A$4:$C$8"}</definedName>
    <definedName name="ㅎ오" localSheetId="12">{"'용역비'!$A$4:$C$8"}</definedName>
    <definedName name="ㅎ오" localSheetId="7">{"'용역비'!$A$4:$C$8"}</definedName>
    <definedName name="ㅎ오" localSheetId="9">{"'용역비'!$A$4:$C$8"}</definedName>
    <definedName name="ㅎ오" localSheetId="4">{"'용역비'!$A$4:$C$8"}</definedName>
    <definedName name="ㅎ오" localSheetId="2">{"'용역비'!$A$4:$C$8"}</definedName>
    <definedName name="ㅎ오" localSheetId="11">{"'용역비'!$A$4:$C$8"}</definedName>
    <definedName name="ㅎ오" localSheetId="8">{"'용역비'!$A$4:$C$8"}</definedName>
    <definedName name="ㅎ오" localSheetId="1">{"'용역비'!$A$4:$C$8"}</definedName>
    <definedName name="ㅎ오" localSheetId="5">{"'용역비'!$A$4:$C$8"}</definedName>
    <definedName name="ㅎ오" localSheetId="3">{"'용역비'!$A$4:$C$8"}</definedName>
    <definedName name="ㅎ오" localSheetId="6">{"'용역비'!$A$4:$C$8"}</definedName>
    <definedName name="ㅎ오">{"'용역비'!$A$4:$C$8"}</definedName>
    <definedName name="하" localSheetId="12">{"'자리배치도'!$AG$1:$CI$28"}</definedName>
    <definedName name="하" localSheetId="7">{"'자리배치도'!$AG$1:$CI$28"}</definedName>
    <definedName name="하" localSheetId="9">{"'자리배치도'!$AG$1:$CI$28"}</definedName>
    <definedName name="하" localSheetId="4">{"'자리배치도'!$AG$1:$CI$28"}</definedName>
    <definedName name="하" localSheetId="2">{"'자리배치도'!$AG$1:$CI$28"}</definedName>
    <definedName name="하" localSheetId="11">{"'자리배치도'!$AG$1:$CI$28"}</definedName>
    <definedName name="하" localSheetId="8">{"'자리배치도'!$AG$1:$CI$28"}</definedName>
    <definedName name="하" localSheetId="0">{"'자리배치도'!$AG$1:$CI$28"}</definedName>
    <definedName name="하" localSheetId="1">{"'자리배치도'!$AG$1:$CI$28"}</definedName>
    <definedName name="하" localSheetId="5">{"'자리배치도'!$AG$1:$CI$28"}</definedName>
    <definedName name="하" localSheetId="3">{"'자리배치도'!$AG$1:$CI$28"}</definedName>
    <definedName name="하" localSheetId="6">{"'자리배치도'!$AG$1:$CI$28"}</definedName>
    <definedName name="하">{"'자리배치도'!$AG$1:$CI$28"}</definedName>
    <definedName name="하수" localSheetId="12">BlankMacro1</definedName>
    <definedName name="하수" localSheetId="7">BlankMacro1</definedName>
    <definedName name="하수" localSheetId="9">BlankMacro1</definedName>
    <definedName name="하수" localSheetId="4">BlankMacro1</definedName>
    <definedName name="하수" localSheetId="2">BlankMacro1</definedName>
    <definedName name="하수" localSheetId="11">BlankMacro1</definedName>
    <definedName name="하수" localSheetId="8">BlankMacro1</definedName>
    <definedName name="하수" localSheetId="1">BlankMacro1</definedName>
    <definedName name="하수" localSheetId="5">BlankMacro1</definedName>
    <definedName name="하수" localSheetId="3">BlankMacro1</definedName>
    <definedName name="하수" localSheetId="6">BlankMacro1</definedName>
    <definedName name="하수">BlankMacro1</definedName>
    <definedName name="학교" hidden="1">{#N/A,#N/A,FALSE,"전력간선"}</definedName>
    <definedName name="한글" localSheetId="12">{"'내역서 '!$A$1:$L$16"}</definedName>
    <definedName name="한글" localSheetId="7">{"'내역서 '!$A$1:$L$16"}</definedName>
    <definedName name="한글" localSheetId="9">{"'내역서 '!$A$1:$L$16"}</definedName>
    <definedName name="한글" localSheetId="4">{"'내역서 '!$A$1:$L$16"}</definedName>
    <definedName name="한글" localSheetId="2">{"'내역서 '!$A$1:$L$16"}</definedName>
    <definedName name="한글" localSheetId="11">{"'내역서 '!$A$1:$L$16"}</definedName>
    <definedName name="한글" localSheetId="8">{"'내역서 '!$A$1:$L$16"}</definedName>
    <definedName name="한글" localSheetId="0">{"'내역서 '!$A$1:$L$16"}</definedName>
    <definedName name="한글" localSheetId="1">{"'내역서 '!$A$1:$L$16"}</definedName>
    <definedName name="한글" localSheetId="5">{"'내역서 '!$A$1:$L$16"}</definedName>
    <definedName name="한글" localSheetId="3">{"'내역서 '!$A$1:$L$16"}</definedName>
    <definedName name="한글" localSheetId="6">{"'내역서 '!$A$1:$L$16"}</definedName>
    <definedName name="한글">{"'내역서 '!$A$1:$L$16"}</definedName>
    <definedName name="해석" localSheetId="12">BlankMacro1</definedName>
    <definedName name="해석" localSheetId="7">BlankMacro1</definedName>
    <definedName name="해석" localSheetId="9">BlankMacro1</definedName>
    <definedName name="해석" localSheetId="4">BlankMacro1</definedName>
    <definedName name="해석" localSheetId="2">BlankMacro1</definedName>
    <definedName name="해석" localSheetId="11">BlankMacro1</definedName>
    <definedName name="해석" localSheetId="8">BlankMacro1</definedName>
    <definedName name="해석" localSheetId="1">BlankMacro1</definedName>
    <definedName name="해석" localSheetId="5">BlankMacro1</definedName>
    <definedName name="해석" localSheetId="3">BlankMacro1</definedName>
    <definedName name="해석" localSheetId="6">BlankMacro1</definedName>
    <definedName name="해석">BlankMacro1</definedName>
    <definedName name="현지심사" localSheetId="12">BlankMacro1</definedName>
    <definedName name="현지심사" localSheetId="7">BlankMacro1</definedName>
    <definedName name="현지심사" localSheetId="9">BlankMacro1</definedName>
    <definedName name="현지심사" localSheetId="4">BlankMacro1</definedName>
    <definedName name="현지심사" localSheetId="2">BlankMacro1</definedName>
    <definedName name="현지심사" localSheetId="11">BlankMacro1</definedName>
    <definedName name="현지심사" localSheetId="8">BlankMacro1</definedName>
    <definedName name="현지심사" localSheetId="1">BlankMacro1</definedName>
    <definedName name="현지심사" localSheetId="5">BlankMacro1</definedName>
    <definedName name="현지심사" localSheetId="3">BlankMacro1</definedName>
    <definedName name="현지심사" localSheetId="6">BlankMacro1</definedName>
    <definedName name="현지심사">BlankMacro1</definedName>
    <definedName name="호선" localSheetId="12">{"'자리배치도'!$AG$1:$CI$28"}</definedName>
    <definedName name="호선" localSheetId="7">{"'자리배치도'!$AG$1:$CI$28"}</definedName>
    <definedName name="호선" localSheetId="9">{"'자리배치도'!$AG$1:$CI$28"}</definedName>
    <definedName name="호선" localSheetId="4">{"'자리배치도'!$AG$1:$CI$28"}</definedName>
    <definedName name="호선" localSheetId="2">{"'자리배치도'!$AG$1:$CI$28"}</definedName>
    <definedName name="호선" localSheetId="11">{"'자리배치도'!$AG$1:$CI$28"}</definedName>
    <definedName name="호선" localSheetId="8">{"'자리배치도'!$AG$1:$CI$28"}</definedName>
    <definedName name="호선" localSheetId="0">{"'자리배치도'!$AG$1:$CI$28"}</definedName>
    <definedName name="호선" localSheetId="1">{"'자리배치도'!$AG$1:$CI$28"}</definedName>
    <definedName name="호선" localSheetId="5">{"'자리배치도'!$AG$1:$CI$28"}</definedName>
    <definedName name="호선" localSheetId="3">{"'자리배치도'!$AG$1:$CI$28"}</definedName>
    <definedName name="호선" localSheetId="6">{"'자리배치도'!$AG$1:$CI$28"}</definedName>
    <definedName name="호선">{"'자리배치도'!$AG$1:$CI$28"}</definedName>
    <definedName name="호호" localSheetId="12">{"'용역비'!$A$4:$C$8"}</definedName>
    <definedName name="호호" localSheetId="7">{"'용역비'!$A$4:$C$8"}</definedName>
    <definedName name="호호" localSheetId="9">{"'용역비'!$A$4:$C$8"}</definedName>
    <definedName name="호호" localSheetId="4">{"'용역비'!$A$4:$C$8"}</definedName>
    <definedName name="호호" localSheetId="2">{"'용역비'!$A$4:$C$8"}</definedName>
    <definedName name="호호" localSheetId="11">{"'용역비'!$A$4:$C$8"}</definedName>
    <definedName name="호호" localSheetId="8">{"'용역비'!$A$4:$C$8"}</definedName>
    <definedName name="호호" localSheetId="1">{"'용역비'!$A$4:$C$8"}</definedName>
    <definedName name="호호" localSheetId="5">{"'용역비'!$A$4:$C$8"}</definedName>
    <definedName name="호호" localSheetId="3">{"'용역비'!$A$4:$C$8"}</definedName>
    <definedName name="호호" localSheetId="6">{"'용역비'!$A$4:$C$8"}</definedName>
    <definedName name="호호">{"'용역비'!$A$4:$C$8"}</definedName>
    <definedName name="호ㅓ" localSheetId="12">{"'용역비'!$A$4:$C$8"}</definedName>
    <definedName name="호ㅓ" localSheetId="7">{"'용역비'!$A$4:$C$8"}</definedName>
    <definedName name="호ㅓ" localSheetId="9">{"'용역비'!$A$4:$C$8"}</definedName>
    <definedName name="호ㅓ" localSheetId="4">{"'용역비'!$A$4:$C$8"}</definedName>
    <definedName name="호ㅓ" localSheetId="2">{"'용역비'!$A$4:$C$8"}</definedName>
    <definedName name="호ㅓ" localSheetId="11">{"'용역비'!$A$4:$C$8"}</definedName>
    <definedName name="호ㅓ" localSheetId="8">{"'용역비'!$A$4:$C$8"}</definedName>
    <definedName name="호ㅓ" localSheetId="1">{"'용역비'!$A$4:$C$8"}</definedName>
    <definedName name="호ㅓ" localSheetId="5">{"'용역비'!$A$4:$C$8"}</definedName>
    <definedName name="호ㅓ" localSheetId="3">{"'용역비'!$A$4:$C$8"}</definedName>
    <definedName name="호ㅓ" localSheetId="6">{"'용역비'!$A$4:$C$8"}</definedName>
    <definedName name="호ㅓ">{"'용역비'!$A$4:$C$8"}</definedName>
    <definedName name="홍ㅇ호" localSheetId="12">{"'용역비'!$A$4:$C$8"}</definedName>
    <definedName name="홍ㅇ호" localSheetId="7">{"'용역비'!$A$4:$C$8"}</definedName>
    <definedName name="홍ㅇ호" localSheetId="9">{"'용역비'!$A$4:$C$8"}</definedName>
    <definedName name="홍ㅇ호" localSheetId="4">{"'용역비'!$A$4:$C$8"}</definedName>
    <definedName name="홍ㅇ호" localSheetId="2">{"'용역비'!$A$4:$C$8"}</definedName>
    <definedName name="홍ㅇ호" localSheetId="11">{"'용역비'!$A$4:$C$8"}</definedName>
    <definedName name="홍ㅇ호" localSheetId="8">{"'용역비'!$A$4:$C$8"}</definedName>
    <definedName name="홍ㅇ호" localSheetId="1">{"'용역비'!$A$4:$C$8"}</definedName>
    <definedName name="홍ㅇ호" localSheetId="5">{"'용역비'!$A$4:$C$8"}</definedName>
    <definedName name="홍ㅇ호" localSheetId="3">{"'용역비'!$A$4:$C$8"}</definedName>
    <definedName name="홍ㅇ호" localSheetId="6">{"'용역비'!$A$4:$C$8"}</definedName>
    <definedName name="홍ㅇ호">{"'용역비'!$A$4:$C$8"}</definedName>
    <definedName name="화강석두껍돌">15992</definedName>
    <definedName name="화강석두껍돌100">29319</definedName>
    <definedName name="화강석판석30">53306</definedName>
    <definedName name="효석" localSheetId="12">{"'Firr(선)'!$AS$1:$AY$62","'Firr(사)'!$AS$1:$AY$62","'Firr(회)'!$AS$1:$AY$62","'Firr(선)'!$L$1:$V$62","'Firr(사)'!$L$1:$V$62","'Firr(회)'!$L$1:$V$62"}</definedName>
    <definedName name="효석" localSheetId="7">{"'Firr(선)'!$AS$1:$AY$62","'Firr(사)'!$AS$1:$AY$62","'Firr(회)'!$AS$1:$AY$62","'Firr(선)'!$L$1:$V$62","'Firr(사)'!$L$1:$V$62","'Firr(회)'!$L$1:$V$62"}</definedName>
    <definedName name="효석" localSheetId="9">{"'Firr(선)'!$AS$1:$AY$62","'Firr(사)'!$AS$1:$AY$62","'Firr(회)'!$AS$1:$AY$62","'Firr(선)'!$L$1:$V$62","'Firr(사)'!$L$1:$V$62","'Firr(회)'!$L$1:$V$62"}</definedName>
    <definedName name="효석" localSheetId="4">{"'Firr(선)'!$AS$1:$AY$62","'Firr(사)'!$AS$1:$AY$62","'Firr(회)'!$AS$1:$AY$62","'Firr(선)'!$L$1:$V$62","'Firr(사)'!$L$1:$V$62","'Firr(회)'!$L$1:$V$62"}</definedName>
    <definedName name="효석" localSheetId="2">{"'Firr(선)'!$AS$1:$AY$62","'Firr(사)'!$AS$1:$AY$62","'Firr(회)'!$AS$1:$AY$62","'Firr(선)'!$L$1:$V$62","'Firr(사)'!$L$1:$V$62","'Firr(회)'!$L$1:$V$62"}</definedName>
    <definedName name="효석" localSheetId="11">{"'Firr(선)'!$AS$1:$AY$62","'Firr(사)'!$AS$1:$AY$62","'Firr(회)'!$AS$1:$AY$62","'Firr(선)'!$L$1:$V$62","'Firr(사)'!$L$1:$V$62","'Firr(회)'!$L$1:$V$62"}</definedName>
    <definedName name="효석" localSheetId="8">{"'Firr(선)'!$AS$1:$AY$62","'Firr(사)'!$AS$1:$AY$62","'Firr(회)'!$AS$1:$AY$62","'Firr(선)'!$L$1:$V$62","'Firr(사)'!$L$1:$V$62","'Firr(회)'!$L$1:$V$62"}</definedName>
    <definedName name="효석" localSheetId="1">{"'Firr(선)'!$AS$1:$AY$62","'Firr(사)'!$AS$1:$AY$62","'Firr(회)'!$AS$1:$AY$62","'Firr(선)'!$L$1:$V$62","'Firr(사)'!$L$1:$V$62","'Firr(회)'!$L$1:$V$62"}</definedName>
    <definedName name="효석" localSheetId="5">{"'Firr(선)'!$AS$1:$AY$62","'Firr(사)'!$AS$1:$AY$62","'Firr(회)'!$AS$1:$AY$62","'Firr(선)'!$L$1:$V$62","'Firr(사)'!$L$1:$V$62","'Firr(회)'!$L$1:$V$62"}</definedName>
    <definedName name="효석" localSheetId="3">{"'Firr(선)'!$AS$1:$AY$62","'Firr(사)'!$AS$1:$AY$62","'Firr(회)'!$AS$1:$AY$62","'Firr(선)'!$L$1:$V$62","'Firr(사)'!$L$1:$V$62","'Firr(회)'!$L$1:$V$62"}</definedName>
    <definedName name="효석" localSheetId="6">{"'Firr(선)'!$AS$1:$AY$62","'Firr(사)'!$AS$1:$AY$62","'Firr(회)'!$AS$1:$AY$62","'Firr(선)'!$L$1:$V$62","'Firr(사)'!$L$1:$V$62","'Firr(회)'!$L$1:$V$62"}</definedName>
    <definedName name="효석">{"'Firr(선)'!$AS$1:$AY$62","'Firr(사)'!$AS$1:$AY$62","'Firr(회)'!$AS$1:$AY$62","'Firr(선)'!$L$1:$V$62","'Firr(사)'!$L$1:$V$62","'Firr(회)'!$L$1:$V$62"}</definedName>
    <definedName name="후후후" localSheetId="12">{"'미착금액'!$A$4:$G$14"}</definedName>
    <definedName name="후후후" localSheetId="7">{"'미착금액'!$A$4:$G$14"}</definedName>
    <definedName name="후후후" localSheetId="9">{"'미착금액'!$A$4:$G$14"}</definedName>
    <definedName name="후후후" localSheetId="4">{"'미착금액'!$A$4:$G$14"}</definedName>
    <definedName name="후후후" localSheetId="2">{"'미착금액'!$A$4:$G$14"}</definedName>
    <definedName name="후후후" localSheetId="11">{"'미착금액'!$A$4:$G$14"}</definedName>
    <definedName name="후후후" localSheetId="8">{"'미착금액'!$A$4:$G$14"}</definedName>
    <definedName name="후후후" localSheetId="1">{"'미착금액'!$A$4:$G$14"}</definedName>
    <definedName name="후후후" localSheetId="5">{"'미착금액'!$A$4:$G$14"}</definedName>
    <definedName name="후후후" localSheetId="3">{"'미착금액'!$A$4:$G$14"}</definedName>
    <definedName name="후후후" localSheetId="6">{"'미착금액'!$A$4:$G$14"}</definedName>
    <definedName name="후후후">{"'미착금액'!$A$4:$G$14"}</definedName>
    <definedName name="ㅏㅏ초" localSheetId="12">{"'총괄'!$A$2:$O$87"}</definedName>
    <definedName name="ㅏㅏ초" localSheetId="7">{"'총괄'!$A$2:$O$87"}</definedName>
    <definedName name="ㅏㅏ초" localSheetId="9">{"'총괄'!$A$2:$O$87"}</definedName>
    <definedName name="ㅏㅏ초" localSheetId="4">{"'총괄'!$A$2:$O$87"}</definedName>
    <definedName name="ㅏㅏ초" localSheetId="2">{"'총괄'!$A$2:$O$87"}</definedName>
    <definedName name="ㅏㅏ초" localSheetId="11">{"'총괄'!$A$2:$O$87"}</definedName>
    <definedName name="ㅏㅏ초" localSheetId="8">{"'총괄'!$A$2:$O$87"}</definedName>
    <definedName name="ㅏㅏ초" localSheetId="1">{"'총괄'!$A$2:$O$87"}</definedName>
    <definedName name="ㅏㅏ초" localSheetId="5">{"'총괄'!$A$2:$O$87"}</definedName>
    <definedName name="ㅏㅏ초" localSheetId="3">{"'총괄'!$A$2:$O$87"}</definedName>
    <definedName name="ㅏㅏ초" localSheetId="6">{"'총괄'!$A$2:$O$87"}</definedName>
    <definedName name="ㅏㅏ초">{"'총괄'!$A$2:$O$87"}</definedName>
    <definedName name="ㅏㅏㅏ" localSheetId="12">BLCH</definedName>
    <definedName name="ㅏㅏㅏ" localSheetId="7">BLCH</definedName>
    <definedName name="ㅏㅏㅏ" localSheetId="9">BLCH</definedName>
    <definedName name="ㅏㅏㅏ" localSheetId="4">BLCH</definedName>
    <definedName name="ㅏㅏㅏ" localSheetId="2">BLCH</definedName>
    <definedName name="ㅏㅏㅏ" localSheetId="11">BLCH</definedName>
    <definedName name="ㅏㅏㅏ" localSheetId="8">BLCH</definedName>
    <definedName name="ㅏㅏㅏ" localSheetId="0">BLCH</definedName>
    <definedName name="ㅏㅏㅏ" localSheetId="1">BLCH</definedName>
    <definedName name="ㅏㅏㅏ" localSheetId="5">BLCH</definedName>
    <definedName name="ㅏㅏㅏ" localSheetId="3">BLCH</definedName>
    <definedName name="ㅏㅏㅏ" localSheetId="6">BLCH</definedName>
    <definedName name="ㅏㅏㅏ">BLCH</definedName>
    <definedName name="ㅏㅣㅓ" localSheetId="12">{"'용역비'!$A$4:$C$8"}</definedName>
    <definedName name="ㅏㅣㅓ" localSheetId="7">{"'용역비'!$A$4:$C$8"}</definedName>
    <definedName name="ㅏㅣㅓ" localSheetId="9">{"'용역비'!$A$4:$C$8"}</definedName>
    <definedName name="ㅏㅣㅓ" localSheetId="4">{"'용역비'!$A$4:$C$8"}</definedName>
    <definedName name="ㅏㅣㅓ" localSheetId="2">{"'용역비'!$A$4:$C$8"}</definedName>
    <definedName name="ㅏㅣㅓ" localSheetId="11">{"'용역비'!$A$4:$C$8"}</definedName>
    <definedName name="ㅏㅣㅓ" localSheetId="8">{"'용역비'!$A$4:$C$8"}</definedName>
    <definedName name="ㅏㅣㅓ" localSheetId="1">{"'용역비'!$A$4:$C$8"}</definedName>
    <definedName name="ㅏㅣㅓ" localSheetId="5">{"'용역비'!$A$4:$C$8"}</definedName>
    <definedName name="ㅏㅣㅓ" localSheetId="3">{"'용역비'!$A$4:$C$8"}</definedName>
    <definedName name="ㅏㅣㅓ" localSheetId="6">{"'용역비'!$A$4:$C$8"}</definedName>
    <definedName name="ㅏㅣㅓ">{"'용역비'!$A$4:$C$8"}</definedName>
    <definedName name="ㅑㅏ" localSheetId="12">{"'용역비'!$A$4:$C$8"}</definedName>
    <definedName name="ㅑㅏ" localSheetId="7">{"'용역비'!$A$4:$C$8"}</definedName>
    <definedName name="ㅑㅏ" localSheetId="9">{"'용역비'!$A$4:$C$8"}</definedName>
    <definedName name="ㅑㅏ" localSheetId="4">{"'용역비'!$A$4:$C$8"}</definedName>
    <definedName name="ㅑㅏ" localSheetId="2">{"'용역비'!$A$4:$C$8"}</definedName>
    <definedName name="ㅑㅏ" localSheetId="11">{"'용역비'!$A$4:$C$8"}</definedName>
    <definedName name="ㅑㅏ" localSheetId="8">{"'용역비'!$A$4:$C$8"}</definedName>
    <definedName name="ㅑㅏ" localSheetId="1">{"'용역비'!$A$4:$C$8"}</definedName>
    <definedName name="ㅑㅏ" localSheetId="5">{"'용역비'!$A$4:$C$8"}</definedName>
    <definedName name="ㅑㅏ" localSheetId="3">{"'용역비'!$A$4:$C$8"}</definedName>
    <definedName name="ㅑㅏ" localSheetId="6">{"'용역비'!$A$4:$C$8"}</definedName>
    <definedName name="ㅑㅏ">{"'용역비'!$A$4:$C$8"}</definedName>
    <definedName name="ㅑㅑ" localSheetId="12">{"'용역비'!$A$4:$C$8"}</definedName>
    <definedName name="ㅑㅑ" localSheetId="7">{"'용역비'!$A$4:$C$8"}</definedName>
    <definedName name="ㅑㅑ" localSheetId="9">{"'용역비'!$A$4:$C$8"}</definedName>
    <definedName name="ㅑㅑ" localSheetId="4">{"'용역비'!$A$4:$C$8"}</definedName>
    <definedName name="ㅑㅑ" localSheetId="2">{"'용역비'!$A$4:$C$8"}</definedName>
    <definedName name="ㅑㅑ" localSheetId="11">{"'용역비'!$A$4:$C$8"}</definedName>
    <definedName name="ㅑㅑ" localSheetId="8">{"'용역비'!$A$4:$C$8"}</definedName>
    <definedName name="ㅑㅑ" localSheetId="1">{"'용역비'!$A$4:$C$8"}</definedName>
    <definedName name="ㅑㅑ" localSheetId="5">{"'용역비'!$A$4:$C$8"}</definedName>
    <definedName name="ㅑㅑ" localSheetId="3">{"'용역비'!$A$4:$C$8"}</definedName>
    <definedName name="ㅑㅑ" localSheetId="6">{"'용역비'!$A$4:$C$8"}</definedName>
    <definedName name="ㅑㅑ">{"'용역비'!$A$4:$C$8"}</definedName>
    <definedName name="ㅑㅑㅑㅑㅑ" localSheetId="12">{"'용역비'!$A$4:$C$8"}</definedName>
    <definedName name="ㅑㅑㅑㅑㅑ" localSheetId="7">{"'용역비'!$A$4:$C$8"}</definedName>
    <definedName name="ㅑㅑㅑㅑㅑ" localSheetId="9">{"'용역비'!$A$4:$C$8"}</definedName>
    <definedName name="ㅑㅑㅑㅑㅑ" localSheetId="4">{"'용역비'!$A$4:$C$8"}</definedName>
    <definedName name="ㅑㅑㅑㅑㅑ" localSheetId="2">{"'용역비'!$A$4:$C$8"}</definedName>
    <definedName name="ㅑㅑㅑㅑㅑ" localSheetId="11">{"'용역비'!$A$4:$C$8"}</definedName>
    <definedName name="ㅑㅑㅑㅑㅑ" localSheetId="8">{"'용역비'!$A$4:$C$8"}</definedName>
    <definedName name="ㅑㅑㅑㅑㅑ" localSheetId="1">{"'용역비'!$A$4:$C$8"}</definedName>
    <definedName name="ㅑㅑㅑㅑㅑ" localSheetId="5">{"'용역비'!$A$4:$C$8"}</definedName>
    <definedName name="ㅑㅑㅑㅑㅑ" localSheetId="3">{"'용역비'!$A$4:$C$8"}</definedName>
    <definedName name="ㅑㅑㅑㅑㅑ" localSheetId="6">{"'용역비'!$A$4:$C$8"}</definedName>
    <definedName name="ㅑㅑㅑㅑㅑ">{"'용역비'!$A$4:$C$8"}</definedName>
    <definedName name="ㅑㅑㅑㅑㅑㅑ" localSheetId="12">{"'용역비'!$A$4:$C$8"}</definedName>
    <definedName name="ㅑㅑㅑㅑㅑㅑ" localSheetId="7">{"'용역비'!$A$4:$C$8"}</definedName>
    <definedName name="ㅑㅑㅑㅑㅑㅑ" localSheetId="9">{"'용역비'!$A$4:$C$8"}</definedName>
    <definedName name="ㅑㅑㅑㅑㅑㅑ" localSheetId="4">{"'용역비'!$A$4:$C$8"}</definedName>
    <definedName name="ㅑㅑㅑㅑㅑㅑ" localSheetId="2">{"'용역비'!$A$4:$C$8"}</definedName>
    <definedName name="ㅑㅑㅑㅑㅑㅑ" localSheetId="11">{"'용역비'!$A$4:$C$8"}</definedName>
    <definedName name="ㅑㅑㅑㅑㅑㅑ" localSheetId="8">{"'용역비'!$A$4:$C$8"}</definedName>
    <definedName name="ㅑㅑㅑㅑㅑㅑ" localSheetId="1">{"'용역비'!$A$4:$C$8"}</definedName>
    <definedName name="ㅑㅑㅑㅑㅑㅑ" localSheetId="5">{"'용역비'!$A$4:$C$8"}</definedName>
    <definedName name="ㅑㅑㅑㅑㅑㅑ" localSheetId="3">{"'용역비'!$A$4:$C$8"}</definedName>
    <definedName name="ㅑㅑㅑㅑㅑㅑ" localSheetId="6">{"'용역비'!$A$4:$C$8"}</definedName>
    <definedName name="ㅑㅑㅑㅑㅑㅑ">{"'용역비'!$A$4:$C$8"}</definedName>
    <definedName name="ㅑㅕ" localSheetId="12">{"'용역비'!$A$4:$C$8"}</definedName>
    <definedName name="ㅑㅕ" localSheetId="7">{"'용역비'!$A$4:$C$8"}</definedName>
    <definedName name="ㅑㅕ" localSheetId="9">{"'용역비'!$A$4:$C$8"}</definedName>
    <definedName name="ㅑㅕ" localSheetId="4">{"'용역비'!$A$4:$C$8"}</definedName>
    <definedName name="ㅑㅕ" localSheetId="2">{"'용역비'!$A$4:$C$8"}</definedName>
    <definedName name="ㅑㅕ" localSheetId="11">{"'용역비'!$A$4:$C$8"}</definedName>
    <definedName name="ㅑㅕ" localSheetId="8">{"'용역비'!$A$4:$C$8"}</definedName>
    <definedName name="ㅑㅕ" localSheetId="1">{"'용역비'!$A$4:$C$8"}</definedName>
    <definedName name="ㅑㅕ" localSheetId="5">{"'용역비'!$A$4:$C$8"}</definedName>
    <definedName name="ㅑㅕ" localSheetId="3">{"'용역비'!$A$4:$C$8"}</definedName>
    <definedName name="ㅑㅕ" localSheetId="6">{"'용역비'!$A$4:$C$8"}</definedName>
    <definedName name="ㅑㅕ">{"'용역비'!$A$4:$C$8"}</definedName>
    <definedName name="ㅑㅕㅑ" hidden="1">{#N/A,#N/A,FALSE,"전력간선"}</definedName>
    <definedName name="ㅑㅕㅕ" localSheetId="12">{"'용역비'!$A$4:$C$8"}</definedName>
    <definedName name="ㅑㅕㅕ" localSheetId="7">{"'용역비'!$A$4:$C$8"}</definedName>
    <definedName name="ㅑㅕㅕ" localSheetId="9">{"'용역비'!$A$4:$C$8"}</definedName>
    <definedName name="ㅑㅕㅕ" localSheetId="4">{"'용역비'!$A$4:$C$8"}</definedName>
    <definedName name="ㅑㅕㅕ" localSheetId="2">{"'용역비'!$A$4:$C$8"}</definedName>
    <definedName name="ㅑㅕㅕ" localSheetId="11">{"'용역비'!$A$4:$C$8"}</definedName>
    <definedName name="ㅑㅕㅕ" localSheetId="8">{"'용역비'!$A$4:$C$8"}</definedName>
    <definedName name="ㅑㅕㅕ" localSheetId="1">{"'용역비'!$A$4:$C$8"}</definedName>
    <definedName name="ㅑㅕㅕ" localSheetId="5">{"'용역비'!$A$4:$C$8"}</definedName>
    <definedName name="ㅑㅕㅕ" localSheetId="3">{"'용역비'!$A$4:$C$8"}</definedName>
    <definedName name="ㅑㅕㅕ" localSheetId="6">{"'용역비'!$A$4:$C$8"}</definedName>
    <definedName name="ㅑㅕㅕ">{"'용역비'!$A$4:$C$8"}</definedName>
    <definedName name="ㅑㅣㅑ" localSheetId="12">{"'용역비'!$A$4:$C$8"}</definedName>
    <definedName name="ㅑㅣㅑ" localSheetId="7">{"'용역비'!$A$4:$C$8"}</definedName>
    <definedName name="ㅑㅣㅑ" localSheetId="9">{"'용역비'!$A$4:$C$8"}</definedName>
    <definedName name="ㅑㅣㅑ" localSheetId="4">{"'용역비'!$A$4:$C$8"}</definedName>
    <definedName name="ㅑㅣㅑ" localSheetId="2">{"'용역비'!$A$4:$C$8"}</definedName>
    <definedName name="ㅑㅣㅑ" localSheetId="11">{"'용역비'!$A$4:$C$8"}</definedName>
    <definedName name="ㅑㅣㅑ" localSheetId="8">{"'용역비'!$A$4:$C$8"}</definedName>
    <definedName name="ㅑㅣㅑ" localSheetId="1">{"'용역비'!$A$4:$C$8"}</definedName>
    <definedName name="ㅑㅣㅑ" localSheetId="5">{"'용역비'!$A$4:$C$8"}</definedName>
    <definedName name="ㅑㅣㅑ" localSheetId="3">{"'용역비'!$A$4:$C$8"}</definedName>
    <definedName name="ㅑㅣㅑ" localSheetId="6">{"'용역비'!$A$4:$C$8"}</definedName>
    <definedName name="ㅑㅣㅑ">{"'용역비'!$A$4:$C$8"}</definedName>
    <definedName name="ㅓ" localSheetId="12">{"'자리배치도'!$AG$1:$CI$28"}</definedName>
    <definedName name="ㅓ" localSheetId="7">{"'자리배치도'!$AG$1:$CI$28"}</definedName>
    <definedName name="ㅓ" localSheetId="9">{"'자리배치도'!$AG$1:$CI$28"}</definedName>
    <definedName name="ㅓ" localSheetId="4">{"'자리배치도'!$AG$1:$CI$28"}</definedName>
    <definedName name="ㅓ" localSheetId="2">{"'자리배치도'!$AG$1:$CI$28"}</definedName>
    <definedName name="ㅓ" localSheetId="11">{"'자리배치도'!$AG$1:$CI$28"}</definedName>
    <definedName name="ㅓ" localSheetId="8">{"'자리배치도'!$AG$1:$CI$28"}</definedName>
    <definedName name="ㅓ" localSheetId="1">{"'자리배치도'!$AG$1:$CI$28"}</definedName>
    <definedName name="ㅓ" localSheetId="5">{"'자리배치도'!$AG$1:$CI$28"}</definedName>
    <definedName name="ㅓ" localSheetId="3">{"'자리배치도'!$AG$1:$CI$28"}</definedName>
    <definedName name="ㅓ" localSheetId="6">{"'자리배치도'!$AG$1:$CI$28"}</definedName>
    <definedName name="ㅓ">{"'자리배치도'!$AG$1:$CI$28"}</definedName>
    <definedName name="ㅓㅏㅏㅣ" localSheetId="12">BLCH</definedName>
    <definedName name="ㅓㅏㅏㅣ" localSheetId="7">BLCH</definedName>
    <definedName name="ㅓㅏㅏㅣ" localSheetId="9">BLCH</definedName>
    <definedName name="ㅓㅏㅏㅣ" localSheetId="4">BLCH</definedName>
    <definedName name="ㅓㅏㅏㅣ" localSheetId="2">BLCH</definedName>
    <definedName name="ㅓㅏㅏㅣ" localSheetId="11">BLCH</definedName>
    <definedName name="ㅓㅏㅏㅣ" localSheetId="8">BLCH</definedName>
    <definedName name="ㅓㅏㅏㅣ" localSheetId="0">BLCH</definedName>
    <definedName name="ㅓㅏㅏㅣ" localSheetId="1">BLCH</definedName>
    <definedName name="ㅓㅏㅏㅣ" localSheetId="5">BLCH</definedName>
    <definedName name="ㅓㅏㅏㅣ" localSheetId="3">BLCH</definedName>
    <definedName name="ㅓㅏㅏㅣ" localSheetId="6">BLCH</definedName>
    <definedName name="ㅓㅏㅏㅣ">BLCH</definedName>
    <definedName name="ㅓㅓㅓ" hidden="1">{#N/A,#N/A,FALSE,"전력간선"}</definedName>
    <definedName name="ㅓㅗㅎ" localSheetId="12">{"'산출근거'!$B$4:$D$8"}</definedName>
    <definedName name="ㅓㅗㅎ" localSheetId="7">{"'산출근거'!$B$4:$D$8"}</definedName>
    <definedName name="ㅓㅗㅎ" localSheetId="9">{"'산출근거'!$B$4:$D$8"}</definedName>
    <definedName name="ㅓㅗㅎ" localSheetId="4">{"'산출근거'!$B$4:$D$8"}</definedName>
    <definedName name="ㅓㅗㅎ" localSheetId="2">{"'산출근거'!$B$4:$D$8"}</definedName>
    <definedName name="ㅓㅗㅎ" localSheetId="11">{"'산출근거'!$B$4:$D$8"}</definedName>
    <definedName name="ㅓㅗㅎ" localSheetId="8">{"'산출근거'!$B$4:$D$8"}</definedName>
    <definedName name="ㅓㅗㅎ" localSheetId="0">{"'산출근거'!$B$4:$D$8"}</definedName>
    <definedName name="ㅓㅗㅎ" localSheetId="1">{"'산출근거'!$B$4:$D$8"}</definedName>
    <definedName name="ㅓㅗㅎ" localSheetId="5">{"'산출근거'!$B$4:$D$8"}</definedName>
    <definedName name="ㅓㅗㅎ" localSheetId="3">{"'산출근거'!$B$4:$D$8"}</definedName>
    <definedName name="ㅓㅗㅎ" localSheetId="6">{"'산출근거'!$B$4:$D$8"}</definedName>
    <definedName name="ㅓㅗㅎ">{"'산출근거'!$B$4:$D$8"}</definedName>
    <definedName name="ㅔ" localSheetId="12">{"'용역비'!$A$4:$C$8"}</definedName>
    <definedName name="ㅔ" localSheetId="7">{"'용역비'!$A$4:$C$8"}</definedName>
    <definedName name="ㅔ" localSheetId="9">{"'용역비'!$A$4:$C$8"}</definedName>
    <definedName name="ㅔ" localSheetId="4">{"'용역비'!$A$4:$C$8"}</definedName>
    <definedName name="ㅔ" localSheetId="2">{"'용역비'!$A$4:$C$8"}</definedName>
    <definedName name="ㅔ" localSheetId="11">{"'용역비'!$A$4:$C$8"}</definedName>
    <definedName name="ㅔ" localSheetId="8">{"'용역비'!$A$4:$C$8"}</definedName>
    <definedName name="ㅔ" localSheetId="1">{"'용역비'!$A$4:$C$8"}</definedName>
    <definedName name="ㅔ" localSheetId="5">{"'용역비'!$A$4:$C$8"}</definedName>
    <definedName name="ㅔ" localSheetId="3">{"'용역비'!$A$4:$C$8"}</definedName>
    <definedName name="ㅔ" localSheetId="6">{"'용역비'!$A$4:$C$8"}</definedName>
    <definedName name="ㅔ">{"'용역비'!$A$4:$C$8"}</definedName>
    <definedName name="ㅔㅔㅔㅔ" localSheetId="12">{"'용역비'!$A$4:$C$8"}</definedName>
    <definedName name="ㅔㅔㅔㅔ" localSheetId="7">{"'용역비'!$A$4:$C$8"}</definedName>
    <definedName name="ㅔㅔㅔㅔ" localSheetId="9">{"'용역비'!$A$4:$C$8"}</definedName>
    <definedName name="ㅔㅔㅔㅔ" localSheetId="4">{"'용역비'!$A$4:$C$8"}</definedName>
    <definedName name="ㅔㅔㅔㅔ" localSheetId="2">{"'용역비'!$A$4:$C$8"}</definedName>
    <definedName name="ㅔㅔㅔㅔ" localSheetId="11">{"'용역비'!$A$4:$C$8"}</definedName>
    <definedName name="ㅔㅔㅔㅔ" localSheetId="8">{"'용역비'!$A$4:$C$8"}</definedName>
    <definedName name="ㅔㅔㅔㅔ" localSheetId="1">{"'용역비'!$A$4:$C$8"}</definedName>
    <definedName name="ㅔㅔㅔㅔ" localSheetId="5">{"'용역비'!$A$4:$C$8"}</definedName>
    <definedName name="ㅔㅔㅔㅔ" localSheetId="3">{"'용역비'!$A$4:$C$8"}</definedName>
    <definedName name="ㅔㅔㅔㅔ" localSheetId="6">{"'용역비'!$A$4:$C$8"}</definedName>
    <definedName name="ㅔㅔㅔㅔ">{"'용역비'!$A$4:$C$8"}</definedName>
    <definedName name="ㅔㅔㅔㅔㅔ" localSheetId="12">{"'용역비'!$A$4:$C$8"}</definedName>
    <definedName name="ㅔㅔㅔㅔㅔ" localSheetId="7">{"'용역비'!$A$4:$C$8"}</definedName>
    <definedName name="ㅔㅔㅔㅔㅔ" localSheetId="9">{"'용역비'!$A$4:$C$8"}</definedName>
    <definedName name="ㅔㅔㅔㅔㅔ" localSheetId="4">{"'용역비'!$A$4:$C$8"}</definedName>
    <definedName name="ㅔㅔㅔㅔㅔ" localSheetId="2">{"'용역비'!$A$4:$C$8"}</definedName>
    <definedName name="ㅔㅔㅔㅔㅔ" localSheetId="11">{"'용역비'!$A$4:$C$8"}</definedName>
    <definedName name="ㅔㅔㅔㅔㅔ" localSheetId="8">{"'용역비'!$A$4:$C$8"}</definedName>
    <definedName name="ㅔㅔㅔㅔㅔ" localSheetId="1">{"'용역비'!$A$4:$C$8"}</definedName>
    <definedName name="ㅔㅔㅔㅔㅔ" localSheetId="5">{"'용역비'!$A$4:$C$8"}</definedName>
    <definedName name="ㅔㅔㅔㅔㅔ" localSheetId="3">{"'용역비'!$A$4:$C$8"}</definedName>
    <definedName name="ㅔㅔㅔㅔㅔ" localSheetId="6">{"'용역비'!$A$4:$C$8"}</definedName>
    <definedName name="ㅔㅔㅔㅔㅔ">{"'용역비'!$A$4:$C$8"}</definedName>
    <definedName name="ㅔㅣ" localSheetId="12">{"'용역비'!$A$4:$C$8"}</definedName>
    <definedName name="ㅔㅣ" localSheetId="7">{"'용역비'!$A$4:$C$8"}</definedName>
    <definedName name="ㅔㅣ" localSheetId="9">{"'용역비'!$A$4:$C$8"}</definedName>
    <definedName name="ㅔㅣ" localSheetId="4">{"'용역비'!$A$4:$C$8"}</definedName>
    <definedName name="ㅔㅣ" localSheetId="2">{"'용역비'!$A$4:$C$8"}</definedName>
    <definedName name="ㅔㅣ" localSheetId="11">{"'용역비'!$A$4:$C$8"}</definedName>
    <definedName name="ㅔㅣ" localSheetId="8">{"'용역비'!$A$4:$C$8"}</definedName>
    <definedName name="ㅔㅣ" localSheetId="1">{"'용역비'!$A$4:$C$8"}</definedName>
    <definedName name="ㅔㅣ" localSheetId="5">{"'용역비'!$A$4:$C$8"}</definedName>
    <definedName name="ㅔㅣ" localSheetId="3">{"'용역비'!$A$4:$C$8"}</definedName>
    <definedName name="ㅔㅣ" localSheetId="6">{"'용역비'!$A$4:$C$8"}</definedName>
    <definedName name="ㅔㅣ">{"'용역비'!$A$4:$C$8"}</definedName>
    <definedName name="ㅕㅓ" localSheetId="12">{"'용역비'!$A$4:$C$8"}</definedName>
    <definedName name="ㅕㅓ" localSheetId="7">{"'용역비'!$A$4:$C$8"}</definedName>
    <definedName name="ㅕㅓ" localSheetId="9">{"'용역비'!$A$4:$C$8"}</definedName>
    <definedName name="ㅕㅓ" localSheetId="4">{"'용역비'!$A$4:$C$8"}</definedName>
    <definedName name="ㅕㅓ" localSheetId="2">{"'용역비'!$A$4:$C$8"}</definedName>
    <definedName name="ㅕㅓ" localSheetId="11">{"'용역비'!$A$4:$C$8"}</definedName>
    <definedName name="ㅕㅓ" localSheetId="8">{"'용역비'!$A$4:$C$8"}</definedName>
    <definedName name="ㅕㅓ" localSheetId="1">{"'용역비'!$A$4:$C$8"}</definedName>
    <definedName name="ㅕㅓ" localSheetId="5">{"'용역비'!$A$4:$C$8"}</definedName>
    <definedName name="ㅕㅓ" localSheetId="3">{"'용역비'!$A$4:$C$8"}</definedName>
    <definedName name="ㅕㅓ" localSheetId="6">{"'용역비'!$A$4:$C$8"}</definedName>
    <definedName name="ㅕㅓ">{"'용역비'!$A$4:$C$8"}</definedName>
    <definedName name="ㅕㅕ" localSheetId="12">{"'용역비'!$A$4:$C$8"}</definedName>
    <definedName name="ㅕㅕ" localSheetId="7">{"'용역비'!$A$4:$C$8"}</definedName>
    <definedName name="ㅕㅕ" localSheetId="9">{"'용역비'!$A$4:$C$8"}</definedName>
    <definedName name="ㅕㅕ" localSheetId="4">{"'용역비'!$A$4:$C$8"}</definedName>
    <definedName name="ㅕㅕ" localSheetId="2">{"'용역비'!$A$4:$C$8"}</definedName>
    <definedName name="ㅕㅕ" localSheetId="11">{"'용역비'!$A$4:$C$8"}</definedName>
    <definedName name="ㅕㅕ" localSheetId="8">{"'용역비'!$A$4:$C$8"}</definedName>
    <definedName name="ㅕㅕ" localSheetId="1">{"'용역비'!$A$4:$C$8"}</definedName>
    <definedName name="ㅕㅕ" localSheetId="5">{"'용역비'!$A$4:$C$8"}</definedName>
    <definedName name="ㅕㅕ" localSheetId="3">{"'용역비'!$A$4:$C$8"}</definedName>
    <definedName name="ㅕㅕ" localSheetId="6">{"'용역비'!$A$4:$C$8"}</definedName>
    <definedName name="ㅕㅕ">{"'용역비'!$A$4:$C$8"}</definedName>
    <definedName name="ㅕㅛ" localSheetId="12">{"'용역비'!$A$4:$C$8"}</definedName>
    <definedName name="ㅕㅛ" localSheetId="7">{"'용역비'!$A$4:$C$8"}</definedName>
    <definedName name="ㅕㅛ" localSheetId="9">{"'용역비'!$A$4:$C$8"}</definedName>
    <definedName name="ㅕㅛ" localSheetId="4">{"'용역비'!$A$4:$C$8"}</definedName>
    <definedName name="ㅕㅛ" localSheetId="2">{"'용역비'!$A$4:$C$8"}</definedName>
    <definedName name="ㅕㅛ" localSheetId="11">{"'용역비'!$A$4:$C$8"}</definedName>
    <definedName name="ㅕㅛ" localSheetId="8">{"'용역비'!$A$4:$C$8"}</definedName>
    <definedName name="ㅕㅛ" localSheetId="1">{"'용역비'!$A$4:$C$8"}</definedName>
    <definedName name="ㅕㅛ" localSheetId="5">{"'용역비'!$A$4:$C$8"}</definedName>
    <definedName name="ㅕㅛ" localSheetId="3">{"'용역비'!$A$4:$C$8"}</definedName>
    <definedName name="ㅕㅛ" localSheetId="6">{"'용역비'!$A$4:$C$8"}</definedName>
    <definedName name="ㅕㅛ">{"'용역비'!$A$4:$C$8"}</definedName>
    <definedName name="ㅕㅛㅅ" localSheetId="12">{"'용역비'!$A$4:$C$8"}</definedName>
    <definedName name="ㅕㅛㅅ" localSheetId="7">{"'용역비'!$A$4:$C$8"}</definedName>
    <definedName name="ㅕㅛㅅ" localSheetId="9">{"'용역비'!$A$4:$C$8"}</definedName>
    <definedName name="ㅕㅛㅅ" localSheetId="4">{"'용역비'!$A$4:$C$8"}</definedName>
    <definedName name="ㅕㅛㅅ" localSheetId="2">{"'용역비'!$A$4:$C$8"}</definedName>
    <definedName name="ㅕㅛㅅ" localSheetId="11">{"'용역비'!$A$4:$C$8"}</definedName>
    <definedName name="ㅕㅛㅅ" localSheetId="8">{"'용역비'!$A$4:$C$8"}</definedName>
    <definedName name="ㅕㅛㅅ" localSheetId="1">{"'용역비'!$A$4:$C$8"}</definedName>
    <definedName name="ㅕㅛㅅ" localSheetId="5">{"'용역비'!$A$4:$C$8"}</definedName>
    <definedName name="ㅕㅛㅅ" localSheetId="3">{"'용역비'!$A$4:$C$8"}</definedName>
    <definedName name="ㅕㅛㅅ" localSheetId="6">{"'용역비'!$A$4:$C$8"}</definedName>
    <definedName name="ㅕㅛㅅ">{"'용역비'!$A$4:$C$8"}</definedName>
    <definedName name="ㅗㅎㅅ" localSheetId="12">{"'공사부문'!$A$6:$A$32"}</definedName>
    <definedName name="ㅗㅎㅅ" localSheetId="7">{"'공사부문'!$A$6:$A$32"}</definedName>
    <definedName name="ㅗㅎㅅ" localSheetId="9">{"'공사부문'!$A$6:$A$32"}</definedName>
    <definedName name="ㅗㅎㅅ" localSheetId="4">{"'공사부문'!$A$6:$A$32"}</definedName>
    <definedName name="ㅗㅎㅅ" localSheetId="2">{"'공사부문'!$A$6:$A$32"}</definedName>
    <definedName name="ㅗㅎㅅ" localSheetId="11">{"'공사부문'!$A$6:$A$32"}</definedName>
    <definedName name="ㅗㅎㅅ" localSheetId="8">{"'공사부문'!$A$6:$A$32"}</definedName>
    <definedName name="ㅗㅎㅅ" localSheetId="0">{"'공사부문'!$A$6:$A$32"}</definedName>
    <definedName name="ㅗㅎㅅ" localSheetId="1">{"'공사부문'!$A$6:$A$32"}</definedName>
    <definedName name="ㅗㅎㅅ" localSheetId="5">{"'공사부문'!$A$6:$A$32"}</definedName>
    <definedName name="ㅗㅎㅅ" localSheetId="3">{"'공사부문'!$A$6:$A$32"}</definedName>
    <definedName name="ㅗㅎㅅ" localSheetId="6">{"'공사부문'!$A$6:$A$32"}</definedName>
    <definedName name="ㅗㅎㅅ">{"'공사부문'!$A$6:$A$32"}</definedName>
    <definedName name="ㅗㅓ" localSheetId="12">{"'제조(순번)'!$A$386:$A$387","'제조(순번)'!$A$1:$H$399"}</definedName>
    <definedName name="ㅗㅓ" localSheetId="7">{"'제조(순번)'!$A$386:$A$387","'제조(순번)'!$A$1:$H$399"}</definedName>
    <definedName name="ㅗㅓ" localSheetId="9">{"'제조(순번)'!$A$386:$A$387","'제조(순번)'!$A$1:$H$399"}</definedName>
    <definedName name="ㅗㅓ" localSheetId="4">{"'제조(순번)'!$A$386:$A$387","'제조(순번)'!$A$1:$H$399"}</definedName>
    <definedName name="ㅗㅓ" localSheetId="2">{"'제조(순번)'!$A$386:$A$387","'제조(순번)'!$A$1:$H$399"}</definedName>
    <definedName name="ㅗㅓ" localSheetId="11">{"'제조(순번)'!$A$386:$A$387","'제조(순번)'!$A$1:$H$399"}</definedName>
    <definedName name="ㅗㅓ" localSheetId="8">{"'제조(순번)'!$A$386:$A$387","'제조(순번)'!$A$1:$H$399"}</definedName>
    <definedName name="ㅗㅓ" localSheetId="0">{"'제조(순번)'!$A$386:$A$387","'제조(순번)'!$A$1:$H$399"}</definedName>
    <definedName name="ㅗㅓ" localSheetId="1">{"'제조(순번)'!$A$386:$A$387","'제조(순번)'!$A$1:$H$399"}</definedName>
    <definedName name="ㅗㅓ" localSheetId="5">{"'제조(순번)'!$A$386:$A$387","'제조(순번)'!$A$1:$H$399"}</definedName>
    <definedName name="ㅗㅓ" localSheetId="3">{"'제조(순번)'!$A$386:$A$387","'제조(순번)'!$A$1:$H$399"}</definedName>
    <definedName name="ㅗㅓ" localSheetId="6">{"'제조(순번)'!$A$386:$A$387","'제조(순번)'!$A$1:$H$399"}</definedName>
    <definedName name="ㅗㅓ">{"'제조(순번)'!$A$386:$A$387","'제조(순번)'!$A$1:$H$399"}</definedName>
    <definedName name="ㅗㅓ_1" localSheetId="12">{"'제조(순번)'!$A$386:$A$387","'제조(순번)'!$A$1:$H$399"}</definedName>
    <definedName name="ㅗㅓ_1" localSheetId="7">{"'제조(순번)'!$A$386:$A$387","'제조(순번)'!$A$1:$H$399"}</definedName>
    <definedName name="ㅗㅓ_1" localSheetId="9">{"'제조(순번)'!$A$386:$A$387","'제조(순번)'!$A$1:$H$399"}</definedName>
    <definedName name="ㅗㅓ_1" localSheetId="4">{"'제조(순번)'!$A$386:$A$387","'제조(순번)'!$A$1:$H$399"}</definedName>
    <definedName name="ㅗㅓ_1" localSheetId="2">{"'제조(순번)'!$A$386:$A$387","'제조(순번)'!$A$1:$H$399"}</definedName>
    <definedName name="ㅗㅓ_1" localSheetId="11">{"'제조(순번)'!$A$386:$A$387","'제조(순번)'!$A$1:$H$399"}</definedName>
    <definedName name="ㅗㅓ_1" localSheetId="8">{"'제조(순번)'!$A$386:$A$387","'제조(순번)'!$A$1:$H$399"}</definedName>
    <definedName name="ㅗㅓ_1" localSheetId="0">{"'제조(순번)'!$A$386:$A$387","'제조(순번)'!$A$1:$H$399"}</definedName>
    <definedName name="ㅗㅓ_1" localSheetId="1">{"'제조(순번)'!$A$386:$A$387","'제조(순번)'!$A$1:$H$399"}</definedName>
    <definedName name="ㅗㅓ_1" localSheetId="5">{"'제조(순번)'!$A$386:$A$387","'제조(순번)'!$A$1:$H$399"}</definedName>
    <definedName name="ㅗㅓ_1" localSheetId="3">{"'제조(순번)'!$A$386:$A$387","'제조(순번)'!$A$1:$H$399"}</definedName>
    <definedName name="ㅗㅓ_1" localSheetId="6">{"'제조(순번)'!$A$386:$A$387","'제조(순번)'!$A$1:$H$399"}</definedName>
    <definedName name="ㅗㅓ_1">{"'제조(순번)'!$A$386:$A$387","'제조(순번)'!$A$1:$H$399"}</definedName>
    <definedName name="ㅗㅓ_2" localSheetId="12">{"'제조(순번)'!$A$386:$A$387","'제조(순번)'!$A$1:$H$399"}</definedName>
    <definedName name="ㅗㅓ_2" localSheetId="7">{"'제조(순번)'!$A$386:$A$387","'제조(순번)'!$A$1:$H$399"}</definedName>
    <definedName name="ㅗㅓ_2" localSheetId="9">{"'제조(순번)'!$A$386:$A$387","'제조(순번)'!$A$1:$H$399"}</definedName>
    <definedName name="ㅗㅓ_2" localSheetId="4">{"'제조(순번)'!$A$386:$A$387","'제조(순번)'!$A$1:$H$399"}</definedName>
    <definedName name="ㅗㅓ_2" localSheetId="2">{"'제조(순번)'!$A$386:$A$387","'제조(순번)'!$A$1:$H$399"}</definedName>
    <definedName name="ㅗㅓ_2" localSheetId="11">{"'제조(순번)'!$A$386:$A$387","'제조(순번)'!$A$1:$H$399"}</definedName>
    <definedName name="ㅗㅓ_2" localSheetId="8">{"'제조(순번)'!$A$386:$A$387","'제조(순번)'!$A$1:$H$399"}</definedName>
    <definedName name="ㅗㅓ_2" localSheetId="0">{"'제조(순번)'!$A$386:$A$387","'제조(순번)'!$A$1:$H$399"}</definedName>
    <definedName name="ㅗㅓ_2" localSheetId="1">{"'제조(순번)'!$A$386:$A$387","'제조(순번)'!$A$1:$H$399"}</definedName>
    <definedName name="ㅗㅓ_2" localSheetId="5">{"'제조(순번)'!$A$386:$A$387","'제조(순번)'!$A$1:$H$399"}</definedName>
    <definedName name="ㅗㅓ_2" localSheetId="3">{"'제조(순번)'!$A$386:$A$387","'제조(순번)'!$A$1:$H$399"}</definedName>
    <definedName name="ㅗㅓ_2" localSheetId="6">{"'제조(순번)'!$A$386:$A$387","'제조(순번)'!$A$1:$H$399"}</definedName>
    <definedName name="ㅗㅓ_2">{"'제조(순번)'!$A$386:$A$387","'제조(순번)'!$A$1:$H$399"}</definedName>
    <definedName name="ㅗㅓ_3" localSheetId="12">{"'제조(순번)'!$A$386:$A$387","'제조(순번)'!$A$1:$H$399"}</definedName>
    <definedName name="ㅗㅓ_3" localSheetId="7">{"'제조(순번)'!$A$386:$A$387","'제조(순번)'!$A$1:$H$399"}</definedName>
    <definedName name="ㅗㅓ_3" localSheetId="9">{"'제조(순번)'!$A$386:$A$387","'제조(순번)'!$A$1:$H$399"}</definedName>
    <definedName name="ㅗㅓ_3" localSheetId="4">{"'제조(순번)'!$A$386:$A$387","'제조(순번)'!$A$1:$H$399"}</definedName>
    <definedName name="ㅗㅓ_3" localSheetId="2">{"'제조(순번)'!$A$386:$A$387","'제조(순번)'!$A$1:$H$399"}</definedName>
    <definedName name="ㅗㅓ_3" localSheetId="11">{"'제조(순번)'!$A$386:$A$387","'제조(순번)'!$A$1:$H$399"}</definedName>
    <definedName name="ㅗㅓ_3" localSheetId="8">{"'제조(순번)'!$A$386:$A$387","'제조(순번)'!$A$1:$H$399"}</definedName>
    <definedName name="ㅗㅓ_3" localSheetId="0">{"'제조(순번)'!$A$386:$A$387","'제조(순번)'!$A$1:$H$399"}</definedName>
    <definedName name="ㅗㅓ_3" localSheetId="1">{"'제조(순번)'!$A$386:$A$387","'제조(순번)'!$A$1:$H$399"}</definedName>
    <definedName name="ㅗㅓ_3" localSheetId="5">{"'제조(순번)'!$A$386:$A$387","'제조(순번)'!$A$1:$H$399"}</definedName>
    <definedName name="ㅗㅓ_3" localSheetId="3">{"'제조(순번)'!$A$386:$A$387","'제조(순번)'!$A$1:$H$399"}</definedName>
    <definedName name="ㅗㅓ_3" localSheetId="6">{"'제조(순번)'!$A$386:$A$387","'제조(순번)'!$A$1:$H$399"}</definedName>
    <definedName name="ㅗㅓ_3">{"'제조(순번)'!$A$386:$A$387","'제조(순번)'!$A$1:$H$399"}</definedName>
    <definedName name="ㅗㅓ_4" localSheetId="12">{"'제조(순번)'!$A$386:$A$387","'제조(순번)'!$A$1:$H$399"}</definedName>
    <definedName name="ㅗㅓ_4" localSheetId="7">{"'제조(순번)'!$A$386:$A$387","'제조(순번)'!$A$1:$H$399"}</definedName>
    <definedName name="ㅗㅓ_4" localSheetId="9">{"'제조(순번)'!$A$386:$A$387","'제조(순번)'!$A$1:$H$399"}</definedName>
    <definedName name="ㅗㅓ_4" localSheetId="4">{"'제조(순번)'!$A$386:$A$387","'제조(순번)'!$A$1:$H$399"}</definedName>
    <definedName name="ㅗㅓ_4" localSheetId="2">{"'제조(순번)'!$A$386:$A$387","'제조(순번)'!$A$1:$H$399"}</definedName>
    <definedName name="ㅗㅓ_4" localSheetId="11">{"'제조(순번)'!$A$386:$A$387","'제조(순번)'!$A$1:$H$399"}</definedName>
    <definedName name="ㅗㅓ_4" localSheetId="8">{"'제조(순번)'!$A$386:$A$387","'제조(순번)'!$A$1:$H$399"}</definedName>
    <definedName name="ㅗㅓ_4" localSheetId="0">{"'제조(순번)'!$A$386:$A$387","'제조(순번)'!$A$1:$H$399"}</definedName>
    <definedName name="ㅗㅓ_4" localSheetId="1">{"'제조(순번)'!$A$386:$A$387","'제조(순번)'!$A$1:$H$399"}</definedName>
    <definedName name="ㅗㅓ_4" localSheetId="5">{"'제조(순번)'!$A$386:$A$387","'제조(순번)'!$A$1:$H$399"}</definedName>
    <definedName name="ㅗㅓ_4" localSheetId="3">{"'제조(순번)'!$A$386:$A$387","'제조(순번)'!$A$1:$H$399"}</definedName>
    <definedName name="ㅗㅓ_4" localSheetId="6">{"'제조(순번)'!$A$386:$A$387","'제조(순번)'!$A$1:$H$399"}</definedName>
    <definedName name="ㅗㅓ_4">{"'제조(순번)'!$A$386:$A$387","'제조(순번)'!$A$1:$H$399"}</definedName>
    <definedName name="ㅗㅓ_5" localSheetId="12">{"'제조(순번)'!$A$386:$A$387","'제조(순번)'!$A$1:$H$399"}</definedName>
    <definedName name="ㅗㅓ_5" localSheetId="7">{"'제조(순번)'!$A$386:$A$387","'제조(순번)'!$A$1:$H$399"}</definedName>
    <definedName name="ㅗㅓ_5" localSheetId="9">{"'제조(순번)'!$A$386:$A$387","'제조(순번)'!$A$1:$H$399"}</definedName>
    <definedName name="ㅗㅓ_5" localSheetId="4">{"'제조(순번)'!$A$386:$A$387","'제조(순번)'!$A$1:$H$399"}</definedName>
    <definedName name="ㅗㅓ_5" localSheetId="2">{"'제조(순번)'!$A$386:$A$387","'제조(순번)'!$A$1:$H$399"}</definedName>
    <definedName name="ㅗㅓ_5" localSheetId="11">{"'제조(순번)'!$A$386:$A$387","'제조(순번)'!$A$1:$H$399"}</definedName>
    <definedName name="ㅗㅓ_5" localSheetId="8">{"'제조(순번)'!$A$386:$A$387","'제조(순번)'!$A$1:$H$399"}</definedName>
    <definedName name="ㅗㅓ_5" localSheetId="0">{"'제조(순번)'!$A$386:$A$387","'제조(순번)'!$A$1:$H$399"}</definedName>
    <definedName name="ㅗㅓ_5" localSheetId="1">{"'제조(순번)'!$A$386:$A$387","'제조(순번)'!$A$1:$H$399"}</definedName>
    <definedName name="ㅗㅓ_5" localSheetId="5">{"'제조(순번)'!$A$386:$A$387","'제조(순번)'!$A$1:$H$399"}</definedName>
    <definedName name="ㅗㅓ_5" localSheetId="3">{"'제조(순번)'!$A$386:$A$387","'제조(순번)'!$A$1:$H$399"}</definedName>
    <definedName name="ㅗㅓ_5" localSheetId="6">{"'제조(순번)'!$A$386:$A$387","'제조(순번)'!$A$1:$H$399"}</definedName>
    <definedName name="ㅗㅓ_5">{"'제조(순번)'!$A$386:$A$387","'제조(순번)'!$A$1:$H$399"}</definedName>
    <definedName name="ㅛㅅ" localSheetId="12">{"'5국공정'!$A$1:$E$128"}</definedName>
    <definedName name="ㅛㅅ" localSheetId="7">{"'5국공정'!$A$1:$E$128"}</definedName>
    <definedName name="ㅛㅅ" localSheetId="9">{"'5국공정'!$A$1:$E$128"}</definedName>
    <definedName name="ㅛㅅ" localSheetId="4">{"'5국공정'!$A$1:$E$128"}</definedName>
    <definedName name="ㅛㅅ" localSheetId="2">{"'5국공정'!$A$1:$E$128"}</definedName>
    <definedName name="ㅛㅅ" localSheetId="11">{"'5국공정'!$A$1:$E$128"}</definedName>
    <definedName name="ㅛㅅ" localSheetId="8">{"'5국공정'!$A$1:$E$128"}</definedName>
    <definedName name="ㅛㅅ" localSheetId="1">{"'5국공정'!$A$1:$E$128"}</definedName>
    <definedName name="ㅛㅅ" localSheetId="5">{"'5국공정'!$A$1:$E$128"}</definedName>
    <definedName name="ㅛㅅ" localSheetId="3">{"'5국공정'!$A$1:$E$128"}</definedName>
    <definedName name="ㅛㅅ" localSheetId="6">{"'5국공정'!$A$1:$E$128"}</definedName>
    <definedName name="ㅛㅅ">{"'5국공정'!$A$1:$E$128"}</definedName>
    <definedName name="ㅛㅕㅑ" hidden="1">'[7]N賃率-職'!$I$5:$I$30</definedName>
    <definedName name="ㅛㅗ" localSheetId="12">{"'용역비'!$A$4:$C$8"}</definedName>
    <definedName name="ㅛㅗ" localSheetId="7">{"'용역비'!$A$4:$C$8"}</definedName>
    <definedName name="ㅛㅗ" localSheetId="9">{"'용역비'!$A$4:$C$8"}</definedName>
    <definedName name="ㅛㅗ" localSheetId="4">{"'용역비'!$A$4:$C$8"}</definedName>
    <definedName name="ㅛㅗ" localSheetId="2">{"'용역비'!$A$4:$C$8"}</definedName>
    <definedName name="ㅛㅗ" localSheetId="11">{"'용역비'!$A$4:$C$8"}</definedName>
    <definedName name="ㅛㅗ" localSheetId="8">{"'용역비'!$A$4:$C$8"}</definedName>
    <definedName name="ㅛㅗ" localSheetId="1">{"'용역비'!$A$4:$C$8"}</definedName>
    <definedName name="ㅛㅗ" localSheetId="5">{"'용역비'!$A$4:$C$8"}</definedName>
    <definedName name="ㅛㅗ" localSheetId="3">{"'용역비'!$A$4:$C$8"}</definedName>
    <definedName name="ㅛㅗ" localSheetId="6">{"'용역비'!$A$4:$C$8"}</definedName>
    <definedName name="ㅛㅗ">{"'용역비'!$A$4:$C$8"}</definedName>
    <definedName name="ㅛㅗㅎ" localSheetId="12">{"'용역비'!$A$4:$C$8"}</definedName>
    <definedName name="ㅛㅗㅎ" localSheetId="7">{"'용역비'!$A$4:$C$8"}</definedName>
    <definedName name="ㅛㅗㅎ" localSheetId="9">{"'용역비'!$A$4:$C$8"}</definedName>
    <definedName name="ㅛㅗㅎ" localSheetId="4">{"'용역비'!$A$4:$C$8"}</definedName>
    <definedName name="ㅛㅗㅎ" localSheetId="2">{"'용역비'!$A$4:$C$8"}</definedName>
    <definedName name="ㅛㅗㅎ" localSheetId="11">{"'용역비'!$A$4:$C$8"}</definedName>
    <definedName name="ㅛㅗㅎ" localSheetId="8">{"'용역비'!$A$4:$C$8"}</definedName>
    <definedName name="ㅛㅗㅎ" localSheetId="1">{"'용역비'!$A$4:$C$8"}</definedName>
    <definedName name="ㅛㅗㅎ" localSheetId="5">{"'용역비'!$A$4:$C$8"}</definedName>
    <definedName name="ㅛㅗㅎ" localSheetId="3">{"'용역비'!$A$4:$C$8"}</definedName>
    <definedName name="ㅛㅗㅎ" localSheetId="6">{"'용역비'!$A$4:$C$8"}</definedName>
    <definedName name="ㅛㅗㅎ">{"'용역비'!$A$4:$C$8"}</definedName>
    <definedName name="ㅛㅛ" localSheetId="12">{"'용역비'!$A$4:$C$8"}</definedName>
    <definedName name="ㅛㅛ" localSheetId="7">{"'용역비'!$A$4:$C$8"}</definedName>
    <definedName name="ㅛㅛ" localSheetId="9">{"'용역비'!$A$4:$C$8"}</definedName>
    <definedName name="ㅛㅛ" localSheetId="4">{"'용역비'!$A$4:$C$8"}</definedName>
    <definedName name="ㅛㅛ" localSheetId="2">{"'용역비'!$A$4:$C$8"}</definedName>
    <definedName name="ㅛㅛ" localSheetId="11">{"'용역비'!$A$4:$C$8"}</definedName>
    <definedName name="ㅛㅛ" localSheetId="8">{"'용역비'!$A$4:$C$8"}</definedName>
    <definedName name="ㅛㅛ" localSheetId="1">{"'용역비'!$A$4:$C$8"}</definedName>
    <definedName name="ㅛㅛ" localSheetId="5">{"'용역비'!$A$4:$C$8"}</definedName>
    <definedName name="ㅛㅛ" localSheetId="3">{"'용역비'!$A$4:$C$8"}</definedName>
    <definedName name="ㅛㅛ" localSheetId="6">{"'용역비'!$A$4:$C$8"}</definedName>
    <definedName name="ㅛㅛ">{"'용역비'!$A$4:$C$8"}</definedName>
    <definedName name="ㅛㅛㅛ" localSheetId="12">{"'용역비'!$A$4:$C$8"}</definedName>
    <definedName name="ㅛㅛㅛ" localSheetId="7">{"'용역비'!$A$4:$C$8"}</definedName>
    <definedName name="ㅛㅛㅛ" localSheetId="9">{"'용역비'!$A$4:$C$8"}</definedName>
    <definedName name="ㅛㅛㅛ" localSheetId="4">{"'용역비'!$A$4:$C$8"}</definedName>
    <definedName name="ㅛㅛㅛ" localSheetId="2">{"'용역비'!$A$4:$C$8"}</definedName>
    <definedName name="ㅛㅛㅛ" localSheetId="11">{"'용역비'!$A$4:$C$8"}</definedName>
    <definedName name="ㅛㅛㅛ" localSheetId="8">{"'용역비'!$A$4:$C$8"}</definedName>
    <definedName name="ㅛㅛㅛ" localSheetId="1">{"'용역비'!$A$4:$C$8"}</definedName>
    <definedName name="ㅛㅛㅛ" localSheetId="5">{"'용역비'!$A$4:$C$8"}</definedName>
    <definedName name="ㅛㅛㅛ" localSheetId="3">{"'용역비'!$A$4:$C$8"}</definedName>
    <definedName name="ㅛㅛㅛ" localSheetId="6">{"'용역비'!$A$4:$C$8"}</definedName>
    <definedName name="ㅛㅛㅛ">{"'용역비'!$A$4:$C$8"}</definedName>
    <definedName name="ㅜㅜㅜㅜㅜ" localSheetId="12">BLCH</definedName>
    <definedName name="ㅜㅜㅜㅜㅜ" localSheetId="7">BLCH</definedName>
    <definedName name="ㅜㅜㅜㅜㅜ" localSheetId="9">BLCH</definedName>
    <definedName name="ㅜㅜㅜㅜㅜ" localSheetId="4">BLCH</definedName>
    <definedName name="ㅜㅜㅜㅜㅜ" localSheetId="2">BLCH</definedName>
    <definedName name="ㅜㅜㅜㅜㅜ" localSheetId="11">BLCH</definedName>
    <definedName name="ㅜㅜㅜㅜㅜ" localSheetId="8">BLCH</definedName>
    <definedName name="ㅜㅜㅜㅜㅜ" localSheetId="1">BLCH</definedName>
    <definedName name="ㅜㅜㅜㅜㅜ" localSheetId="5">BLCH</definedName>
    <definedName name="ㅜㅜㅜㅜㅜ" localSheetId="3">BLCH</definedName>
    <definedName name="ㅜㅜㅜㅜㅜ" localSheetId="6">BLCH</definedName>
    <definedName name="ㅜㅜㅜㅜㅜ">BLCH</definedName>
    <definedName name="ㅠ" localSheetId="12">{"'공사부문'!$A$6:$A$32"}</definedName>
    <definedName name="ㅠ" localSheetId="7">{"'공사부문'!$A$6:$A$32"}</definedName>
    <definedName name="ㅠ" localSheetId="9">{"'공사부문'!$A$6:$A$32"}</definedName>
    <definedName name="ㅠ" localSheetId="4">{"'공사부문'!$A$6:$A$32"}</definedName>
    <definedName name="ㅠ" localSheetId="2">{"'공사부문'!$A$6:$A$32"}</definedName>
    <definedName name="ㅠ" localSheetId="11">{"'공사부문'!$A$6:$A$32"}</definedName>
    <definedName name="ㅠ" localSheetId="8">{"'공사부문'!$A$6:$A$32"}</definedName>
    <definedName name="ㅠ" localSheetId="1">{"'공사부문'!$A$6:$A$32"}</definedName>
    <definedName name="ㅠ" localSheetId="5">{"'공사부문'!$A$6:$A$32"}</definedName>
    <definedName name="ㅠ" localSheetId="3">{"'공사부문'!$A$6:$A$32"}</definedName>
    <definedName name="ㅠ" localSheetId="6">{"'공사부문'!$A$6:$A$32"}</definedName>
    <definedName name="ㅠ">{"'공사부문'!$A$6:$A$32"}</definedName>
    <definedName name="ㅠㄱ" localSheetId="12">{"'용역비'!$A$4:$C$8"}</definedName>
    <definedName name="ㅠㄱ" localSheetId="7">{"'용역비'!$A$4:$C$8"}</definedName>
    <definedName name="ㅠㄱ" localSheetId="9">{"'용역비'!$A$4:$C$8"}</definedName>
    <definedName name="ㅠㄱ" localSheetId="4">{"'용역비'!$A$4:$C$8"}</definedName>
    <definedName name="ㅠㄱ" localSheetId="2">{"'용역비'!$A$4:$C$8"}</definedName>
    <definedName name="ㅠㄱ" localSheetId="11">{"'용역비'!$A$4:$C$8"}</definedName>
    <definedName name="ㅠㄱ" localSheetId="8">{"'용역비'!$A$4:$C$8"}</definedName>
    <definedName name="ㅠㄱ" localSheetId="0">{"'용역비'!$A$4:$C$8"}</definedName>
    <definedName name="ㅠㄱ" localSheetId="1">{"'용역비'!$A$4:$C$8"}</definedName>
    <definedName name="ㅠㄱ" localSheetId="5">{"'용역비'!$A$4:$C$8"}</definedName>
    <definedName name="ㅠㄱ" localSheetId="3">{"'용역비'!$A$4:$C$8"}</definedName>
    <definedName name="ㅠㄱ" localSheetId="6">{"'용역비'!$A$4:$C$8"}</definedName>
    <definedName name="ㅠㄱ">{"'용역비'!$A$4:$C$8"}</definedName>
    <definedName name="ㅡㅓ" localSheetId="12">{"'용역비'!$A$4:$C$8"}</definedName>
    <definedName name="ㅡㅓ" localSheetId="7">{"'용역비'!$A$4:$C$8"}</definedName>
    <definedName name="ㅡㅓ" localSheetId="9">{"'용역비'!$A$4:$C$8"}</definedName>
    <definedName name="ㅡㅓ" localSheetId="4">{"'용역비'!$A$4:$C$8"}</definedName>
    <definedName name="ㅡㅓ" localSheetId="2">{"'용역비'!$A$4:$C$8"}</definedName>
    <definedName name="ㅡㅓ" localSheetId="11">{"'용역비'!$A$4:$C$8"}</definedName>
    <definedName name="ㅡㅓ" localSheetId="8">{"'용역비'!$A$4:$C$8"}</definedName>
    <definedName name="ㅡㅓ" localSheetId="1">{"'용역비'!$A$4:$C$8"}</definedName>
    <definedName name="ㅡㅓ" localSheetId="5">{"'용역비'!$A$4:$C$8"}</definedName>
    <definedName name="ㅡㅓ" localSheetId="3">{"'용역비'!$A$4:$C$8"}</definedName>
    <definedName name="ㅡㅓ" localSheetId="6">{"'용역비'!$A$4:$C$8"}</definedName>
    <definedName name="ㅡㅓ">{"'용역비'!$A$4:$C$8"}</definedName>
    <definedName name="ㅡㅡㅡㅡ" localSheetId="12">{"'용역비'!$A$4:$C$8"}</definedName>
    <definedName name="ㅡㅡㅡㅡ" localSheetId="7">{"'용역비'!$A$4:$C$8"}</definedName>
    <definedName name="ㅡㅡㅡㅡ" localSheetId="9">{"'용역비'!$A$4:$C$8"}</definedName>
    <definedName name="ㅡㅡㅡㅡ" localSheetId="4">{"'용역비'!$A$4:$C$8"}</definedName>
    <definedName name="ㅡㅡㅡㅡ" localSheetId="2">{"'용역비'!$A$4:$C$8"}</definedName>
    <definedName name="ㅡㅡㅡㅡ" localSheetId="11">{"'용역비'!$A$4:$C$8"}</definedName>
    <definedName name="ㅡㅡㅡㅡ" localSheetId="8">{"'용역비'!$A$4:$C$8"}</definedName>
    <definedName name="ㅡㅡㅡㅡ" localSheetId="1">{"'용역비'!$A$4:$C$8"}</definedName>
    <definedName name="ㅡㅡㅡㅡ" localSheetId="5">{"'용역비'!$A$4:$C$8"}</definedName>
    <definedName name="ㅡㅡㅡㅡ" localSheetId="3">{"'용역비'!$A$4:$C$8"}</definedName>
    <definedName name="ㅡㅡㅡㅡ" localSheetId="6">{"'용역비'!$A$4:$C$8"}</definedName>
    <definedName name="ㅡㅡㅡㅡ">{"'용역비'!$A$4:$C$8"}</definedName>
    <definedName name="ㅡㅡㅡㅡㅡ" localSheetId="12">{"'용역비'!$A$4:$C$8"}</definedName>
    <definedName name="ㅡㅡㅡㅡㅡ" localSheetId="7">{"'용역비'!$A$4:$C$8"}</definedName>
    <definedName name="ㅡㅡㅡㅡㅡ" localSheetId="9">{"'용역비'!$A$4:$C$8"}</definedName>
    <definedName name="ㅡㅡㅡㅡㅡ" localSheetId="4">{"'용역비'!$A$4:$C$8"}</definedName>
    <definedName name="ㅡㅡㅡㅡㅡ" localSheetId="2">{"'용역비'!$A$4:$C$8"}</definedName>
    <definedName name="ㅡㅡㅡㅡㅡ" localSheetId="11">{"'용역비'!$A$4:$C$8"}</definedName>
    <definedName name="ㅡㅡㅡㅡㅡ" localSheetId="8">{"'용역비'!$A$4:$C$8"}</definedName>
    <definedName name="ㅡㅡㅡㅡㅡ" localSheetId="1">{"'용역비'!$A$4:$C$8"}</definedName>
    <definedName name="ㅡㅡㅡㅡㅡ" localSheetId="5">{"'용역비'!$A$4:$C$8"}</definedName>
    <definedName name="ㅡㅡㅡㅡㅡ" localSheetId="3">{"'용역비'!$A$4:$C$8"}</definedName>
    <definedName name="ㅡㅡㅡㅡㅡ" localSheetId="6">{"'용역비'!$A$4:$C$8"}</definedName>
    <definedName name="ㅡㅡㅡㅡㅡ">{"'용역비'!$A$4:$C$8"}</definedName>
    <definedName name="ㅢ" localSheetId="12">{"'용역비'!$A$4:$C$8"}</definedName>
    <definedName name="ㅢ" localSheetId="7">{"'용역비'!$A$4:$C$8"}</definedName>
    <definedName name="ㅢ" localSheetId="9">{"'용역비'!$A$4:$C$8"}</definedName>
    <definedName name="ㅢ" localSheetId="4">{"'용역비'!$A$4:$C$8"}</definedName>
    <definedName name="ㅢ" localSheetId="2">{"'용역비'!$A$4:$C$8"}</definedName>
    <definedName name="ㅢ" localSheetId="11">{"'용역비'!$A$4:$C$8"}</definedName>
    <definedName name="ㅢ" localSheetId="8">{"'용역비'!$A$4:$C$8"}</definedName>
    <definedName name="ㅢ" localSheetId="1">{"'용역비'!$A$4:$C$8"}</definedName>
    <definedName name="ㅢ" localSheetId="5">{"'용역비'!$A$4:$C$8"}</definedName>
    <definedName name="ㅢ" localSheetId="3">{"'용역비'!$A$4:$C$8"}</definedName>
    <definedName name="ㅢ" localSheetId="6">{"'용역비'!$A$4:$C$8"}</definedName>
    <definedName name="ㅢ">{"'용역비'!$A$4:$C$8"}</definedName>
    <definedName name="ㅢㅢ" localSheetId="12">{"'용역비'!$A$4:$C$8"}</definedName>
    <definedName name="ㅢㅢ" localSheetId="7">{"'용역비'!$A$4:$C$8"}</definedName>
    <definedName name="ㅢㅢ" localSheetId="9">{"'용역비'!$A$4:$C$8"}</definedName>
    <definedName name="ㅢㅢ" localSheetId="4">{"'용역비'!$A$4:$C$8"}</definedName>
    <definedName name="ㅢㅢ" localSheetId="2">{"'용역비'!$A$4:$C$8"}</definedName>
    <definedName name="ㅢㅢ" localSheetId="11">{"'용역비'!$A$4:$C$8"}</definedName>
    <definedName name="ㅢㅢ" localSheetId="8">{"'용역비'!$A$4:$C$8"}</definedName>
    <definedName name="ㅢㅢ" localSheetId="1">{"'용역비'!$A$4:$C$8"}</definedName>
    <definedName name="ㅢㅢ" localSheetId="5">{"'용역비'!$A$4:$C$8"}</definedName>
    <definedName name="ㅢㅢ" localSheetId="3">{"'용역비'!$A$4:$C$8"}</definedName>
    <definedName name="ㅢㅢ" localSheetId="6">{"'용역비'!$A$4:$C$8"}</definedName>
    <definedName name="ㅢㅢ">{"'용역비'!$A$4:$C$8"}</definedName>
    <definedName name="ㅢㅢㅢ" localSheetId="12">{"'용역비'!$A$4:$C$8"}</definedName>
    <definedName name="ㅢㅢㅢ" localSheetId="7">{"'용역비'!$A$4:$C$8"}</definedName>
    <definedName name="ㅢㅢㅢ" localSheetId="9">{"'용역비'!$A$4:$C$8"}</definedName>
    <definedName name="ㅢㅢㅢ" localSheetId="4">{"'용역비'!$A$4:$C$8"}</definedName>
    <definedName name="ㅢㅢㅢ" localSheetId="2">{"'용역비'!$A$4:$C$8"}</definedName>
    <definedName name="ㅢㅢㅢ" localSheetId="11">{"'용역비'!$A$4:$C$8"}</definedName>
    <definedName name="ㅢㅢㅢ" localSheetId="8">{"'용역비'!$A$4:$C$8"}</definedName>
    <definedName name="ㅢㅢㅢ" localSheetId="1">{"'용역비'!$A$4:$C$8"}</definedName>
    <definedName name="ㅢㅢㅢ" localSheetId="5">{"'용역비'!$A$4:$C$8"}</definedName>
    <definedName name="ㅢㅢㅢ" localSheetId="3">{"'용역비'!$A$4:$C$8"}</definedName>
    <definedName name="ㅢㅢㅢ" localSheetId="6">{"'용역비'!$A$4:$C$8"}</definedName>
    <definedName name="ㅢㅢㅢ">{"'용역비'!$A$4:$C$8"}</definedName>
    <definedName name="ㅢㅢㅢㅢ" localSheetId="12">{"'용역비'!$A$4:$C$8"}</definedName>
    <definedName name="ㅢㅢㅢㅢ" localSheetId="7">{"'용역비'!$A$4:$C$8"}</definedName>
    <definedName name="ㅢㅢㅢㅢ" localSheetId="9">{"'용역비'!$A$4:$C$8"}</definedName>
    <definedName name="ㅢㅢㅢㅢ" localSheetId="4">{"'용역비'!$A$4:$C$8"}</definedName>
    <definedName name="ㅢㅢㅢㅢ" localSheetId="2">{"'용역비'!$A$4:$C$8"}</definedName>
    <definedName name="ㅢㅢㅢㅢ" localSheetId="11">{"'용역비'!$A$4:$C$8"}</definedName>
    <definedName name="ㅢㅢㅢㅢ" localSheetId="8">{"'용역비'!$A$4:$C$8"}</definedName>
    <definedName name="ㅢㅢㅢㅢ" localSheetId="1">{"'용역비'!$A$4:$C$8"}</definedName>
    <definedName name="ㅢㅢㅢㅢ" localSheetId="5">{"'용역비'!$A$4:$C$8"}</definedName>
    <definedName name="ㅢㅢㅢㅢ" localSheetId="3">{"'용역비'!$A$4:$C$8"}</definedName>
    <definedName name="ㅢㅢㅢㅢ" localSheetId="6">{"'용역비'!$A$4:$C$8"}</definedName>
    <definedName name="ㅢㅢㅢㅢ">{"'용역비'!$A$4:$C$8"}</definedName>
    <definedName name="ㅢㅢㅢㅢㅢ" localSheetId="12">{"'용역비'!$A$4:$C$8"}</definedName>
    <definedName name="ㅢㅢㅢㅢㅢ" localSheetId="7">{"'용역비'!$A$4:$C$8"}</definedName>
    <definedName name="ㅢㅢㅢㅢㅢ" localSheetId="9">{"'용역비'!$A$4:$C$8"}</definedName>
    <definedName name="ㅢㅢㅢㅢㅢ" localSheetId="4">{"'용역비'!$A$4:$C$8"}</definedName>
    <definedName name="ㅢㅢㅢㅢㅢ" localSheetId="2">{"'용역비'!$A$4:$C$8"}</definedName>
    <definedName name="ㅢㅢㅢㅢㅢ" localSheetId="11">{"'용역비'!$A$4:$C$8"}</definedName>
    <definedName name="ㅢㅢㅢㅢㅢ" localSheetId="8">{"'용역비'!$A$4:$C$8"}</definedName>
    <definedName name="ㅢㅢㅢㅢㅢ" localSheetId="1">{"'용역비'!$A$4:$C$8"}</definedName>
    <definedName name="ㅢㅢㅢㅢㅢ" localSheetId="5">{"'용역비'!$A$4:$C$8"}</definedName>
    <definedName name="ㅢㅢㅢㅢㅢ" localSheetId="3">{"'용역비'!$A$4:$C$8"}</definedName>
    <definedName name="ㅢㅢㅢㅢㅢ" localSheetId="6">{"'용역비'!$A$4:$C$8"}</definedName>
    <definedName name="ㅢㅢㅢㅢㅢ">{"'용역비'!$A$4:$C$8"}</definedName>
    <definedName name="ㅣ먾" localSheetId="12">{"'용역비'!$A$4:$C$8"}</definedName>
    <definedName name="ㅣ먾" localSheetId="7">{"'용역비'!$A$4:$C$8"}</definedName>
    <definedName name="ㅣ먾" localSheetId="9">{"'용역비'!$A$4:$C$8"}</definedName>
    <definedName name="ㅣ먾" localSheetId="4">{"'용역비'!$A$4:$C$8"}</definedName>
    <definedName name="ㅣ먾" localSheetId="2">{"'용역비'!$A$4:$C$8"}</definedName>
    <definedName name="ㅣ먾" localSheetId="11">{"'용역비'!$A$4:$C$8"}</definedName>
    <definedName name="ㅣ먾" localSheetId="8">{"'용역비'!$A$4:$C$8"}</definedName>
    <definedName name="ㅣ먾" localSheetId="1">{"'용역비'!$A$4:$C$8"}</definedName>
    <definedName name="ㅣ먾" localSheetId="5">{"'용역비'!$A$4:$C$8"}</definedName>
    <definedName name="ㅣ먾" localSheetId="3">{"'용역비'!$A$4:$C$8"}</definedName>
    <definedName name="ㅣ먾" localSheetId="6">{"'용역비'!$A$4:$C$8"}</definedName>
    <definedName name="ㅣ먾">{"'용역비'!$A$4:$C$8"}</definedName>
    <definedName name="ㅣㅏ너ㅗ" localSheetId="12">{"'용역비'!$A$4:$C$8"}</definedName>
    <definedName name="ㅣㅏ너ㅗ" localSheetId="7">{"'용역비'!$A$4:$C$8"}</definedName>
    <definedName name="ㅣㅏ너ㅗ" localSheetId="9">{"'용역비'!$A$4:$C$8"}</definedName>
    <definedName name="ㅣㅏ너ㅗ" localSheetId="4">{"'용역비'!$A$4:$C$8"}</definedName>
    <definedName name="ㅣㅏ너ㅗ" localSheetId="2">{"'용역비'!$A$4:$C$8"}</definedName>
    <definedName name="ㅣㅏ너ㅗ" localSheetId="11">{"'용역비'!$A$4:$C$8"}</definedName>
    <definedName name="ㅣㅏ너ㅗ" localSheetId="8">{"'용역비'!$A$4:$C$8"}</definedName>
    <definedName name="ㅣㅏ너ㅗ" localSheetId="1">{"'용역비'!$A$4:$C$8"}</definedName>
    <definedName name="ㅣㅏ너ㅗ" localSheetId="5">{"'용역비'!$A$4:$C$8"}</definedName>
    <definedName name="ㅣㅏ너ㅗ" localSheetId="3">{"'용역비'!$A$4:$C$8"}</definedName>
    <definedName name="ㅣㅏ너ㅗ" localSheetId="6">{"'용역비'!$A$4:$C$8"}</definedName>
    <definedName name="ㅣㅏ너ㅗ">{"'용역비'!$A$4:$C$8"}</definedName>
    <definedName name="ㅣㅣ" localSheetId="12">{"'용역비'!$A$4:$C$8"}</definedName>
    <definedName name="ㅣㅣ" localSheetId="7">{"'용역비'!$A$4:$C$8"}</definedName>
    <definedName name="ㅣㅣ" localSheetId="9">{"'용역비'!$A$4:$C$8"}</definedName>
    <definedName name="ㅣㅣ" localSheetId="4">{"'용역비'!$A$4:$C$8"}</definedName>
    <definedName name="ㅣㅣ" localSheetId="2">{"'용역비'!$A$4:$C$8"}</definedName>
    <definedName name="ㅣㅣ" localSheetId="11">{"'용역비'!$A$4:$C$8"}</definedName>
    <definedName name="ㅣㅣ" localSheetId="8">{"'용역비'!$A$4:$C$8"}</definedName>
    <definedName name="ㅣㅣ" localSheetId="1">{"'용역비'!$A$4:$C$8"}</definedName>
    <definedName name="ㅣㅣ" localSheetId="5">{"'용역비'!$A$4:$C$8"}</definedName>
    <definedName name="ㅣㅣ" localSheetId="3">{"'용역비'!$A$4:$C$8"}</definedName>
    <definedName name="ㅣㅣ" localSheetId="6">{"'용역비'!$A$4:$C$8"}</definedName>
    <definedName name="ㅣㅣ">{"'용역비'!$A$4:$C$8"}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J6" i="6" l="1"/>
  <c r="B11" i="8"/>
  <c r="B10" i="8"/>
  <c r="B9" i="8"/>
  <c r="B5" i="8"/>
  <c r="B6" i="8"/>
  <c r="B7" i="8"/>
  <c r="B8" i="8"/>
  <c r="M9" i="11" l="1"/>
  <c r="M8" i="11"/>
  <c r="E89" i="9" l="1"/>
  <c r="D89" i="9"/>
  <c r="Q286" i="7"/>
  <c r="Q287" i="7" s="1"/>
  <c r="P287" i="7" s="1"/>
  <c r="O31" i="5" l="1"/>
  <c r="F31" i="5"/>
  <c r="E31" i="5"/>
  <c r="D31" i="5"/>
  <c r="AQ6" i="10"/>
  <c r="G31" i="5" l="1"/>
  <c r="M31" i="5" s="1"/>
  <c r="O10" i="5"/>
  <c r="F10" i="5"/>
  <c r="Q41" i="7"/>
  <c r="Q42" i="7" s="1"/>
  <c r="E88" i="9"/>
  <c r="E10" i="5" s="1"/>
  <c r="D88" i="9"/>
  <c r="D10" i="5" s="1"/>
  <c r="AG6" i="10"/>
  <c r="G10" i="5" l="1"/>
  <c r="M10" i="5" s="1"/>
  <c r="P42" i="7"/>
  <c r="Q43" i="7"/>
  <c r="P43" i="7" s="1"/>
  <c r="AS6" i="10" l="1"/>
  <c r="AU6" i="10"/>
  <c r="AV6" i="10"/>
  <c r="AX6" i="10"/>
  <c r="AZ6" i="10"/>
  <c r="BA6" i="10"/>
  <c r="BB6" i="10"/>
  <c r="BC6" i="10"/>
  <c r="BD6" i="10"/>
  <c r="BE6" i="10"/>
  <c r="BF6" i="10"/>
  <c r="BG6" i="10"/>
  <c r="BH6" i="10"/>
  <c r="BI6" i="10"/>
  <c r="BL6" i="10"/>
  <c r="BM6" i="10"/>
  <c r="BN6" i="10"/>
  <c r="BO6" i="10"/>
  <c r="BP6" i="10"/>
  <c r="BQ6" i="10"/>
  <c r="BR6" i="10"/>
  <c r="BS6" i="10"/>
  <c r="BT6" i="10"/>
  <c r="BU6" i="10"/>
  <c r="BV6" i="10"/>
  <c r="BW6" i="10"/>
  <c r="BX6" i="10"/>
  <c r="BY6" i="10"/>
  <c r="BZ6" i="10"/>
  <c r="CA6" i="10"/>
  <c r="CB6" i="10"/>
  <c r="CC6" i="10"/>
  <c r="CD6" i="10"/>
  <c r="CE6" i="10"/>
  <c r="CF6" i="10"/>
  <c r="CG6" i="10"/>
  <c r="CH6" i="10"/>
  <c r="CI6" i="10"/>
  <c r="CJ6" i="10"/>
  <c r="CK6" i="10"/>
  <c r="CL6" i="10"/>
  <c r="CM6" i="10"/>
  <c r="CN6" i="10"/>
  <c r="CO6" i="10"/>
  <c r="CP6" i="10"/>
  <c r="CQ6" i="10"/>
  <c r="CR6" i="10"/>
  <c r="CS6" i="10"/>
  <c r="CT6" i="10"/>
  <c r="H6" i="10"/>
  <c r="I6" i="10"/>
  <c r="J6" i="10"/>
  <c r="K6" i="10"/>
  <c r="L6" i="10"/>
  <c r="M6" i="10"/>
  <c r="N6" i="10"/>
  <c r="O6" i="10"/>
  <c r="P6" i="10"/>
  <c r="Q6" i="10"/>
  <c r="R6" i="10"/>
  <c r="S6" i="10"/>
  <c r="T6" i="10"/>
  <c r="U6" i="10"/>
  <c r="V6" i="10"/>
  <c r="W6" i="10"/>
  <c r="X6" i="10"/>
  <c r="Y6" i="10"/>
  <c r="Z6" i="10"/>
  <c r="AA6" i="10"/>
  <c r="AB6" i="10"/>
  <c r="AC6" i="10"/>
  <c r="AD6" i="10"/>
  <c r="AE6" i="10"/>
  <c r="AF6" i="10"/>
  <c r="AK6" i="10"/>
  <c r="AM6" i="10"/>
  <c r="G6" i="10"/>
  <c r="F6" i="10"/>
  <c r="AR6" i="10"/>
  <c r="S19" i="3" l="1"/>
  <c r="S18" i="3"/>
  <c r="Q403" i="7"/>
  <c r="Q404" i="7" s="1"/>
  <c r="P404" i="7" s="1"/>
  <c r="O50" i="5"/>
  <c r="F50" i="5"/>
  <c r="O49" i="5"/>
  <c r="F49" i="5"/>
  <c r="O37" i="5"/>
  <c r="F37" i="5"/>
  <c r="O36" i="5"/>
  <c r="F36" i="5"/>
  <c r="Q310" i="7"/>
  <c r="Q311" i="7" s="1"/>
  <c r="P311" i="7" s="1"/>
  <c r="Q298" i="7"/>
  <c r="Q299" i="7" s="1"/>
  <c r="P299" i="7" s="1"/>
  <c r="Q333" i="7"/>
  <c r="Q334" i="7" s="1"/>
  <c r="P334" i="7" s="1"/>
  <c r="Q321" i="7"/>
  <c r="Q322" i="7" s="1"/>
  <c r="P322" i="7" s="1"/>
  <c r="Q368" i="7"/>
  <c r="Q369" i="7" s="1"/>
  <c r="P369" i="7" s="1"/>
  <c r="Q274" i="7"/>
  <c r="Q275" i="7" s="1"/>
  <c r="P275" i="7" s="1"/>
  <c r="Q262" i="7"/>
  <c r="Q263" i="7" s="1"/>
  <c r="P263" i="7" s="1"/>
  <c r="Q251" i="7"/>
  <c r="Q252" i="7" s="1"/>
  <c r="Q240" i="7"/>
  <c r="Q241" i="7" s="1"/>
  <c r="Q242" i="7" s="1"/>
  <c r="P242" i="7" s="1"/>
  <c r="Q135" i="7"/>
  <c r="Q136" i="7" s="1"/>
  <c r="P136" i="7" s="1"/>
  <c r="M5" i="11"/>
  <c r="M6" i="11"/>
  <c r="M7" i="11"/>
  <c r="M10" i="11"/>
  <c r="M11" i="11"/>
  <c r="M12" i="11"/>
  <c r="M13" i="11"/>
  <c r="M14" i="11"/>
  <c r="M15" i="11"/>
  <c r="M16" i="11"/>
  <c r="M17" i="11"/>
  <c r="M18" i="11"/>
  <c r="M19" i="11"/>
  <c r="M20" i="11"/>
  <c r="M21" i="11"/>
  <c r="M22" i="11"/>
  <c r="M23" i="11"/>
  <c r="M4" i="11"/>
  <c r="Q253" i="7" l="1"/>
  <c r="P253" i="7" s="1"/>
  <c r="P252" i="7"/>
  <c r="P241" i="7"/>
  <c r="O35" i="5"/>
  <c r="F35" i="5"/>
  <c r="O34" i="5"/>
  <c r="F34" i="5"/>
  <c r="O30" i="5"/>
  <c r="F30" i="5"/>
  <c r="O29" i="5"/>
  <c r="F29" i="5"/>
  <c r="O28" i="5"/>
  <c r="F28" i="5"/>
  <c r="O27" i="5"/>
  <c r="F27" i="5"/>
  <c r="Q65" i="7"/>
  <c r="Q76" i="7"/>
  <c r="Q88" i="7"/>
  <c r="Q99" i="7"/>
  <c r="Q111" i="7"/>
  <c r="Q123" i="7"/>
  <c r="Q52" i="7"/>
  <c r="BJ6" i="10"/>
  <c r="BK6" i="10"/>
  <c r="E87" i="9" l="1"/>
  <c r="E37" i="5" s="1"/>
  <c r="D87" i="9"/>
  <c r="D37" i="5" s="1"/>
  <c r="E69" i="9"/>
  <c r="D69" i="9"/>
  <c r="G37" i="5" l="1"/>
  <c r="M37" i="5" s="1"/>
  <c r="O26" i="5"/>
  <c r="F26" i="5"/>
  <c r="O25" i="5"/>
  <c r="F25" i="5"/>
  <c r="E86" i="9"/>
  <c r="E36" i="5" s="1"/>
  <c r="D86" i="9"/>
  <c r="D36" i="5" s="1"/>
  <c r="G36" i="5"/>
  <c r="M36" i="5" s="1"/>
  <c r="E41" i="9" l="1"/>
  <c r="E35" i="5" s="1"/>
  <c r="E40" i="9"/>
  <c r="D41" i="9"/>
  <c r="D35" i="5" s="1"/>
  <c r="D40" i="9"/>
  <c r="D34" i="5" s="1"/>
  <c r="G34" i="5" l="1"/>
  <c r="G35" i="5"/>
  <c r="E34" i="5"/>
  <c r="O48" i="5"/>
  <c r="F48" i="5"/>
  <c r="O47" i="5"/>
  <c r="F47" i="5"/>
  <c r="O46" i="5"/>
  <c r="F46" i="5"/>
  <c r="O45" i="5"/>
  <c r="F45" i="5"/>
  <c r="O44" i="5"/>
  <c r="F44" i="5"/>
  <c r="O43" i="5"/>
  <c r="F43" i="5"/>
  <c r="O42" i="5"/>
  <c r="F42" i="5"/>
  <c r="E80" i="9"/>
  <c r="E48" i="5" s="1"/>
  <c r="E79" i="9"/>
  <c r="E47" i="5" s="1"/>
  <c r="E78" i="9"/>
  <c r="E46" i="5" s="1"/>
  <c r="E77" i="9"/>
  <c r="E45" i="5" s="1"/>
  <c r="E67" i="9"/>
  <c r="E49" i="5" s="1"/>
  <c r="E66" i="9"/>
  <c r="E38" i="9"/>
  <c r="E30" i="9"/>
  <c r="E29" i="9"/>
  <c r="E23" i="9"/>
  <c r="E22" i="9"/>
  <c r="E21" i="9"/>
  <c r="E20" i="9"/>
  <c r="E19" i="9"/>
  <c r="E18" i="9"/>
  <c r="E17" i="9"/>
  <c r="E16" i="9"/>
  <c r="E15" i="9"/>
  <c r="E14" i="9"/>
  <c r="E12" i="9"/>
  <c r="E13" i="9"/>
  <c r="E8" i="9"/>
  <c r="E9" i="9"/>
  <c r="E10" i="9"/>
  <c r="E11" i="9"/>
  <c r="E24" i="9"/>
  <c r="E25" i="9"/>
  <c r="E26" i="9"/>
  <c r="E27" i="9"/>
  <c r="E28" i="9"/>
  <c r="D80" i="9"/>
  <c r="D48" i="5" s="1"/>
  <c r="D79" i="9"/>
  <c r="D47" i="5" s="1"/>
  <c r="D78" i="9"/>
  <c r="D46" i="5" s="1"/>
  <c r="D77" i="9"/>
  <c r="D45" i="5" s="1"/>
  <c r="D67" i="9"/>
  <c r="D49" i="5" s="1"/>
  <c r="D66" i="9"/>
  <c r="D38" i="9"/>
  <c r="D30" i="9"/>
  <c r="D29" i="9"/>
  <c r="D22" i="9"/>
  <c r="D21" i="9"/>
  <c r="D20" i="9"/>
  <c r="D19" i="9"/>
  <c r="D18" i="9"/>
  <c r="D17" i="9"/>
  <c r="D16" i="9"/>
  <c r="D15" i="9"/>
  <c r="D6" i="9"/>
  <c r="D9" i="9"/>
  <c r="D14" i="9"/>
  <c r="D13" i="9"/>
  <c r="D12" i="9"/>
  <c r="D11" i="9"/>
  <c r="D8" i="9"/>
  <c r="D7" i="9"/>
  <c r="D5" i="9"/>
  <c r="E4" i="9"/>
  <c r="D4" i="9"/>
  <c r="M35" i="5" l="1"/>
  <c r="M34" i="5"/>
  <c r="Q157" i="7" l="1"/>
  <c r="Q158" i="7" s="1"/>
  <c r="P158" i="7" s="1"/>
  <c r="AN6" i="10"/>
  <c r="Q483" i="7"/>
  <c r="Q484" i="7" s="1"/>
  <c r="P484" i="7" s="1"/>
  <c r="Q472" i="7"/>
  <c r="Q473" i="7" s="1"/>
  <c r="P473" i="7" s="1"/>
  <c r="Q461" i="7"/>
  <c r="Q462" i="7" s="1"/>
  <c r="P462" i="7" s="1"/>
  <c r="G49" i="5"/>
  <c r="M49" i="5" s="1"/>
  <c r="AO6" i="10" l="1"/>
  <c r="G48" i="5"/>
  <c r="M48" i="5" s="1"/>
  <c r="G46" i="5"/>
  <c r="M46" i="5" s="1"/>
  <c r="G45" i="5"/>
  <c r="M45" i="5" s="1"/>
  <c r="G47" i="5"/>
  <c r="M47" i="5" s="1"/>
  <c r="Q449" i="7"/>
  <c r="Q450" i="7" s="1"/>
  <c r="Q437" i="7"/>
  <c r="Q438" i="7" s="1"/>
  <c r="P438" i="7" s="1"/>
  <c r="AH6" i="10"/>
  <c r="Q451" i="7" l="1"/>
  <c r="P451" i="7" s="1"/>
  <c r="P450" i="7"/>
  <c r="E72" i="9" l="1"/>
  <c r="D72" i="9"/>
  <c r="O41" i="5"/>
  <c r="F41" i="5"/>
  <c r="O40" i="5"/>
  <c r="F40" i="5"/>
  <c r="O39" i="5"/>
  <c r="F39" i="5"/>
  <c r="O38" i="5"/>
  <c r="F38" i="5"/>
  <c r="E48" i="9"/>
  <c r="E28" i="5" s="1"/>
  <c r="D49" i="9"/>
  <c r="D25" i="5" s="1"/>
  <c r="E47" i="9"/>
  <c r="E27" i="5" s="1"/>
  <c r="E46" i="9"/>
  <c r="E30" i="5" s="1"/>
  <c r="D48" i="9"/>
  <c r="D28" i="5" s="1"/>
  <c r="D47" i="9"/>
  <c r="D27" i="5" s="1"/>
  <c r="D46" i="9"/>
  <c r="D30" i="5" s="1"/>
  <c r="AL6" i="10"/>
  <c r="AJ6" i="10"/>
  <c r="AY6" i="10" l="1"/>
  <c r="AW6" i="10"/>
  <c r="Q345" i="7"/>
  <c r="Q346" i="7" s="1"/>
  <c r="P346" i="7" s="1"/>
  <c r="G42" i="5"/>
  <c r="M42" i="5" s="1"/>
  <c r="G43" i="5"/>
  <c r="M43" i="5" s="1"/>
  <c r="G50" i="5"/>
  <c r="M50" i="5" s="1"/>
  <c r="E85" i="9"/>
  <c r="D85" i="9"/>
  <c r="E68" i="9"/>
  <c r="E50" i="5" s="1"/>
  <c r="E65" i="9"/>
  <c r="E64" i="9"/>
  <c r="E63" i="9"/>
  <c r="E62" i="9"/>
  <c r="D68" i="9"/>
  <c r="D50" i="5" s="1"/>
  <c r="D65" i="9"/>
  <c r="D64" i="9"/>
  <c r="D63" i="9"/>
  <c r="D62" i="9"/>
  <c r="G44" i="5" l="1"/>
  <c r="M44" i="5" s="1"/>
  <c r="G41" i="5"/>
  <c r="M41" i="5" s="1"/>
  <c r="E58" i="9" l="1"/>
  <c r="E81" i="9"/>
  <c r="E76" i="9"/>
  <c r="E75" i="9"/>
  <c r="E74" i="9"/>
  <c r="E73" i="9"/>
  <c r="E71" i="9"/>
  <c r="E70" i="9"/>
  <c r="E61" i="9"/>
  <c r="D81" i="9"/>
  <c r="D76" i="9"/>
  <c r="D75" i="9"/>
  <c r="D74" i="9"/>
  <c r="D73" i="9"/>
  <c r="D71" i="9"/>
  <c r="D70" i="9"/>
  <c r="D35" i="9"/>
  <c r="D34" i="9"/>
  <c r="D33" i="9"/>
  <c r="D32" i="9"/>
  <c r="D31" i="9"/>
  <c r="D28" i="9"/>
  <c r="D27" i="9"/>
  <c r="D26" i="9"/>
  <c r="D25" i="9"/>
  <c r="D24" i="9"/>
  <c r="D23" i="9"/>
  <c r="E7" i="9"/>
  <c r="Q426" i="7"/>
  <c r="Q427" i="7" s="1"/>
  <c r="E38" i="5" l="1"/>
  <c r="D38" i="5"/>
  <c r="D40" i="5"/>
  <c r="D43" i="5"/>
  <c r="D39" i="5"/>
  <c r="D42" i="5"/>
  <c r="D41" i="5"/>
  <c r="D44" i="5"/>
  <c r="E39" i="5"/>
  <c r="E42" i="5"/>
  <c r="E40" i="5"/>
  <c r="E43" i="5"/>
  <c r="E41" i="5"/>
  <c r="E44" i="5"/>
  <c r="G39" i="5"/>
  <c r="G40" i="5"/>
  <c r="Q428" i="7"/>
  <c r="P428" i="7" s="1"/>
  <c r="P427" i="7"/>
  <c r="Q414" i="7"/>
  <c r="Q415" i="7" s="1"/>
  <c r="Q391" i="7"/>
  <c r="Q392" i="7" s="1"/>
  <c r="P392" i="7" s="1"/>
  <c r="Q380" i="7"/>
  <c r="Q381" i="7" s="1"/>
  <c r="P381" i="7" s="1"/>
  <c r="M39" i="5" l="1"/>
  <c r="M40" i="5"/>
  <c r="P415" i="7"/>
  <c r="Q416" i="7"/>
  <c r="P416" i="7" s="1"/>
  <c r="Q356" i="7" l="1"/>
  <c r="Q357" i="7" s="1"/>
  <c r="P357" i="7" s="1"/>
  <c r="D10" i="9" l="1"/>
  <c r="Q229" i="7" l="1"/>
  <c r="Q230" i="7" s="1"/>
  <c r="P230" i="7" s="1"/>
  <c r="Q216" i="7"/>
  <c r="Q217" i="7" s="1"/>
  <c r="P217" i="7" s="1"/>
  <c r="Q204" i="7"/>
  <c r="Q205" i="7" s="1"/>
  <c r="P205" i="7" s="1"/>
  <c r="Q192" i="7"/>
  <c r="Q193" i="7" s="1"/>
  <c r="P193" i="7" s="1"/>
  <c r="Q181" i="7"/>
  <c r="Q182" i="7" s="1"/>
  <c r="P182" i="7" s="1"/>
  <c r="Q169" i="7"/>
  <c r="Q170" i="7" s="1"/>
  <c r="P170" i="7" s="1"/>
  <c r="Q146" i="7"/>
  <c r="Q147" i="7" s="1"/>
  <c r="P147" i="7" s="1"/>
  <c r="Q124" i="7"/>
  <c r="P124" i="7" s="1"/>
  <c r="Q112" i="7"/>
  <c r="P112" i="7" s="1"/>
  <c r="Q100" i="7"/>
  <c r="P100" i="7" s="1"/>
  <c r="Q89" i="7"/>
  <c r="P89" i="7" s="1"/>
  <c r="Q77" i="7"/>
  <c r="P77" i="7" s="1"/>
  <c r="Q66" i="7"/>
  <c r="P66" i="7" s="1"/>
  <c r="Q53" i="7"/>
  <c r="Q30" i="7"/>
  <c r="Q31" i="7" s="1"/>
  <c r="Q18" i="7"/>
  <c r="Q19" i="7" s="1"/>
  <c r="D16" i="7"/>
  <c r="B27" i="7" s="1"/>
  <c r="B15" i="7"/>
  <c r="Q6" i="7"/>
  <c r="Q7" i="7" s="1"/>
  <c r="B4" i="7"/>
  <c r="B16" i="7" l="1"/>
  <c r="Q8" i="7"/>
  <c r="P8" i="7" s="1"/>
  <c r="P7" i="7"/>
  <c r="Q32" i="7"/>
  <c r="P32" i="7" s="1"/>
  <c r="P31" i="7"/>
  <c r="P53" i="7"/>
  <c r="Q54" i="7"/>
  <c r="P54" i="7" s="1"/>
  <c r="Q20" i="7"/>
  <c r="P20" i="7" s="1"/>
  <c r="P19" i="7"/>
  <c r="D28" i="7"/>
  <c r="D39" i="7" s="1"/>
  <c r="AQ53" i="4"/>
  <c r="AH53" i="4"/>
  <c r="AQ51" i="4"/>
  <c r="AH51" i="4"/>
  <c r="AQ49" i="4"/>
  <c r="AH49" i="4"/>
  <c r="AQ47" i="4"/>
  <c r="AH47" i="4"/>
  <c r="AQ45" i="4"/>
  <c r="AH45" i="4"/>
  <c r="AQ43" i="4"/>
  <c r="AH43" i="4"/>
  <c r="AQ41" i="4"/>
  <c r="AH41" i="4"/>
  <c r="AQ39" i="4"/>
  <c r="AH39" i="4"/>
  <c r="AQ37" i="4"/>
  <c r="AH37" i="4"/>
  <c r="AQ35" i="4"/>
  <c r="AH35" i="4"/>
  <c r="AQ33" i="4"/>
  <c r="AH33" i="4"/>
  <c r="AQ31" i="4"/>
  <c r="AH31" i="4"/>
  <c r="AQ29" i="4"/>
  <c r="AH29" i="4"/>
  <c r="AQ27" i="4"/>
  <c r="AH27" i="4"/>
  <c r="AQ25" i="4"/>
  <c r="AH25" i="4"/>
  <c r="AQ23" i="4"/>
  <c r="AH23" i="4"/>
  <c r="AQ21" i="4"/>
  <c r="AH21" i="4"/>
  <c r="AQ19" i="4"/>
  <c r="AH19" i="4"/>
  <c r="AQ17" i="4"/>
  <c r="AH17" i="4"/>
  <c r="AQ15" i="4"/>
  <c r="AH15" i="4"/>
  <c r="B39" i="7" l="1"/>
  <c r="D50" i="7"/>
  <c r="B49" i="7"/>
  <c r="B28" i="7"/>
  <c r="B38" i="7"/>
  <c r="B50" i="7" l="1"/>
  <c r="D63" i="7"/>
  <c r="B62" i="7"/>
  <c r="O24" i="5"/>
  <c r="F24" i="5"/>
  <c r="O23" i="5"/>
  <c r="F23" i="5"/>
  <c r="O22" i="5"/>
  <c r="F22" i="5"/>
  <c r="K5" i="6"/>
  <c r="G5" i="6"/>
  <c r="F5" i="6"/>
  <c r="E5" i="6"/>
  <c r="K4" i="6"/>
  <c r="G4" i="6"/>
  <c r="F4" i="6"/>
  <c r="E4" i="6"/>
  <c r="K3" i="6"/>
  <c r="G3" i="6"/>
  <c r="F3" i="6"/>
  <c r="E3" i="6"/>
  <c r="E39" i="9"/>
  <c r="D39" i="9"/>
  <c r="E6" i="6" l="1"/>
  <c r="F6" i="6"/>
  <c r="K6" i="6"/>
  <c r="G6" i="6"/>
  <c r="D74" i="7"/>
  <c r="B63" i="7"/>
  <c r="B73" i="7"/>
  <c r="F7" i="6" l="1"/>
  <c r="E7" i="6"/>
  <c r="K7" i="6"/>
  <c r="G7" i="6"/>
  <c r="D86" i="7"/>
  <c r="B85" i="7"/>
  <c r="B74" i="7"/>
  <c r="F8" i="6" l="1"/>
  <c r="G8" i="6"/>
  <c r="K8" i="6"/>
  <c r="B96" i="7"/>
  <c r="D97" i="7"/>
  <c r="B86" i="7"/>
  <c r="E8" i="6"/>
  <c r="K9" i="6" l="1"/>
  <c r="E9" i="6"/>
  <c r="F9" i="6"/>
  <c r="G9" i="6"/>
  <c r="D109" i="7"/>
  <c r="B97" i="7"/>
  <c r="B108" i="7"/>
  <c r="F10" i="6" l="1"/>
  <c r="D121" i="7"/>
  <c r="D133" i="7" s="1"/>
  <c r="B109" i="7"/>
  <c r="E11" i="6" s="1"/>
  <c r="B120" i="7"/>
  <c r="E10" i="6"/>
  <c r="G10" i="6"/>
  <c r="K10" i="6"/>
  <c r="B143" i="7" l="1"/>
  <c r="D144" i="7"/>
  <c r="D155" i="7" s="1"/>
  <c r="B133" i="7"/>
  <c r="G11" i="6"/>
  <c r="K11" i="6"/>
  <c r="F11" i="6"/>
  <c r="B132" i="7"/>
  <c r="B121" i="7"/>
  <c r="O21" i="5"/>
  <c r="F21" i="5"/>
  <c r="F20" i="5"/>
  <c r="F12" i="5"/>
  <c r="F13" i="5"/>
  <c r="F14" i="5"/>
  <c r="F15" i="5"/>
  <c r="F16" i="5"/>
  <c r="F17" i="5"/>
  <c r="F18" i="5"/>
  <c r="F19" i="5"/>
  <c r="B155" i="7" l="1"/>
  <c r="B166" i="7"/>
  <c r="F12" i="6"/>
  <c r="K12" i="6"/>
  <c r="G12" i="6"/>
  <c r="B144" i="7"/>
  <c r="B154" i="7"/>
  <c r="E84" i="9"/>
  <c r="E83" i="9"/>
  <c r="E82" i="9"/>
  <c r="D84" i="9"/>
  <c r="D83" i="9"/>
  <c r="D82" i="9"/>
  <c r="E60" i="9"/>
  <c r="E59" i="9"/>
  <c r="E57" i="9"/>
  <c r="E56" i="9"/>
  <c r="E55" i="9"/>
  <c r="E54" i="9"/>
  <c r="E53" i="9"/>
  <c r="D61" i="9"/>
  <c r="D60" i="9"/>
  <c r="D59" i="9"/>
  <c r="D58" i="9"/>
  <c r="D57" i="9"/>
  <c r="D56" i="9"/>
  <c r="D55" i="9"/>
  <c r="D54" i="9"/>
  <c r="D53" i="9"/>
  <c r="E52" i="9"/>
  <c r="E51" i="9"/>
  <c r="E50" i="9"/>
  <c r="E26" i="5" s="1"/>
  <c r="E49" i="9"/>
  <c r="E25" i="5" s="1"/>
  <c r="D52" i="9"/>
  <c r="D51" i="9"/>
  <c r="D50" i="9"/>
  <c r="D26" i="5" s="1"/>
  <c r="D45" i="9"/>
  <c r="D29" i="5" s="1"/>
  <c r="D44" i="9"/>
  <c r="D24" i="5" s="1"/>
  <c r="E45" i="9"/>
  <c r="E29" i="5" s="1"/>
  <c r="E44" i="9"/>
  <c r="E24" i="5" s="1"/>
  <c r="E43" i="9"/>
  <c r="E42" i="9"/>
  <c r="E20" i="5" s="1"/>
  <c r="E37" i="9"/>
  <c r="E36" i="9"/>
  <c r="E35" i="9"/>
  <c r="E34" i="9"/>
  <c r="E33" i="9"/>
  <c r="E32" i="9"/>
  <c r="E31" i="9"/>
  <c r="D43" i="9"/>
  <c r="D42" i="9"/>
  <c r="D20" i="5" s="1"/>
  <c r="D37" i="9"/>
  <c r="D15" i="5" s="1"/>
  <c r="D36" i="9"/>
  <c r="D14" i="5" s="1"/>
  <c r="D12" i="5"/>
  <c r="K13" i="6" l="1"/>
  <c r="E13" i="5"/>
  <c r="E14" i="5"/>
  <c r="E16" i="5"/>
  <c r="E15" i="5"/>
  <c r="E17" i="5"/>
  <c r="D17" i="5"/>
  <c r="E19" i="5"/>
  <c r="D16" i="5"/>
  <c r="D18" i="5"/>
  <c r="E18" i="5"/>
  <c r="D19" i="5"/>
  <c r="D22" i="5"/>
  <c r="D21" i="5"/>
  <c r="D23" i="5"/>
  <c r="E23" i="5"/>
  <c r="E21" i="5"/>
  <c r="E22" i="5"/>
  <c r="G38" i="5"/>
  <c r="M38" i="5" s="1"/>
  <c r="E12" i="5"/>
  <c r="D13" i="5"/>
  <c r="G13" i="6"/>
  <c r="D167" i="7"/>
  <c r="K14" i="6" l="1"/>
  <c r="E14" i="6"/>
  <c r="D179" i="7"/>
  <c r="B167" i="7"/>
  <c r="B178" i="7"/>
  <c r="G15" i="6" l="1"/>
  <c r="B179" i="7"/>
  <c r="B189" i="7"/>
  <c r="D190" i="7"/>
  <c r="B190" i="7" l="1"/>
  <c r="B201" i="7"/>
  <c r="D202" i="7"/>
  <c r="B213" i="7" l="1"/>
  <c r="D214" i="7"/>
  <c r="B202" i="7"/>
  <c r="B226" i="7" l="1"/>
  <c r="B214" i="7"/>
  <c r="D227" i="7"/>
  <c r="D238" i="7" s="1"/>
  <c r="AT6" i="10"/>
  <c r="AI6" i="10" l="1"/>
  <c r="AP6" i="10" s="1"/>
  <c r="B227" i="7"/>
  <c r="B237" i="7"/>
  <c r="A4" i="14" l="1"/>
  <c r="S12" i="3" l="1"/>
  <c r="E11" i="5" l="1"/>
  <c r="E6" i="9"/>
  <c r="E5" i="9"/>
  <c r="D11" i="5"/>
  <c r="F8" i="5"/>
  <c r="F9" i="5"/>
  <c r="F11" i="5"/>
  <c r="F7" i="5"/>
  <c r="F22" i="14"/>
  <c r="D8" i="5" l="1"/>
  <c r="E8" i="5"/>
  <c r="E9" i="5"/>
  <c r="E7" i="5"/>
  <c r="D7" i="5"/>
  <c r="D9" i="5"/>
  <c r="G30" i="5"/>
  <c r="S8" i="3"/>
  <c r="S10" i="3"/>
  <c r="S11" i="3"/>
  <c r="AU12" i="3"/>
  <c r="S13" i="3"/>
  <c r="AU13" i="3"/>
  <c r="S14" i="3"/>
  <c r="S15" i="3"/>
  <c r="S16" i="3"/>
  <c r="S17" i="3"/>
  <c r="S22" i="3"/>
  <c r="S23" i="3"/>
  <c r="S25" i="3"/>
  <c r="G25" i="5" l="1"/>
  <c r="M25" i="5" s="1"/>
  <c r="G26" i="5"/>
  <c r="M26" i="5" s="1"/>
  <c r="D249" i="7"/>
  <c r="D260" i="7" s="1"/>
  <c r="B238" i="7"/>
  <c r="B248" i="7"/>
  <c r="M30" i="5"/>
  <c r="G27" i="5"/>
  <c r="G28" i="5"/>
  <c r="B260" i="7" l="1"/>
  <c r="D272" i="7"/>
  <c r="D284" i="7" s="1"/>
  <c r="B271" i="7"/>
  <c r="B259" i="7"/>
  <c r="B249" i="7"/>
  <c r="M28" i="5"/>
  <c r="M27" i="5"/>
  <c r="J7" i="6"/>
  <c r="J20" i="6"/>
  <c r="J8" i="6"/>
  <c r="J10" i="6"/>
  <c r="J11" i="6"/>
  <c r="I3" i="6"/>
  <c r="J3" i="6"/>
  <c r="I6" i="6"/>
  <c r="J10" i="5"/>
  <c r="K10" i="5" s="1"/>
  <c r="I13" i="6"/>
  <c r="J12" i="6"/>
  <c r="I5" i="6"/>
  <c r="H9" i="5" s="1"/>
  <c r="J5" i="6"/>
  <c r="J9" i="6"/>
  <c r="I4" i="6"/>
  <c r="H8" i="5" s="1"/>
  <c r="J4" i="6"/>
  <c r="G8" i="5"/>
  <c r="M8" i="5" s="1"/>
  <c r="G24" i="5"/>
  <c r="M24" i="5" s="1"/>
  <c r="G7" i="5"/>
  <c r="M7" i="5" s="1"/>
  <c r="G21" i="5"/>
  <c r="M21" i="5" s="1"/>
  <c r="G23" i="5"/>
  <c r="M23" i="5" s="1"/>
  <c r="G9" i="5"/>
  <c r="M9" i="5" s="1"/>
  <c r="I9" i="6" l="1"/>
  <c r="H13" i="5" s="1"/>
  <c r="I10" i="6"/>
  <c r="I7" i="6"/>
  <c r="H11" i="5" s="1"/>
  <c r="B284" i="7"/>
  <c r="D296" i="7"/>
  <c r="B295" i="7"/>
  <c r="I8" i="6"/>
  <c r="H12" i="5" s="1"/>
  <c r="I11" i="6"/>
  <c r="H15" i="5" s="1"/>
  <c r="H14" i="5"/>
  <c r="H10" i="5"/>
  <c r="I10" i="5" s="1"/>
  <c r="N10" i="5" s="1"/>
  <c r="B272" i="7"/>
  <c r="B283" i="7"/>
  <c r="G22" i="5"/>
  <c r="M22" i="5" s="1"/>
  <c r="G29" i="5"/>
  <c r="G18" i="5"/>
  <c r="M18" i="5" s="1"/>
  <c r="G20" i="5"/>
  <c r="M20" i="5" s="1"/>
  <c r="G11" i="5"/>
  <c r="M11" i="5" s="1"/>
  <c r="G13" i="5"/>
  <c r="M13" i="5" s="1"/>
  <c r="I17" i="6"/>
  <c r="E20" i="6"/>
  <c r="F15" i="6"/>
  <c r="J21" i="6"/>
  <c r="K15" i="6"/>
  <c r="I21" i="6"/>
  <c r="J14" i="6"/>
  <c r="E12" i="6"/>
  <c r="G16" i="6"/>
  <c r="E19" i="6"/>
  <c r="G17" i="6"/>
  <c r="G20" i="6"/>
  <c r="K20" i="6"/>
  <c r="K17" i="6"/>
  <c r="F13" i="6"/>
  <c r="G21" i="6"/>
  <c r="E21" i="6"/>
  <c r="F14" i="6"/>
  <c r="I12" i="6"/>
  <c r="H17" i="5" s="1"/>
  <c r="G18" i="6"/>
  <c r="G19" i="6"/>
  <c r="G14" i="6"/>
  <c r="F20" i="6"/>
  <c r="E13" i="6"/>
  <c r="E16" i="6"/>
  <c r="J19" i="6"/>
  <c r="J16" i="6"/>
  <c r="I18" i="6"/>
  <c r="J13" i="6"/>
  <c r="I15" i="6"/>
  <c r="F19" i="6"/>
  <c r="K21" i="6"/>
  <c r="I19" i="6"/>
  <c r="F17" i="6"/>
  <c r="F18" i="6"/>
  <c r="F21" i="6"/>
  <c r="K18" i="6"/>
  <c r="K16" i="6"/>
  <c r="F16" i="6"/>
  <c r="I14" i="6"/>
  <c r="E17" i="6"/>
  <c r="J15" i="6"/>
  <c r="J17" i="6"/>
  <c r="I16" i="6"/>
  <c r="J18" i="6"/>
  <c r="E18" i="6"/>
  <c r="K19" i="6"/>
  <c r="E15" i="6"/>
  <c r="I20" i="6"/>
  <c r="G12" i="5"/>
  <c r="M12" i="5" s="1"/>
  <c r="G19" i="5"/>
  <c r="M19" i="5" s="1"/>
  <c r="H22" i="5" l="1"/>
  <c r="I22" i="5" s="1"/>
  <c r="H21" i="5"/>
  <c r="H26" i="5"/>
  <c r="H20" i="5"/>
  <c r="H18" i="5"/>
  <c r="H16" i="5"/>
  <c r="H23" i="5"/>
  <c r="I23" i="5" s="1"/>
  <c r="B296" i="7"/>
  <c r="H25" i="5"/>
  <c r="H24" i="5"/>
  <c r="M29" i="5"/>
  <c r="G17" i="5"/>
  <c r="M17" i="5" s="1"/>
  <c r="G16" i="5"/>
  <c r="M16" i="5" s="1"/>
  <c r="J23" i="5"/>
  <c r="K23" i="5" s="1"/>
  <c r="J22" i="5"/>
  <c r="K22" i="5" s="1"/>
  <c r="G14" i="5"/>
  <c r="M14" i="5" s="1"/>
  <c r="M51" i="5"/>
  <c r="M52" i="5" s="1"/>
  <c r="G15" i="5"/>
  <c r="M15" i="5" s="1"/>
  <c r="L5" i="6"/>
  <c r="I24" i="5" l="1"/>
  <c r="J24" i="5"/>
  <c r="K24" i="5" s="1"/>
  <c r="M32" i="5"/>
  <c r="N23" i="5"/>
  <c r="N22" i="5"/>
  <c r="G107" i="15"/>
  <c r="L3" i="6"/>
  <c r="L4" i="6"/>
  <c r="L27" i="3" l="1"/>
  <c r="A19" i="2" s="1"/>
  <c r="B307" i="7"/>
  <c r="D308" i="7"/>
  <c r="N24" i="5"/>
  <c r="L7" i="6"/>
  <c r="L10" i="6"/>
  <c r="L9" i="6"/>
  <c r="L6" i="6"/>
  <c r="L8" i="6"/>
  <c r="D319" i="7" l="1"/>
  <c r="B308" i="7"/>
  <c r="B318" i="7"/>
  <c r="L11" i="6"/>
  <c r="B319" i="7" l="1"/>
  <c r="B330" i="7"/>
  <c r="D331" i="7"/>
  <c r="L12" i="6"/>
  <c r="B342" i="7" l="1"/>
  <c r="B331" i="7"/>
  <c r="D343" i="7"/>
  <c r="L13" i="6"/>
  <c r="D354" i="7" l="1"/>
  <c r="B343" i="7"/>
  <c r="B353" i="7"/>
  <c r="J21" i="5"/>
  <c r="K21" i="5" s="1"/>
  <c r="D366" i="7" l="1"/>
  <c r="B365" i="7"/>
  <c r="B354" i="7"/>
  <c r="I21" i="5"/>
  <c r="N21" i="5" s="1"/>
  <c r="L18" i="6"/>
  <c r="L15" i="6"/>
  <c r="L16" i="6"/>
  <c r="L17" i="6"/>
  <c r="L19" i="6"/>
  <c r="L14" i="6"/>
  <c r="B377" i="7" l="1"/>
  <c r="D378" i="7"/>
  <c r="B366" i="7"/>
  <c r="L21" i="6"/>
  <c r="D389" i="7" l="1"/>
  <c r="D401" i="7" s="1"/>
  <c r="B388" i="7"/>
  <c r="B378" i="7"/>
  <c r="L20" i="6"/>
  <c r="O20" i="5"/>
  <c r="O13" i="5"/>
  <c r="J17" i="5"/>
  <c r="K17" i="5" s="1"/>
  <c r="O17" i="5"/>
  <c r="O7" i="5"/>
  <c r="O16" i="5"/>
  <c r="J16" i="5"/>
  <c r="K16" i="5" s="1"/>
  <c r="O14" i="5"/>
  <c r="O8" i="5"/>
  <c r="J20" i="5"/>
  <c r="K20" i="5" s="1"/>
  <c r="O19" i="5"/>
  <c r="J13" i="5"/>
  <c r="K13" i="5" s="1"/>
  <c r="O18" i="5"/>
  <c r="O11" i="5"/>
  <c r="I11" i="5"/>
  <c r="O9" i="5"/>
  <c r="I17" i="5"/>
  <c r="O15" i="5"/>
  <c r="I14" i="5"/>
  <c r="J9" i="5"/>
  <c r="K9" i="5" s="1"/>
  <c r="I12" i="5"/>
  <c r="O12" i="5"/>
  <c r="I8" i="5"/>
  <c r="I20" i="5"/>
  <c r="I13" i="5"/>
  <c r="J7" i="5"/>
  <c r="K7" i="5" s="1"/>
  <c r="J14" i="5"/>
  <c r="K14" i="5" s="1"/>
  <c r="J18" i="5"/>
  <c r="K18" i="5" s="1"/>
  <c r="I9" i="5"/>
  <c r="J11" i="5"/>
  <c r="K11" i="5" s="1"/>
  <c r="H7" i="5"/>
  <c r="I7" i="5" s="1"/>
  <c r="J12" i="5"/>
  <c r="K12" i="5" s="1"/>
  <c r="I16" i="5"/>
  <c r="J15" i="5"/>
  <c r="K15" i="5" s="1"/>
  <c r="I18" i="5"/>
  <c r="I15" i="5"/>
  <c r="J8" i="5"/>
  <c r="K8" i="5" s="1"/>
  <c r="B411" i="7" l="1"/>
  <c r="D412" i="7"/>
  <c r="B401" i="7"/>
  <c r="B389" i="7"/>
  <c r="B400" i="7"/>
  <c r="N13" i="5"/>
  <c r="N20" i="5"/>
  <c r="N17" i="5"/>
  <c r="N15" i="5"/>
  <c r="N9" i="5"/>
  <c r="N12" i="5"/>
  <c r="N14" i="5"/>
  <c r="N11" i="5"/>
  <c r="N18" i="5"/>
  <c r="N16" i="5"/>
  <c r="N8" i="5"/>
  <c r="N7" i="5"/>
  <c r="B423" i="7" l="1"/>
  <c r="D424" i="7"/>
  <c r="B412" i="7"/>
  <c r="D435" i="7" l="1"/>
  <c r="B434" i="7"/>
  <c r="B424" i="7"/>
  <c r="B435" i="7" l="1"/>
  <c r="D447" i="7"/>
  <c r="D459" i="7" s="1"/>
  <c r="B446" i="7"/>
  <c r="B458" i="7" l="1"/>
  <c r="B447" i="7"/>
  <c r="D470" i="7" l="1"/>
  <c r="B469" i="7"/>
  <c r="B459" i="7"/>
  <c r="B480" i="7" l="1"/>
  <c r="D481" i="7"/>
  <c r="B470" i="7"/>
  <c r="B481" i="7" l="1"/>
  <c r="B491" i="7"/>
  <c r="K44" i="6" l="1"/>
  <c r="G44" i="6"/>
  <c r="F44" i="6"/>
  <c r="I44" i="6"/>
  <c r="E44" i="6"/>
  <c r="J44" i="6"/>
  <c r="K43" i="6"/>
  <c r="E43" i="6"/>
  <c r="G43" i="6"/>
  <c r="J43" i="6"/>
  <c r="F43" i="6"/>
  <c r="I43" i="6"/>
  <c r="G23" i="6"/>
  <c r="E22" i="6"/>
  <c r="J25" i="6"/>
  <c r="K22" i="6"/>
  <c r="J24" i="6"/>
  <c r="I23" i="6"/>
  <c r="J27" i="6"/>
  <c r="K23" i="6"/>
  <c r="K25" i="6"/>
  <c r="E24" i="6"/>
  <c r="G26" i="6"/>
  <c r="E23" i="6"/>
  <c r="F27" i="6"/>
  <c r="G27" i="6"/>
  <c r="J26" i="6"/>
  <c r="F24" i="6"/>
  <c r="E25" i="6"/>
  <c r="G24" i="6"/>
  <c r="F23" i="6"/>
  <c r="G25" i="6"/>
  <c r="K24" i="6"/>
  <c r="K26" i="6"/>
  <c r="J22" i="6"/>
  <c r="J19" i="5" s="1"/>
  <c r="K19" i="5" s="1"/>
  <c r="F26" i="6"/>
  <c r="E26" i="6"/>
  <c r="K27" i="6"/>
  <c r="G22" i="6"/>
  <c r="F25" i="6"/>
  <c r="I26" i="6"/>
  <c r="F22" i="6"/>
  <c r="I27" i="6"/>
  <c r="I22" i="6"/>
  <c r="H19" i="5" s="1"/>
  <c r="I19" i="5" s="1"/>
  <c r="E27" i="6"/>
  <c r="I25" i="6"/>
  <c r="J23" i="6"/>
  <c r="I24" i="6"/>
  <c r="G31" i="6"/>
  <c r="F30" i="6"/>
  <c r="J28" i="6"/>
  <c r="K31" i="6"/>
  <c r="G28" i="6"/>
  <c r="F31" i="6"/>
  <c r="K30" i="6"/>
  <c r="K29" i="6"/>
  <c r="I31" i="6"/>
  <c r="E29" i="6"/>
  <c r="J29" i="6"/>
  <c r="I28" i="6"/>
  <c r="E28" i="6"/>
  <c r="E31" i="6"/>
  <c r="F29" i="6"/>
  <c r="J31" i="6"/>
  <c r="I30" i="6"/>
  <c r="I29" i="6"/>
  <c r="K28" i="6"/>
  <c r="E30" i="6"/>
  <c r="G30" i="6"/>
  <c r="J30" i="6"/>
  <c r="G29" i="6"/>
  <c r="F28" i="6"/>
  <c r="F32" i="6"/>
  <c r="J34" i="6"/>
  <c r="E34" i="6"/>
  <c r="I32" i="6"/>
  <c r="G33" i="6"/>
  <c r="K34" i="6"/>
  <c r="J32" i="6"/>
  <c r="J33" i="6"/>
  <c r="G34" i="6"/>
  <c r="K32" i="6"/>
  <c r="E32" i="6"/>
  <c r="E33" i="6"/>
  <c r="F34" i="6"/>
  <c r="F33" i="6"/>
  <c r="I34" i="6"/>
  <c r="K33" i="6"/>
  <c r="I33" i="6"/>
  <c r="G32" i="6"/>
  <c r="K36" i="6"/>
  <c r="F35" i="6"/>
  <c r="I39" i="6"/>
  <c r="G36" i="6"/>
  <c r="I36" i="6"/>
  <c r="F36" i="6"/>
  <c r="K35" i="6"/>
  <c r="F37" i="6"/>
  <c r="G39" i="6"/>
  <c r="H36" i="5" l="1"/>
  <c r="I36" i="5" s="1"/>
  <c r="H31" i="5"/>
  <c r="I31" i="5" s="1"/>
  <c r="L44" i="6"/>
  <c r="J31" i="5"/>
  <c r="K31" i="5" s="1"/>
  <c r="N19" i="5"/>
  <c r="L43" i="6"/>
  <c r="H37" i="5"/>
  <c r="I37" i="5" s="1"/>
  <c r="J29" i="5"/>
  <c r="K29" i="5" s="1"/>
  <c r="L31" i="6"/>
  <c r="H38" i="5"/>
  <c r="I38" i="5" s="1"/>
  <c r="J30" i="5"/>
  <c r="K30" i="5" s="1"/>
  <c r="L30" i="6"/>
  <c r="L28" i="6"/>
  <c r="H28" i="5"/>
  <c r="L27" i="6"/>
  <c r="L22" i="6"/>
  <c r="L29" i="6"/>
  <c r="L23" i="6"/>
  <c r="H29" i="5"/>
  <c r="I29" i="5" s="1"/>
  <c r="L24" i="6"/>
  <c r="H27" i="5"/>
  <c r="L26" i="6"/>
  <c r="H30" i="5"/>
  <c r="I30" i="5" s="1"/>
  <c r="L25" i="6"/>
  <c r="J36" i="5"/>
  <c r="K36" i="5" s="1"/>
  <c r="N36" i="5" s="1"/>
  <c r="J37" i="5"/>
  <c r="K37" i="5" s="1"/>
  <c r="J38" i="5"/>
  <c r="K38" i="5" s="1"/>
  <c r="L34" i="6"/>
  <c r="H40" i="5"/>
  <c r="I40" i="5" s="1"/>
  <c r="L32" i="6"/>
  <c r="L33" i="6"/>
  <c r="K37" i="6"/>
  <c r="J41" i="6"/>
  <c r="G40" i="6"/>
  <c r="I40" i="6"/>
  <c r="J39" i="6"/>
  <c r="J40" i="6"/>
  <c r="F39" i="6"/>
  <c r="G38" i="6"/>
  <c r="F40" i="6"/>
  <c r="K40" i="6"/>
  <c r="J37" i="6"/>
  <c r="J27" i="5" s="1"/>
  <c r="K27" i="5" s="1"/>
  <c r="E41" i="6"/>
  <c r="E37" i="6"/>
  <c r="I37" i="6"/>
  <c r="K42" i="6"/>
  <c r="J36" i="6"/>
  <c r="G42" i="6"/>
  <c r="K39" i="6"/>
  <c r="E38" i="6"/>
  <c r="E39" i="6"/>
  <c r="J35" i="6"/>
  <c r="I35" i="6"/>
  <c r="H39" i="5" s="1"/>
  <c r="I39" i="5" s="1"/>
  <c r="E35" i="6"/>
  <c r="I42" i="6"/>
  <c r="F42" i="6"/>
  <c r="F41" i="6"/>
  <c r="F38" i="6"/>
  <c r="H35" i="5"/>
  <c r="I35" i="5" s="1"/>
  <c r="E36" i="6"/>
  <c r="J42" i="6"/>
  <c r="E40" i="6"/>
  <c r="K41" i="6"/>
  <c r="G37" i="6"/>
  <c r="K38" i="6"/>
  <c r="G41" i="6"/>
  <c r="I41" i="6"/>
  <c r="J38" i="6"/>
  <c r="J28" i="5" s="1"/>
  <c r="K28" i="5" s="1"/>
  <c r="G35" i="6"/>
  <c r="I38" i="6"/>
  <c r="H42" i="5" s="1"/>
  <c r="I42" i="5" s="1"/>
  <c r="I25" i="5"/>
  <c r="E42" i="6"/>
  <c r="N37" i="5" l="1"/>
  <c r="N31" i="5"/>
  <c r="N38" i="5"/>
  <c r="J50" i="5"/>
  <c r="K50" i="5" s="1"/>
  <c r="H50" i="5"/>
  <c r="I50" i="5" s="1"/>
  <c r="N29" i="5"/>
  <c r="H45" i="5"/>
  <c r="I45" i="5" s="1"/>
  <c r="N30" i="5"/>
  <c r="J45" i="5"/>
  <c r="K45" i="5" s="1"/>
  <c r="H43" i="5"/>
  <c r="I43" i="5" s="1"/>
  <c r="J49" i="5"/>
  <c r="K49" i="5" s="1"/>
  <c r="J48" i="5"/>
  <c r="K48" i="5" s="1"/>
  <c r="H49" i="5"/>
  <c r="I49" i="5" s="1"/>
  <c r="I27" i="5"/>
  <c r="N27" i="5" s="1"/>
  <c r="H48" i="5"/>
  <c r="I48" i="5" s="1"/>
  <c r="J46" i="5"/>
  <c r="K46" i="5" s="1"/>
  <c r="J43" i="5"/>
  <c r="K43" i="5" s="1"/>
  <c r="J47" i="5"/>
  <c r="K47" i="5" s="1"/>
  <c r="H41" i="5"/>
  <c r="I41" i="5" s="1"/>
  <c r="J42" i="5"/>
  <c r="K42" i="5" s="1"/>
  <c r="N42" i="5" s="1"/>
  <c r="J41" i="5"/>
  <c r="K41" i="5" s="1"/>
  <c r="J40" i="5"/>
  <c r="K40" i="5" s="1"/>
  <c r="N40" i="5" s="1"/>
  <c r="J44" i="5"/>
  <c r="K44" i="5" s="1"/>
  <c r="J39" i="5"/>
  <c r="K39" i="5" s="1"/>
  <c r="N39" i="5" s="1"/>
  <c r="L39" i="6"/>
  <c r="L40" i="6"/>
  <c r="J35" i="5"/>
  <c r="K35" i="5" s="1"/>
  <c r="N35" i="5" s="1"/>
  <c r="J34" i="5"/>
  <c r="K34" i="5" s="1"/>
  <c r="L41" i="6"/>
  <c r="L37" i="6"/>
  <c r="J25" i="5"/>
  <c r="K25" i="5" s="1"/>
  <c r="L36" i="6"/>
  <c r="H47" i="5"/>
  <c r="I47" i="5" s="1"/>
  <c r="H46" i="5"/>
  <c r="I46" i="5" s="1"/>
  <c r="L42" i="6"/>
  <c r="L35" i="6"/>
  <c r="H44" i="5"/>
  <c r="I44" i="5" s="1"/>
  <c r="I28" i="5"/>
  <c r="N28" i="5" s="1"/>
  <c r="L38" i="6"/>
  <c r="I26" i="5"/>
  <c r="J26" i="5"/>
  <c r="K26" i="5" s="1"/>
  <c r="H34" i="5"/>
  <c r="I34" i="5" s="1"/>
  <c r="K51" i="5" l="1"/>
  <c r="I51" i="5"/>
  <c r="K32" i="5"/>
  <c r="I32" i="5"/>
  <c r="I52" i="5" s="1"/>
  <c r="N43" i="5"/>
  <c r="N45" i="5"/>
  <c r="N48" i="5"/>
  <c r="N50" i="5"/>
  <c r="N49" i="5"/>
  <c r="N46" i="5"/>
  <c r="N44" i="5"/>
  <c r="N41" i="5"/>
  <c r="N47" i="5"/>
  <c r="N25" i="5"/>
  <c r="N26" i="5"/>
  <c r="N34" i="5"/>
  <c r="N51" i="5" l="1"/>
  <c r="N32" i="5"/>
  <c r="K52" i="5"/>
  <c r="E4" i="14" s="1"/>
  <c r="E22" i="14" s="1"/>
  <c r="L7" i="3" s="1"/>
  <c r="D4" i="14"/>
  <c r="D22" i="14" s="1"/>
  <c r="L4" i="3" s="1"/>
  <c r="L6" i="3" s="1"/>
  <c r="L14" i="3" l="1"/>
  <c r="N52" i="5"/>
  <c r="L15" i="3"/>
  <c r="L13" i="3"/>
  <c r="L16" i="3" s="1"/>
  <c r="L8" i="3"/>
  <c r="L9" i="3" s="1"/>
  <c r="G4" i="14"/>
  <c r="G22" i="14" s="1"/>
  <c r="AT12" i="3"/>
  <c r="AT11" i="3"/>
  <c r="L12" i="3" s="1"/>
  <c r="AT13" i="3"/>
  <c r="L11" i="3" l="1"/>
  <c r="L19" i="3"/>
  <c r="L18" i="3"/>
  <c r="L17" i="3"/>
  <c r="L10" i="3"/>
  <c r="L20" i="3" l="1"/>
  <c r="L21" i="3" s="1"/>
  <c r="L22" i="3" s="1"/>
  <c r="L23" i="3" s="1"/>
  <c r="L24" i="3" l="1"/>
  <c r="L25" i="3" s="1"/>
  <c r="L26" i="3" s="1"/>
  <c r="A18" i="2" s="1"/>
  <c r="L28" i="3" l="1"/>
  <c r="A14" i="2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채원식</author>
  </authors>
  <commentList>
    <comment ref="AH5" authorId="0" shapeId="0" xr:uid="{00000000-0006-0000-0700-000001000000}">
      <text>
        <r>
          <rPr>
            <b/>
            <sz val="12"/>
            <color indexed="81"/>
            <rFont val="돋움"/>
            <family val="3"/>
            <charset val="129"/>
          </rPr>
          <t>여장 5M</t>
        </r>
        <r>
          <rPr>
            <b/>
            <sz val="20"/>
            <color indexed="81"/>
            <rFont val="돋움"/>
            <family val="3"/>
            <charset val="129"/>
          </rPr>
          <t xml:space="preserve">
</t>
        </r>
      </text>
    </comment>
    <comment ref="AI5" authorId="0" shapeId="0" xr:uid="{00000000-0006-0000-0700-000002000000}">
      <text>
        <r>
          <rPr>
            <sz val="12"/>
            <color indexed="81"/>
            <rFont val="맑은 고딕"/>
            <family val="3"/>
            <charset val="129"/>
          </rPr>
          <t>빙상장</t>
        </r>
        <r>
          <rPr>
            <sz val="12"/>
            <color indexed="81"/>
            <rFont val="Tahoma"/>
            <family val="2"/>
          </rPr>
          <t xml:space="preserve">  </t>
        </r>
        <r>
          <rPr>
            <sz val="12"/>
            <color indexed="81"/>
            <rFont val="맑은 고딕"/>
            <family val="3"/>
            <charset val="129"/>
          </rPr>
          <t>내부 층당 4M
여장 한쪽 5M</t>
        </r>
      </text>
    </comment>
  </commentList>
</comments>
</file>

<file path=xl/sharedStrings.xml><?xml version="1.0" encoding="utf-8"?>
<sst xmlns="http://schemas.openxmlformats.org/spreadsheetml/2006/main" count="2791" uniqueCount="1531">
  <si>
    <t>설  계
년월일</t>
    <phoneticPr fontId="4" type="noConversion"/>
  </si>
  <si>
    <t>심</t>
    <phoneticPr fontId="6" type="noConversion"/>
  </si>
  <si>
    <t>팀</t>
    <phoneticPr fontId="6" type="noConversion"/>
  </si>
  <si>
    <t>사</t>
    <phoneticPr fontId="6" type="noConversion"/>
  </si>
  <si>
    <t>자</t>
    <phoneticPr fontId="6" type="noConversion"/>
  </si>
  <si>
    <t>장</t>
    <phoneticPr fontId="6" type="noConversion"/>
  </si>
  <si>
    <r>
      <rPr>
        <sz val="11"/>
        <rFont val="맑은 고딕"/>
        <family val="3"/>
        <charset val="129"/>
        <scheme val="minor"/>
      </rPr>
      <t>"총공사 7.2 -전기2.8-용역0.9=3.5억</t>
    </r>
    <phoneticPr fontId="6" type="noConversion"/>
  </si>
  <si>
    <t>(예정가격+관급자재)</t>
    <phoneticPr fontId="6" type="noConversion"/>
  </si>
  <si>
    <t>공사비 총계</t>
    <phoneticPr fontId="6" type="noConversion"/>
  </si>
  <si>
    <t>관급자재</t>
    <phoneticPr fontId="6" type="noConversion"/>
  </si>
  <si>
    <t>(총원가+부가가치세)</t>
    <phoneticPr fontId="6" type="noConversion"/>
  </si>
  <si>
    <t>도급 공사비</t>
    <phoneticPr fontId="6" type="noConversion"/>
  </si>
  <si>
    <t>부가가치세</t>
    <phoneticPr fontId="6" type="noConversion"/>
  </si>
  <si>
    <t>(순공사원가 + 일반관리비 + 이윤)</t>
    <phoneticPr fontId="6" type="noConversion"/>
  </si>
  <si>
    <t>총원가</t>
    <phoneticPr fontId="6" type="noConversion"/>
  </si>
  <si>
    <t>이            윤</t>
    <phoneticPr fontId="6" type="noConversion"/>
  </si>
  <si>
    <t>일 반 관 리 비</t>
    <phoneticPr fontId="6" type="noConversion"/>
  </si>
  <si>
    <t>계</t>
    <phoneticPr fontId="6" type="noConversion"/>
  </si>
  <si>
    <t>소          계</t>
    <phoneticPr fontId="6" type="noConversion"/>
  </si>
  <si>
    <t>기  타  경  비</t>
    <phoneticPr fontId="6" type="noConversion"/>
  </si>
  <si>
    <t>공사기간 1개월 이상</t>
    <phoneticPr fontId="4" type="noConversion"/>
  </si>
  <si>
    <t>노인장기요양보험료</t>
    <phoneticPr fontId="6" type="noConversion"/>
  </si>
  <si>
    <t>공사금액 1억 이상</t>
    <phoneticPr fontId="4" type="noConversion"/>
  </si>
  <si>
    <t>퇴직공제부금비</t>
    <phoneticPr fontId="6" type="noConversion"/>
  </si>
  <si>
    <t>연 금 보 험 료</t>
    <phoneticPr fontId="6" type="noConversion"/>
  </si>
  <si>
    <t>도급자관급 포함공사</t>
    <phoneticPr fontId="6" type="noConversion"/>
  </si>
  <si>
    <t>건 강 보 험 료</t>
    <phoneticPr fontId="6" type="noConversion"/>
  </si>
  <si>
    <t>공사금액 2천 이상</t>
    <phoneticPr fontId="4" type="noConversion"/>
  </si>
  <si>
    <t>산업안전보건관리비</t>
    <phoneticPr fontId="6" type="noConversion"/>
  </si>
  <si>
    <t>(재료비+직접노무비)*2.07%</t>
    <phoneticPr fontId="6" type="noConversion"/>
  </si>
  <si>
    <t>도급자관급 미포함 공사</t>
    <phoneticPr fontId="6" type="noConversion"/>
  </si>
  <si>
    <t>산 재 보 험 료</t>
    <phoneticPr fontId="6" type="noConversion"/>
  </si>
  <si>
    <t>고 용 보 험 료</t>
    <phoneticPr fontId="6" type="noConversion"/>
  </si>
  <si>
    <t>간접노무비(나)</t>
    <phoneticPr fontId="6" type="noConversion"/>
  </si>
  <si>
    <t>직접노무비(가)</t>
    <phoneticPr fontId="6" type="noConversion"/>
  </si>
  <si>
    <t>노무비</t>
    <phoneticPr fontId="6" type="noConversion"/>
  </si>
  <si>
    <t>간 접 재 료 비</t>
    <phoneticPr fontId="6" type="noConversion"/>
  </si>
  <si>
    <t>직 접 재 료 비</t>
    <phoneticPr fontId="6" type="noConversion"/>
  </si>
  <si>
    <t>재료비</t>
    <phoneticPr fontId="6" type="noConversion"/>
  </si>
  <si>
    <t>순  공  사  비  원  가</t>
    <phoneticPr fontId="6" type="noConversion"/>
  </si>
  <si>
    <t>비          고</t>
  </si>
  <si>
    <t>구     성     비</t>
    <phoneticPr fontId="6" type="noConversion"/>
  </si>
  <si>
    <t>금         액</t>
    <phoneticPr fontId="6" type="noConversion"/>
  </si>
  <si>
    <t xml:space="preserve">구          분 </t>
    <phoneticPr fontId="6" type="noConversion"/>
  </si>
  <si>
    <t>비 목</t>
    <phoneticPr fontId="6" type="noConversion"/>
  </si>
  <si>
    <t>원     가     계     산     서</t>
    <phoneticPr fontId="6" type="noConversion"/>
  </si>
  <si>
    <r>
      <t>턴키</t>
    </r>
    <r>
      <rPr>
        <sz val="11"/>
        <color theme="1"/>
        <rFont val="돋움"/>
        <family val="3"/>
        <charset val="129"/>
      </rPr>
      <t>∙</t>
    </r>
    <r>
      <rPr>
        <sz val="11"/>
        <color theme="1"/>
        <rFont val="맑은 고딕"/>
        <family val="3"/>
        <charset val="129"/>
      </rPr>
      <t>대안공사</t>
    </r>
  </si>
  <si>
    <r>
      <t>300억 이상 종심</t>
    </r>
    <r>
      <rPr>
        <sz val="11"/>
        <color theme="1"/>
        <rFont val="돋움"/>
        <family val="3"/>
        <charset val="129"/>
      </rPr>
      <t>∙</t>
    </r>
    <r>
      <rPr>
        <sz val="11"/>
        <color theme="1"/>
        <rFont val="맑은 고딕"/>
        <family val="3"/>
        <charset val="129"/>
      </rPr>
      <t>종평제</t>
    </r>
    <r>
      <rPr>
        <sz val="11"/>
        <color theme="1"/>
        <rFont val="맑은 고딕"/>
        <family val="2"/>
        <charset val="129"/>
      </rPr>
      <t>(건축)</t>
    </r>
  </si>
  <si>
    <r>
      <t>300억 이상 종심</t>
    </r>
    <r>
      <rPr>
        <sz val="11"/>
        <color theme="1"/>
        <rFont val="돋움"/>
        <family val="3"/>
        <charset val="129"/>
      </rPr>
      <t>∙</t>
    </r>
    <r>
      <rPr>
        <sz val="11"/>
        <color theme="1"/>
        <rFont val="맑은 고딕"/>
        <family val="3"/>
        <charset val="129"/>
      </rPr>
      <t>종평제</t>
    </r>
    <r>
      <rPr>
        <sz val="11"/>
        <color theme="1"/>
        <rFont val="맑은 고딕"/>
        <family val="2"/>
        <charset val="129"/>
      </rPr>
      <t>(토목 및 산업설비)</t>
    </r>
  </si>
  <si>
    <t>100억 이상 - 300억 미만</t>
  </si>
  <si>
    <t>50억 이상 - 100억 미만</t>
  </si>
  <si>
    <t>50억 미만</t>
  </si>
  <si>
    <t>요율</t>
    <phoneticPr fontId="4" type="noConversion"/>
  </si>
  <si>
    <t>공사규모(추정가격)</t>
  </si>
  <si>
    <t>공사배정규모(추정금액)</t>
  </si>
  <si>
    <t>(노) x 율</t>
  </si>
  <si>
    <t>[고용보험료]</t>
  </si>
  <si>
    <t xml:space="preserve"> * 공사기간 1개월(30일) 이상인 모든 건설공사</t>
  </si>
  <si>
    <t>36개월 초과 (1096일)</t>
  </si>
  <si>
    <t>13~36개월 (1095일)</t>
  </si>
  <si>
    <t>특수건설공사</t>
    <phoneticPr fontId="4" type="noConversion"/>
  </si>
  <si>
    <t>7~12개월 (365일)</t>
  </si>
  <si>
    <t>중건설공사</t>
    <phoneticPr fontId="4" type="noConversion"/>
  </si>
  <si>
    <t>6개월 이하 (183일)</t>
  </si>
  <si>
    <t>1000억 이상</t>
  </si>
  <si>
    <t>토목공사</t>
    <phoneticPr fontId="4" type="noConversion"/>
  </si>
  <si>
    <t>건축공사</t>
    <phoneticPr fontId="4" type="noConversion"/>
  </si>
  <si>
    <t>300억 - 
1000억 미만</t>
  </si>
  <si>
    <t>추정금액 
800억 미만 
건설공사</t>
    <phoneticPr fontId="4" type="noConversion"/>
  </si>
  <si>
    <t>50억 이상</t>
    <phoneticPr fontId="4" type="noConversion"/>
  </si>
  <si>
    <t>100억 - 
300억 미만</t>
  </si>
  <si>
    <t>도장공사, 철강재설치공사</t>
    <phoneticPr fontId="4" type="noConversion"/>
  </si>
  <si>
    <t>50억 - 
100억 미만</t>
  </si>
  <si>
    <t>50억 - 
300억 미만</t>
  </si>
  <si>
    <t>30억 - 
50억 미만</t>
  </si>
  <si>
    <t>석공사, 시설물유지관리, 
철근콘크리트공사,
가스시설공사(1종)</t>
    <phoneticPr fontId="4" type="noConversion"/>
  </si>
  <si>
    <r>
      <t>산업</t>
    </r>
    <r>
      <rPr>
        <sz val="11"/>
        <color theme="1"/>
        <rFont val="돋움"/>
        <family val="3"/>
        <charset val="129"/>
      </rPr>
      <t>∙</t>
    </r>
    <r>
      <rPr>
        <sz val="11"/>
        <color theme="1"/>
        <rFont val="맑은 고딕"/>
        <family val="3"/>
        <charset val="129"/>
      </rPr>
      <t>설비공사</t>
    </r>
    <phoneticPr fontId="4" type="noConversion"/>
  </si>
  <si>
    <t>5억 - 
30억 미만</t>
  </si>
  <si>
    <t>비계·구조물해체공사</t>
    <phoneticPr fontId="4" type="noConversion"/>
  </si>
  <si>
    <t>기초액(천원)</t>
  </si>
  <si>
    <t>구분</t>
  </si>
  <si>
    <t>5억 미만</t>
  </si>
  <si>
    <t>10억 미만</t>
    <phoneticPr fontId="4" type="noConversion"/>
  </si>
  <si>
    <r>
      <rPr>
        <u/>
        <sz val="11"/>
        <color theme="1"/>
        <rFont val="맑은 고딕"/>
        <family val="3"/>
        <charset val="129"/>
        <scheme val="minor"/>
      </rPr>
      <t>[(재+직노)</t>
    </r>
    <r>
      <rPr>
        <sz val="11"/>
        <color theme="1"/>
        <rFont val="맑은 고딕"/>
        <family val="3"/>
        <charset val="129"/>
        <scheme val="minor"/>
      </rPr>
      <t xml:space="preserve"> x 요율</t>
    </r>
    <r>
      <rPr>
        <vertAlign val="superscript"/>
        <sz val="11"/>
        <color theme="1"/>
        <rFont val="맑은 고딕"/>
        <family val="3"/>
        <charset val="129"/>
        <scheme val="minor"/>
      </rPr>
      <t>주3)</t>
    </r>
    <r>
      <rPr>
        <sz val="11"/>
        <color theme="1"/>
        <rFont val="맑은 고딕"/>
        <family val="3"/>
        <charset val="129"/>
        <scheme val="minor"/>
      </rPr>
      <t xml:space="preserve"> + 기초액] x 1.2 중에 작은 금액</t>
    </r>
    <phoneticPr fontId="4" type="noConversion"/>
  </si>
  <si>
    <t>전문건설업</t>
  </si>
  <si>
    <t>종합건설업</t>
  </si>
  <si>
    <t>건축, 
산업설비(건축)</t>
    <phoneticPr fontId="4" type="noConversion"/>
  </si>
  <si>
    <t>(추정가격)</t>
  </si>
  <si>
    <t>건축</t>
    <phoneticPr fontId="4" type="noConversion"/>
  </si>
  <si>
    <t>(직접공사비)</t>
  </si>
  <si>
    <r>
      <rPr>
        <u/>
        <sz val="11"/>
        <color theme="1"/>
        <rFont val="맑은 고딕"/>
        <family val="3"/>
        <charset val="129"/>
        <scheme val="minor"/>
      </rPr>
      <t>(재+직노)</t>
    </r>
    <r>
      <rPr>
        <sz val="11"/>
        <color theme="1"/>
        <rFont val="맑은 고딕"/>
        <family val="3"/>
        <charset val="129"/>
        <scheme val="minor"/>
      </rPr>
      <t xml:space="preserve"> x 율 + 기초액</t>
    </r>
    <phoneticPr fontId="4" type="noConversion"/>
  </si>
  <si>
    <t xml:space="preserve"> □ 도급자관급 미포함 공사</t>
    <phoneticPr fontId="4" type="noConversion"/>
  </si>
  <si>
    <t>(노+경+일)
 x 율</t>
    <phoneticPr fontId="4" type="noConversion"/>
  </si>
  <si>
    <t>(재+노+경) x 율</t>
    <phoneticPr fontId="4" type="noConversion"/>
  </si>
  <si>
    <t>공사규모</t>
  </si>
  <si>
    <t>(직노) x 율</t>
  </si>
  <si>
    <t>[산업안전보건관리비]</t>
  </si>
  <si>
    <t>[건설기계대여대금 지급보증액 발급금액]</t>
    <phoneticPr fontId="4" type="noConversion"/>
  </si>
  <si>
    <t>[이윤]</t>
  </si>
  <si>
    <t>[일반관리비]</t>
  </si>
  <si>
    <t>[기타경비]</t>
  </si>
  <si>
    <t>[간접노무비]</t>
  </si>
  <si>
    <t>내          역         서</t>
    <phoneticPr fontId="6" type="noConversion"/>
  </si>
  <si>
    <t>품       명</t>
    <phoneticPr fontId="6" type="noConversion"/>
  </si>
  <si>
    <t>규        격</t>
    <phoneticPr fontId="6" type="noConversion"/>
  </si>
  <si>
    <t>단위</t>
    <phoneticPr fontId="6" type="noConversion"/>
  </si>
  <si>
    <t>수량</t>
    <phoneticPr fontId="6" type="noConversion"/>
  </si>
  <si>
    <t>재  료  비</t>
    <phoneticPr fontId="6" type="noConversion"/>
  </si>
  <si>
    <t>노  무  비</t>
    <phoneticPr fontId="6" type="noConversion"/>
  </si>
  <si>
    <t>경      비</t>
    <phoneticPr fontId="6" type="noConversion"/>
  </si>
  <si>
    <t>비  고</t>
    <phoneticPr fontId="6" type="noConversion"/>
  </si>
  <si>
    <t>단가</t>
    <phoneticPr fontId="6" type="noConversion"/>
  </si>
  <si>
    <t>금액</t>
    <phoneticPr fontId="6" type="noConversion"/>
  </si>
  <si>
    <t>일위목록KEY</t>
    <phoneticPr fontId="6" type="noConversion"/>
  </si>
  <si>
    <t>집계표KEY</t>
    <phoneticPr fontId="6" type="noConversion"/>
  </si>
  <si>
    <t>[소    계]</t>
    <phoneticPr fontId="6" type="noConversion"/>
  </si>
  <si>
    <t>[합    계]</t>
    <phoneticPr fontId="6" type="noConversion"/>
  </si>
  <si>
    <t>일  위  대  가  목  록  표</t>
    <phoneticPr fontId="6" type="noConversion"/>
  </si>
  <si>
    <t>항 목 번 호</t>
    <phoneticPr fontId="6" type="noConversion"/>
  </si>
  <si>
    <t>명     칭</t>
    <phoneticPr fontId="6" type="noConversion"/>
  </si>
  <si>
    <t>규    격</t>
    <phoneticPr fontId="6" type="noConversion"/>
  </si>
  <si>
    <t>경  비</t>
    <phoneticPr fontId="6" type="noConversion"/>
  </si>
  <si>
    <t>비고</t>
    <phoneticPr fontId="6" type="noConversion"/>
  </si>
  <si>
    <t>1항목</t>
    <phoneticPr fontId="6" type="noConversion"/>
  </si>
  <si>
    <t>1계</t>
    <phoneticPr fontId="6" type="noConversion"/>
  </si>
  <si>
    <t>2항목</t>
  </si>
  <si>
    <t>2계</t>
  </si>
  <si>
    <t>3항목</t>
  </si>
  <si>
    <t>3계</t>
  </si>
  <si>
    <t>4항목</t>
  </si>
  <si>
    <t>4계</t>
  </si>
  <si>
    <t>5항목</t>
  </si>
  <si>
    <t>5계</t>
  </si>
  <si>
    <t>6항목</t>
  </si>
  <si>
    <t>6계</t>
  </si>
  <si>
    <t>번호</t>
  </si>
  <si>
    <t>규    격</t>
  </si>
  <si>
    <t>단위</t>
  </si>
  <si>
    <t>수 량</t>
  </si>
  <si>
    <t>재 료 비</t>
  </si>
  <si>
    <t>노 무 비</t>
  </si>
  <si>
    <t>경  비</t>
  </si>
  <si>
    <t>비  고</t>
  </si>
  <si>
    <t>단  가</t>
  </si>
  <si>
    <t>금  액</t>
  </si>
  <si>
    <t>식</t>
    <phoneticPr fontId="6" type="noConversion"/>
  </si>
  <si>
    <t>계</t>
  </si>
  <si>
    <t>통신케이블공</t>
  </si>
  <si>
    <t>직종번호</t>
    <phoneticPr fontId="6" type="noConversion"/>
  </si>
  <si>
    <t>직종명</t>
    <phoneticPr fontId="6" type="noConversion"/>
  </si>
  <si>
    <t>노임(원)</t>
    <phoneticPr fontId="6" type="noConversion"/>
  </si>
  <si>
    <t>특별인부</t>
  </si>
  <si>
    <t>할석공</t>
  </si>
  <si>
    <t>포장공</t>
  </si>
  <si>
    <t>타일공</t>
  </si>
  <si>
    <t>도장공</t>
  </si>
  <si>
    <t>내장공</t>
  </si>
  <si>
    <t>도배공</t>
  </si>
  <si>
    <t>연마공</t>
  </si>
  <si>
    <t>-</t>
  </si>
  <si>
    <t>석공</t>
  </si>
  <si>
    <t>줄눈공</t>
  </si>
  <si>
    <t>판넬조립공</t>
  </si>
  <si>
    <t>지붕잇기공</t>
  </si>
  <si>
    <t>벌목부</t>
  </si>
  <si>
    <t>조경공</t>
  </si>
  <si>
    <t>배관공</t>
  </si>
  <si>
    <t>보일러공</t>
  </si>
  <si>
    <t>위생공</t>
  </si>
  <si>
    <t>덕트공</t>
  </si>
  <si>
    <t>보온공</t>
  </si>
  <si>
    <t>인력운반공</t>
  </si>
  <si>
    <t>궤도공</t>
  </si>
  <si>
    <t xml:space="preserve">- </t>
  </si>
  <si>
    <t>건설기계조장</t>
  </si>
  <si>
    <t>건설기계운전사</t>
  </si>
  <si>
    <t>화물차운전사</t>
  </si>
  <si>
    <t>일반기계운전사</t>
  </si>
  <si>
    <t>기계설비공</t>
  </si>
  <si>
    <t>준설선선장</t>
  </si>
  <si>
    <t>준설선기관사</t>
  </si>
  <si>
    <t>준설선운전사</t>
  </si>
  <si>
    <t>선원</t>
  </si>
  <si>
    <t>플랜트배관공</t>
  </si>
  <si>
    <t>플랜트제관공</t>
  </si>
  <si>
    <t>플랜트용접공</t>
  </si>
  <si>
    <t>플랜트특수용접공</t>
  </si>
  <si>
    <t>플랜트기계설치공</t>
  </si>
  <si>
    <t>플랜트특별인부</t>
  </si>
  <si>
    <t>플랜트케이블전공</t>
  </si>
  <si>
    <t>플랜트계장공</t>
  </si>
  <si>
    <t>플랜트덕트공</t>
  </si>
  <si>
    <t>플랜트보온공</t>
  </si>
  <si>
    <t>제철축로공</t>
  </si>
  <si>
    <t>비파괴시험공</t>
  </si>
  <si>
    <t>특급품질관리원</t>
  </si>
  <si>
    <t>고급품질관리원</t>
  </si>
  <si>
    <t>중급품질관리원</t>
  </si>
  <si>
    <t>초급품질관리원</t>
  </si>
  <si>
    <t>지적기사</t>
  </si>
  <si>
    <t>지적산업기사</t>
  </si>
  <si>
    <t>지적기능사</t>
  </si>
  <si>
    <t>내선전공</t>
  </si>
  <si>
    <t>특고압케이블전공</t>
  </si>
  <si>
    <t>고압케이블전공</t>
  </si>
  <si>
    <t>저압케이블전공</t>
  </si>
  <si>
    <t>송전전공</t>
  </si>
  <si>
    <t>송전활선전공</t>
  </si>
  <si>
    <t>배전전공</t>
  </si>
  <si>
    <t>배전활선전공</t>
  </si>
  <si>
    <t>플랜트전공</t>
  </si>
  <si>
    <t>계장공</t>
  </si>
  <si>
    <t>철도신호공</t>
  </si>
  <si>
    <t>통신내선공</t>
  </si>
  <si>
    <t>통신설비공</t>
  </si>
  <si>
    <t>통신외선공</t>
  </si>
  <si>
    <t>무선안테나공</t>
  </si>
  <si>
    <t>석면해체공</t>
  </si>
  <si>
    <t>광케이블설치사</t>
  </si>
  <si>
    <t>도편수</t>
  </si>
  <si>
    <t>드잡이공</t>
  </si>
  <si>
    <t>한식목공</t>
  </si>
  <si>
    <t>한식목공조공</t>
  </si>
  <si>
    <t>한식석공</t>
  </si>
  <si>
    <t>한식미장공</t>
  </si>
  <si>
    <t>한식와공</t>
  </si>
  <si>
    <t>한식와공조공</t>
  </si>
  <si>
    <t>목조각공</t>
  </si>
  <si>
    <t>석조각공</t>
  </si>
  <si>
    <t>특수화공</t>
  </si>
  <si>
    <t>화공</t>
  </si>
  <si>
    <t>드잡이공편수</t>
  </si>
  <si>
    <t>한식미장공편수</t>
  </si>
  <si>
    <t>한식와공편수</t>
  </si>
  <si>
    <t>한식단청공편수</t>
  </si>
  <si>
    <t>한식석공조공</t>
  </si>
  <si>
    <t>한식미장공조공</t>
  </si>
  <si>
    <t>원자력플랜트전공</t>
  </si>
  <si>
    <t>원자력용접공</t>
  </si>
  <si>
    <t>원자력기계설치공</t>
  </si>
  <si>
    <t>원자력품질관리사</t>
  </si>
  <si>
    <t>통신관련기사</t>
  </si>
  <si>
    <t>통신관련산업기사</t>
  </si>
  <si>
    <t>통신관련기능사</t>
  </si>
  <si>
    <t>전기공사기사</t>
  </si>
  <si>
    <t>전기공사산업기사</t>
  </si>
  <si>
    <t>변전전공</t>
  </si>
  <si>
    <t>코킹공</t>
  </si>
  <si>
    <t>특급품질관리기술인</t>
  </si>
  <si>
    <t>고급품질관리기술인</t>
  </si>
  <si>
    <t>중급품질관리기술인</t>
  </si>
  <si>
    <t>초급품질관리기술인</t>
  </si>
  <si>
    <t>인</t>
    <phoneticPr fontId="4" type="noConversion"/>
  </si>
  <si>
    <t>수 량 집 계 표</t>
    <phoneticPr fontId="6" type="noConversion"/>
  </si>
  <si>
    <t>수량산출KEY</t>
    <phoneticPr fontId="6" type="noConversion"/>
  </si>
  <si>
    <t>순번</t>
    <phoneticPr fontId="6" type="noConversion"/>
  </si>
  <si>
    <t>품     명</t>
    <phoneticPr fontId="6" type="noConversion"/>
  </si>
  <si>
    <t>설계수량</t>
    <phoneticPr fontId="6" type="noConversion"/>
  </si>
  <si>
    <t>대</t>
    <phoneticPr fontId="6" type="noConversion"/>
  </si>
  <si>
    <t>관급자관급</t>
    <phoneticPr fontId="6" type="noConversion"/>
  </si>
  <si>
    <t>개</t>
    <phoneticPr fontId="6" type="noConversion"/>
  </si>
  <si>
    <t>m</t>
    <phoneticPr fontId="6" type="noConversion"/>
  </si>
  <si>
    <t>m</t>
  </si>
  <si>
    <t>층 구분</t>
    <phoneticPr fontId="6" type="noConversion"/>
  </si>
  <si>
    <t>~</t>
    <phoneticPr fontId="6" type="noConversion"/>
  </si>
  <si>
    <t>종점
(위치)</t>
    <phoneticPr fontId="6" type="noConversion"/>
  </si>
  <si>
    <t>네트워크 설비</t>
    <phoneticPr fontId="6" type="noConversion"/>
  </si>
  <si>
    <t>케이블 설비</t>
    <phoneticPr fontId="6" type="noConversion"/>
  </si>
  <si>
    <t>배관 설비</t>
    <phoneticPr fontId="6" type="noConversion"/>
  </si>
  <si>
    <t>광 케이블</t>
    <phoneticPr fontId="6" type="noConversion"/>
  </si>
  <si>
    <t>UTP</t>
    <phoneticPr fontId="6" type="noConversion"/>
  </si>
  <si>
    <t>풀박스</t>
    <phoneticPr fontId="6" type="noConversion"/>
  </si>
  <si>
    <t>돔</t>
    <phoneticPr fontId="6" type="noConversion"/>
  </si>
  <si>
    <t>뷰렛</t>
    <phoneticPr fontId="6" type="noConversion"/>
  </si>
  <si>
    <t>PTZ(실내)</t>
    <phoneticPr fontId="6" type="noConversion"/>
  </si>
  <si>
    <t>PTZ</t>
    <phoneticPr fontId="6" type="noConversion"/>
  </si>
  <si>
    <t>지하1층</t>
    <phoneticPr fontId="6" type="noConversion"/>
  </si>
  <si>
    <t>지상1층</t>
    <phoneticPr fontId="6" type="noConversion"/>
  </si>
  <si>
    <t>4</t>
  </si>
  <si>
    <t>POE#1(신설)</t>
    <phoneticPr fontId="6" type="noConversion"/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</si>
  <si>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</si>
  <si>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</si>
  <si>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</si>
  <si>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</si>
  <si>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</si>
  <si>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</si>
  <si>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</si>
  <si>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</si>
  <si>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</si>
  <si>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</si>
  <si>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</si>
  <si>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</si>
  <si>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</si>
  <si>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</si>
  <si>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</si>
  <si>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</si>
  <si>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</si>
  <si>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</si>
  <si>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</si>
  <si>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</si>
  <si>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</si>
  <si>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</si>
  <si>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</si>
  <si>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</si>
  <si>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</si>
  <si>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</si>
  <si>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</si>
  <si>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</si>
  <si>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</si>
  <si>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</si>
  <si>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</si>
  <si>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</si>
  <si>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</si>
  <si>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</si>
  <si>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</si>
  <si>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</si>
  <si>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</si>
  <si>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</si>
  <si>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</si>
  <si>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</si>
  <si>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</si>
  <si>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</si>
  <si>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</si>
  <si>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</si>
  <si>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</si>
  <si>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</si>
  <si>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</si>
  <si>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</si>
  <si>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54</t>
  </si>
  <si>
    <t>지상2층</t>
    <phoneticPr fontId="6" type="noConversion"/>
  </si>
  <si>
    <t>55</t>
  </si>
  <si>
    <t>56</t>
  </si>
  <si>
    <t>57</t>
  </si>
  <si>
    <t>58</t>
  </si>
  <si>
    <t>59</t>
  </si>
  <si>
    <t>품    명</t>
    <phoneticPr fontId="6" type="noConversion"/>
  </si>
  <si>
    <t>규   격</t>
    <phoneticPr fontId="6" type="noConversion"/>
  </si>
  <si>
    <t>물가자료</t>
    <phoneticPr fontId="6" type="noConversion"/>
  </si>
  <si>
    <t>물가정보</t>
    <phoneticPr fontId="6" type="noConversion"/>
  </si>
  <si>
    <t>거래가격</t>
    <phoneticPr fontId="6" type="noConversion"/>
  </si>
  <si>
    <t>적용가격</t>
    <phoneticPr fontId="6" type="noConversion"/>
  </si>
  <si>
    <t>조달물자</t>
    <phoneticPr fontId="6" type="noConversion"/>
  </si>
  <si>
    <t>금 액</t>
    <phoneticPr fontId="6" type="noConversion"/>
  </si>
  <si>
    <t>Page</t>
    <phoneticPr fontId="6" type="noConversion"/>
  </si>
  <si>
    <t>page</t>
    <phoneticPr fontId="6" type="noConversion"/>
  </si>
  <si>
    <t>물품식별번호</t>
    <phoneticPr fontId="6" type="noConversion"/>
  </si>
  <si>
    <t>내   역   집   계   표</t>
  </si>
  <si>
    <t>품   명</t>
    <phoneticPr fontId="4" type="noConversion"/>
  </si>
  <si>
    <t>단위</t>
    <phoneticPr fontId="4" type="noConversion"/>
  </si>
  <si>
    <t>경비</t>
    <phoneticPr fontId="6" type="noConversion"/>
  </si>
  <si>
    <t>[합     계]</t>
    <phoneticPr fontId="6" type="noConversion"/>
  </si>
  <si>
    <t>관급자재 조서</t>
    <phoneticPr fontId="6" type="noConversion"/>
  </si>
  <si>
    <t>[관급자관급]</t>
    <phoneticPr fontId="6" type="noConversion"/>
  </si>
  <si>
    <t>품명</t>
    <phoneticPr fontId="6" type="noConversion"/>
  </si>
  <si>
    <t>규격</t>
    <phoneticPr fontId="6" type="noConversion"/>
  </si>
  <si>
    <t>조달번호</t>
    <phoneticPr fontId="6" type="noConversion"/>
  </si>
  <si>
    <t>옵션</t>
    <phoneticPr fontId="6" type="noConversion"/>
  </si>
  <si>
    <t>비   고</t>
    <phoneticPr fontId="6" type="noConversion"/>
  </si>
  <si>
    <t>제조사</t>
    <phoneticPr fontId="6" type="noConversion"/>
  </si>
  <si>
    <t>구분</t>
    <phoneticPr fontId="6" type="noConversion"/>
  </si>
  <si>
    <t>Ⅰ. 카메라 부분</t>
    <phoneticPr fontId="6" type="noConversion"/>
  </si>
  <si>
    <t>대</t>
  </si>
  <si>
    <t>MAS</t>
    <phoneticPr fontId="6" type="noConversion"/>
  </si>
  <si>
    <t>소계</t>
    <phoneticPr fontId="6" type="noConversion"/>
  </si>
  <si>
    <t>조달수수료</t>
    <phoneticPr fontId="6" type="noConversion"/>
  </si>
  <si>
    <t>요율</t>
    <phoneticPr fontId="6" type="noConversion"/>
  </si>
  <si>
    <t>조정액</t>
    <phoneticPr fontId="6" type="noConversion"/>
  </si>
  <si>
    <t>천단위 조정</t>
    <phoneticPr fontId="6" type="noConversion"/>
  </si>
  <si>
    <t>총 합계</t>
    <phoneticPr fontId="6" type="noConversion"/>
  </si>
  <si>
    <t>광 케이블</t>
  </si>
  <si>
    <t>UTP</t>
  </si>
  <si>
    <t>카메라 철거</t>
  </si>
  <si>
    <t>돔</t>
  </si>
  <si>
    <t>PTZ</t>
  </si>
  <si>
    <t>천단위 미만 절사</t>
    <phoneticPr fontId="4" type="noConversion"/>
  </si>
  <si>
    <t>POE#1(신설)</t>
    <phoneticPr fontId="6" type="noConversion"/>
  </si>
  <si>
    <t>통신실 MDF</t>
    <phoneticPr fontId="6" type="noConversion"/>
  </si>
  <si>
    <t>POE#2(신설)</t>
    <phoneticPr fontId="6" type="noConversion"/>
  </si>
  <si>
    <t>주차빌딩 1층</t>
    <phoneticPr fontId="6" type="noConversion"/>
  </si>
  <si>
    <t>주차빌딩 2층</t>
    <phoneticPr fontId="6" type="noConversion"/>
  </si>
  <si>
    <t>주차빌딩 RF층</t>
    <phoneticPr fontId="6" type="noConversion"/>
  </si>
  <si>
    <t>1</t>
    <phoneticPr fontId="4" type="noConversion"/>
  </si>
  <si>
    <t>2</t>
    <phoneticPr fontId="4" type="noConversion"/>
  </si>
  <si>
    <t>53</t>
  </si>
  <si>
    <t>100*100*100</t>
    <phoneticPr fontId="6" type="noConversion"/>
  </si>
  <si>
    <t>200*200*100</t>
    <phoneticPr fontId="6" type="noConversion"/>
  </si>
  <si>
    <t>NVR</t>
    <phoneticPr fontId="4" type="noConversion"/>
  </si>
  <si>
    <t>빙상장 방송기기 시스템</t>
    <phoneticPr fontId="6" type="noConversion"/>
  </si>
  <si>
    <t>WIRELESS HAND MIC</t>
    <phoneticPr fontId="4" type="noConversion"/>
  </si>
  <si>
    <t>SPEAKER BRACKET</t>
    <phoneticPr fontId="4" type="noConversion"/>
  </si>
  <si>
    <t>전관 방송기기 시스템</t>
    <phoneticPr fontId="4" type="noConversion"/>
  </si>
  <si>
    <t>TTS SOFTWARE</t>
    <phoneticPr fontId="4" type="noConversion"/>
  </si>
  <si>
    <t>POWER AMP</t>
    <phoneticPr fontId="4" type="noConversion"/>
  </si>
  <si>
    <t>240W</t>
    <phoneticPr fontId="4" type="noConversion"/>
  </si>
  <si>
    <t>관람석 PA SPEAKER</t>
    <phoneticPr fontId="4" type="noConversion"/>
  </si>
  <si>
    <t>LB-AV297</t>
    <phoneticPr fontId="4" type="noConversion"/>
  </si>
  <si>
    <t>방송기기
시스템</t>
    <phoneticPr fontId="4" type="noConversion"/>
  </si>
  <si>
    <t>LB-P012</t>
    <phoneticPr fontId="4" type="noConversion"/>
  </si>
  <si>
    <t>보통인부</t>
  </si>
  <si>
    <t>CAT6 4P(2조)</t>
    <phoneticPr fontId="4" type="noConversion"/>
  </si>
  <si>
    <t>CAT6 4P(3조)</t>
    <phoneticPr fontId="4" type="noConversion"/>
  </si>
  <si>
    <t xml:space="preserve"> </t>
    <phoneticPr fontId="4" type="noConversion"/>
  </si>
  <si>
    <t>고소할증</t>
    <phoneticPr fontId="6" type="noConversion"/>
  </si>
  <si>
    <t>100*100*100</t>
  </si>
  <si>
    <t>200*200*100</t>
  </si>
  <si>
    <t>1단위</t>
    <phoneticPr fontId="6" type="noConversion"/>
  </si>
  <si>
    <t>8항목</t>
  </si>
  <si>
    <t>8계</t>
  </si>
  <si>
    <t>9항목</t>
  </si>
  <si>
    <t>9계</t>
  </si>
  <si>
    <t>10항목</t>
  </si>
  <si>
    <t>10계</t>
  </si>
  <si>
    <t>11항목</t>
  </si>
  <si>
    <t>11계</t>
  </si>
  <si>
    <t>12항목</t>
  </si>
  <si>
    <t>12계</t>
  </si>
  <si>
    <t>13항목</t>
  </si>
  <si>
    <t>13계</t>
  </si>
  <si>
    <t>14항목</t>
  </si>
  <si>
    <t>14계</t>
  </si>
  <si>
    <t>15항목</t>
  </si>
  <si>
    <t>15계</t>
  </si>
  <si>
    <t>16항목</t>
  </si>
  <si>
    <t>16계</t>
  </si>
  <si>
    <t>17항목</t>
  </si>
  <si>
    <t>17계</t>
  </si>
  <si>
    <t>7항목</t>
    <phoneticPr fontId="4" type="noConversion"/>
  </si>
  <si>
    <t>7계</t>
    <phoneticPr fontId="4" type="noConversion"/>
  </si>
  <si>
    <t>SM-8Core</t>
  </si>
  <si>
    <t>SM-8Core</t>
    <phoneticPr fontId="6" type="noConversion"/>
  </si>
  <si>
    <t>UTP</t>
    <phoneticPr fontId="6" type="noConversion"/>
  </si>
  <si>
    <t>CAT6 4P(1조)</t>
    <phoneticPr fontId="6" type="noConversion"/>
  </si>
  <si>
    <t>CAT6 4P(4조)</t>
    <phoneticPr fontId="4" type="noConversion"/>
  </si>
  <si>
    <t>CAT6 4P(6조)</t>
    <phoneticPr fontId="4" type="noConversion"/>
  </si>
  <si>
    <t>m</t>
    <phoneticPr fontId="6" type="noConversion"/>
  </si>
  <si>
    <t>m</t>
    <phoneticPr fontId="6" type="noConversion"/>
  </si>
  <si>
    <t>m</t>
    <phoneticPr fontId="6" type="noConversion"/>
  </si>
  <si>
    <t>m</t>
    <phoneticPr fontId="6" type="noConversion"/>
  </si>
  <si>
    <t>CAT6 4P</t>
    <phoneticPr fontId="4" type="noConversion"/>
  </si>
  <si>
    <t>CD관</t>
    <phoneticPr fontId="4" type="noConversion"/>
  </si>
  <si>
    <t>풀박스</t>
    <phoneticPr fontId="4" type="noConversion"/>
  </si>
  <si>
    <t>개</t>
    <phoneticPr fontId="4" type="noConversion"/>
  </si>
  <si>
    <t>난연 28C</t>
    <phoneticPr fontId="4" type="noConversion"/>
  </si>
  <si>
    <t>난연 22C</t>
    <phoneticPr fontId="4" type="noConversion"/>
  </si>
  <si>
    <t>UTP 철거</t>
    <phoneticPr fontId="6" type="noConversion"/>
  </si>
  <si>
    <t>CAT5</t>
    <phoneticPr fontId="4" type="noConversion"/>
  </si>
  <si>
    <t>CD관</t>
    <phoneticPr fontId="6" type="noConversion"/>
  </si>
  <si>
    <t>난연 16C</t>
    <phoneticPr fontId="4" type="noConversion"/>
  </si>
  <si>
    <t>난연 16C</t>
    <phoneticPr fontId="6" type="noConversion"/>
  </si>
  <si>
    <t>난연 28C</t>
    <phoneticPr fontId="4" type="noConversion"/>
  </si>
  <si>
    <t>CD관 철거</t>
    <phoneticPr fontId="6" type="noConversion"/>
  </si>
  <si>
    <t>CD관 철거</t>
    <phoneticPr fontId="6" type="noConversion"/>
  </si>
  <si>
    <t>CD관 철거</t>
    <phoneticPr fontId="6" type="noConversion"/>
  </si>
  <si>
    <t>19항목</t>
  </si>
  <si>
    <t>19계</t>
  </si>
  <si>
    <t>20항목</t>
  </si>
  <si>
    <t>20계</t>
  </si>
  <si>
    <t>21항목</t>
  </si>
  <si>
    <t>21계</t>
  </si>
  <si>
    <t>22항목</t>
  </si>
  <si>
    <t>22계</t>
  </si>
  <si>
    <t>23항목</t>
  </si>
  <si>
    <t>23계</t>
  </si>
  <si>
    <t>실내빙상장 보수공사</t>
    <phoneticPr fontId="6" type="noConversion"/>
  </si>
  <si>
    <t>보안용카메라</t>
  </si>
  <si>
    <t>실내 돔카메라, CSI-681IRD, 9.07mmCMOS</t>
    <phoneticPr fontId="6" type="noConversion"/>
  </si>
  <si>
    <t>우수조달제품,현장설치도</t>
    <phoneticPr fontId="6" type="noConversion"/>
  </si>
  <si>
    <t>다수공급자,현장설치도</t>
    <phoneticPr fontId="6" type="noConversion"/>
  </si>
  <si>
    <t>네트워크스위치</t>
  </si>
  <si>
    <t>시큐인포</t>
    <phoneticPr fontId="6" type="noConversion"/>
  </si>
  <si>
    <t>HDD 10TB, Western Digital, (TH)DCHC510(HUH721010ALE600)</t>
    <phoneticPr fontId="6" type="noConversion"/>
  </si>
  <si>
    <t>DIGITAL POWER SUPPLY</t>
  </si>
  <si>
    <t>전력제어형, 10CH</t>
  </si>
  <si>
    <t>EA</t>
  </si>
  <si>
    <t>WIRELESS RECEIVER</t>
  </si>
  <si>
    <t>900MHz, 2CH</t>
  </si>
  <si>
    <t>WIRELESS HAND MIC</t>
  </si>
  <si>
    <t>900MHz</t>
  </si>
  <si>
    <t>CD PLAYER</t>
  </si>
  <si>
    <t>1CD,USB</t>
  </si>
  <si>
    <t>AUDIO MIXER</t>
  </si>
  <si>
    <t>16CH</t>
  </si>
  <si>
    <t>PROCESSOR</t>
  </si>
  <si>
    <t>4IN8OUT</t>
  </si>
  <si>
    <t>AMP</t>
  </si>
  <si>
    <t>300W x 2CH</t>
  </si>
  <si>
    <t>BLANK PANEL</t>
  </si>
  <si>
    <t>1H 열방출 통풍구</t>
  </si>
  <si>
    <t>RACK CABINET</t>
  </si>
  <si>
    <t>AL. 33H</t>
  </si>
  <si>
    <t>SPEAKER</t>
  </si>
  <si>
    <t>SPEAKER BRACKET</t>
  </si>
  <si>
    <t>STEEL(중)</t>
  </si>
  <si>
    <t>MICROPHONE</t>
  </si>
  <si>
    <t>DYNAMIC</t>
  </si>
  <si>
    <t>MIC EXT CORD</t>
  </si>
  <si>
    <t>5M</t>
  </si>
  <si>
    <t>MIC STAND</t>
  </si>
  <si>
    <t>탁상형</t>
  </si>
  <si>
    <t>일자형</t>
  </si>
  <si>
    <t>▣세부내역▣</t>
    <phoneticPr fontId="6" type="noConversion"/>
  </si>
  <si>
    <t>조달우수제품</t>
    <phoneticPr fontId="6" type="noConversion"/>
  </si>
  <si>
    <t>엘앤비기술</t>
    <phoneticPr fontId="6" type="noConversion"/>
  </si>
  <si>
    <t>WIRELESS ANT DISTRIBUTOR</t>
  </si>
  <si>
    <t>2CH</t>
  </si>
  <si>
    <t>MAS</t>
    <phoneticPr fontId="4" type="noConversion"/>
  </si>
  <si>
    <t>전관 방송기기 시스템</t>
    <phoneticPr fontId="6" type="noConversion"/>
  </si>
  <si>
    <t>LB-P012</t>
    <phoneticPr fontId="6" type="noConversion"/>
  </si>
  <si>
    <t>DIGITAL TUNER</t>
  </si>
  <si>
    <t>DIGITAL</t>
  </si>
  <si>
    <t>DIGITAL AUDIO MIXER</t>
  </si>
  <si>
    <t>16IN 8OUT</t>
  </si>
  <si>
    <t>DIGITAL MASTER CONTROLLER</t>
  </si>
  <si>
    <t>CAN통신,화재,리모트,음원제어,시보기</t>
  </si>
  <si>
    <t>시간보정기</t>
  </si>
  <si>
    <t>GPS수신</t>
  </si>
  <si>
    <t>DIGITAL SYSTEM MONITOR</t>
  </si>
  <si>
    <t>입력/출력 FULL모니터링</t>
  </si>
  <si>
    <t>POWER AMP</t>
  </si>
  <si>
    <t>240W</t>
  </si>
  <si>
    <t>DIGITAL SPEAKER CONTROLLER</t>
  </si>
  <si>
    <t>16CH,RG,단락보호기능</t>
  </si>
  <si>
    <t>CONTROL COMPUTER</t>
  </si>
  <si>
    <t>I7</t>
  </si>
  <si>
    <t>MONITOR</t>
  </si>
  <si>
    <t>19인치</t>
  </si>
  <si>
    <t>KEYBOARD CASE</t>
  </si>
  <si>
    <t>키보드 &amp; 마우스 선반</t>
  </si>
  <si>
    <t>BATTERY</t>
  </si>
  <si>
    <t>12V 100A</t>
  </si>
  <si>
    <t>BATTERY CASE</t>
  </si>
  <si>
    <t>목재제작</t>
  </si>
  <si>
    <t>60W, WALL</t>
    <phoneticPr fontId="6" type="noConversion"/>
  </si>
  <si>
    <t>Ⅱ. 카메라 부분 물품설치 부속 자재(옵션)</t>
    <phoneticPr fontId="6" type="noConversion"/>
  </si>
  <si>
    <t>Ⅲ. 빙상장방송 부분</t>
    <phoneticPr fontId="6" type="noConversion"/>
  </si>
  <si>
    <t>제비율 : 2026년 4월13일 기준 적용</t>
    <phoneticPr fontId="6" type="noConversion"/>
  </si>
  <si>
    <t>※ 적용시기 : 2026. 04. 13.  입찰공고분부터</t>
    <phoneticPr fontId="4" type="noConversion"/>
  </si>
  <si>
    <r>
      <rPr>
        <b/>
        <sz val="24"/>
        <color theme="1"/>
        <rFont val="맑은 고딕"/>
        <family val="2"/>
        <charset val="129"/>
        <scheme val="minor"/>
      </rPr>
      <t>2026년 건축</t>
    </r>
    <r>
      <rPr>
        <b/>
        <sz val="24"/>
        <color theme="1"/>
        <rFont val="돋움"/>
        <family val="3"/>
        <charset val="129"/>
      </rPr>
      <t>∙</t>
    </r>
    <r>
      <rPr>
        <b/>
        <sz val="24"/>
        <color theme="1"/>
        <rFont val="맑은 고딕"/>
        <family val="3"/>
        <charset val="129"/>
      </rPr>
      <t>산업환경설비공사</t>
    </r>
    <r>
      <rPr>
        <b/>
        <sz val="24"/>
        <color theme="1"/>
        <rFont val="맑은 고딕"/>
        <family val="2"/>
        <charset val="129"/>
      </rPr>
      <t xml:space="preserve"> 원가계산 간접공사비(제비율) 적용기준</t>
    </r>
    <r>
      <rPr>
        <b/>
        <sz val="26"/>
        <color theme="1"/>
        <rFont val="맑은 고딕"/>
        <family val="2"/>
        <charset val="129"/>
        <scheme val="minor"/>
      </rPr>
      <t xml:space="preserve">
</t>
    </r>
    <r>
      <rPr>
        <sz val="13"/>
        <color rgb="FFFF0000"/>
        <rFont val="맑은 고딕"/>
        <family val="3"/>
        <charset val="129"/>
        <scheme val="minor"/>
      </rPr>
      <t>(참고: 간접노무비율, 기타경비율, 일반관리비율, 이윤율, 공사이행보증수수료율은 조달청 분석요율임)</t>
    </r>
    <phoneticPr fontId="4" type="noConversion"/>
  </si>
  <si>
    <t>공사규모</t>
    <phoneticPr fontId="4" type="noConversion"/>
  </si>
  <si>
    <t>공사기간</t>
    <phoneticPr fontId="4" type="noConversion"/>
  </si>
  <si>
    <t>(재+노) x 율</t>
    <phoneticPr fontId="4" type="noConversion"/>
  </si>
  <si>
    <t>(직접공사비) x 율</t>
    <phoneticPr fontId="4" type="noConversion"/>
  </si>
  <si>
    <t>건축</t>
    <phoneticPr fontId="4" type="noConversion"/>
  </si>
  <si>
    <r>
      <t xml:space="preserve">산업
설비
</t>
    </r>
    <r>
      <rPr>
        <sz val="10"/>
        <color theme="1"/>
        <rFont val="맑은 고딕"/>
        <family val="3"/>
        <charset val="129"/>
        <scheme val="minor"/>
      </rPr>
      <t>(건축)</t>
    </r>
    <phoneticPr fontId="4" type="noConversion"/>
  </si>
  <si>
    <r>
      <t xml:space="preserve">산업
설비
</t>
    </r>
    <r>
      <rPr>
        <sz val="10"/>
        <color theme="1"/>
        <rFont val="맑은 고딕"/>
        <family val="3"/>
        <charset val="129"/>
        <scheme val="minor"/>
      </rPr>
      <t>(건축)</t>
    </r>
    <phoneticPr fontId="4" type="noConversion"/>
  </si>
  <si>
    <t>전문·
전기·통신·
소방·기타</t>
    <phoneticPr fontId="4" type="noConversion"/>
  </si>
  <si>
    <t xml:space="preserve"> □ 도급자관급 포함 공사</t>
    <phoneticPr fontId="4" type="noConversion"/>
  </si>
  <si>
    <r>
      <rPr>
        <u/>
        <sz val="11"/>
        <color theme="1"/>
        <rFont val="맑은 고딕"/>
        <family val="3"/>
        <charset val="129"/>
        <scheme val="minor"/>
      </rPr>
      <t>(재+직노+도급자관급)</t>
    </r>
    <r>
      <rPr>
        <sz val="11"/>
        <color theme="1"/>
        <rFont val="맑은 고딕"/>
        <family val="3"/>
        <charset val="129"/>
        <scheme val="minor"/>
      </rPr>
      <t xml:space="preserve"> x 요율</t>
    </r>
    <r>
      <rPr>
        <vertAlign val="superscript"/>
        <sz val="11"/>
        <color theme="1"/>
        <rFont val="맑은 고딕"/>
        <family val="3"/>
        <charset val="129"/>
        <scheme val="minor"/>
      </rPr>
      <t>주2)</t>
    </r>
    <r>
      <rPr>
        <sz val="11"/>
        <color theme="1"/>
        <rFont val="맑은 고딕"/>
        <family val="3"/>
        <charset val="129"/>
        <scheme val="minor"/>
      </rPr>
      <t xml:space="preserve"> + 기초액과</t>
    </r>
    <phoneticPr fontId="4" type="noConversion"/>
  </si>
  <si>
    <t>요율</t>
    <phoneticPr fontId="4" type="noConversion"/>
  </si>
  <si>
    <t>구분</t>
    <phoneticPr fontId="4" type="noConversion"/>
  </si>
  <si>
    <r>
      <t>산업안전보건관리비 대상액</t>
    </r>
    <r>
      <rPr>
        <vertAlign val="superscript"/>
        <sz val="11"/>
        <color theme="1"/>
        <rFont val="맑은 고딕"/>
        <family val="3"/>
        <charset val="129"/>
        <scheme val="minor"/>
      </rPr>
      <t>주1)</t>
    </r>
    <phoneticPr fontId="4" type="noConversion"/>
  </si>
  <si>
    <t>요율</t>
    <phoneticPr fontId="4" type="noConversion"/>
  </si>
  <si>
    <t>건축공사</t>
    <phoneticPr fontId="4" type="noConversion"/>
  </si>
  <si>
    <t>5억 미만</t>
    <phoneticPr fontId="4" type="noConversion"/>
  </si>
  <si>
    <t>10억 - 
50억 미만</t>
    <phoneticPr fontId="4" type="noConversion"/>
  </si>
  <si>
    <t>특수건설공사</t>
    <phoneticPr fontId="4" type="noConversion"/>
  </si>
  <si>
    <r>
      <rPr>
        <u/>
        <sz val="11"/>
        <color theme="1"/>
        <rFont val="맑은 고딕"/>
        <family val="3"/>
        <charset val="129"/>
        <scheme val="minor"/>
      </rPr>
      <t>5억</t>
    </r>
    <r>
      <rPr>
        <sz val="11"/>
        <color theme="1"/>
        <rFont val="맑은 고딕"/>
        <family val="2"/>
        <charset val="129"/>
        <scheme val="minor"/>
      </rPr>
      <t xml:space="preserve"> ~ 
</t>
    </r>
    <r>
      <rPr>
        <u/>
        <sz val="11"/>
        <color theme="1"/>
        <rFont val="맑은 고딕"/>
        <family val="3"/>
        <charset val="129"/>
        <scheme val="minor"/>
      </rPr>
      <t>50억 미만</t>
    </r>
    <phoneticPr fontId="4" type="noConversion"/>
  </si>
  <si>
    <t>기계설비공사업 및 그 외</t>
    <phoneticPr fontId="4" type="noConversion"/>
  </si>
  <si>
    <t>토목공사</t>
    <phoneticPr fontId="4" type="noConversion"/>
  </si>
  <si>
    <t>중건설공사</t>
    <phoneticPr fontId="4" type="noConversion"/>
  </si>
  <si>
    <t xml:space="preserve"> * 적용제외: 국가유산수리공사, 전기, 정보통신, 소방시설</t>
    <phoneticPr fontId="4" type="noConversion"/>
  </si>
  <si>
    <t>특수건설공사</t>
    <phoneticPr fontId="4" type="noConversion"/>
  </si>
  <si>
    <t xml:space="preserve"> ※ 건설기계대여대금 지급보증서 발급금액 및 업종별 건설기계</t>
    <phoneticPr fontId="4" type="noConversion"/>
  </si>
  <si>
    <t>추정금액
800억 이상
건설공사</t>
    <phoneticPr fontId="4" type="noConversion"/>
  </si>
  <si>
    <t>건축공사</t>
    <phoneticPr fontId="4" type="noConversion"/>
  </si>
  <si>
    <t xml:space="preserve">    투입비율 산정기준(국토부 고시 제2019-286호, 2019.6.19.)</t>
    <phoneticPr fontId="4" type="noConversion"/>
  </si>
  <si>
    <t>토목공사</t>
    <phoneticPr fontId="4" type="noConversion"/>
  </si>
  <si>
    <t>[건강보험료]</t>
    <phoneticPr fontId="4" type="noConversion"/>
  </si>
  <si>
    <t>[노인장기요양보험료]</t>
    <phoneticPr fontId="4" type="noConversion"/>
  </si>
  <si>
    <t>[연금보험료]</t>
    <phoneticPr fontId="4" type="noConversion"/>
  </si>
  <si>
    <t>[산재보험료]</t>
    <phoneticPr fontId="4" type="noConversion"/>
  </si>
  <si>
    <t>중건설공사</t>
    <phoneticPr fontId="4" type="noConversion"/>
  </si>
  <si>
    <t>(직노) x 3.595</t>
    <phoneticPr fontId="4" type="noConversion"/>
  </si>
  <si>
    <t>(건강보험료) x 13.14</t>
    <phoneticPr fontId="4" type="noConversion"/>
  </si>
  <si>
    <t>(직노) x 4.75</t>
    <phoneticPr fontId="4" type="noConversion"/>
  </si>
  <si>
    <t>(노) x 3.56</t>
    <phoneticPr fontId="4" type="noConversion"/>
  </si>
  <si>
    <t xml:space="preserve">  *  총 공사금액(도급금액+도급자설치 관급금액) 2천만원 이상 건설공사</t>
    <phoneticPr fontId="4" type="noConversion"/>
  </si>
  <si>
    <t xml:space="preserve"> * 모든 건설공사 적용. 
   노동부 고시 제2024-77호(2024. 12. 30.), 산업재해보상보험법시행령</t>
    <phoneticPr fontId="4" type="noConversion"/>
  </si>
  <si>
    <r>
      <t xml:space="preserve">  주1) </t>
    </r>
    <r>
      <rPr>
        <u/>
        <sz val="11"/>
        <color theme="1"/>
        <rFont val="맑은 고딕"/>
        <family val="3"/>
        <charset val="129"/>
        <scheme val="minor"/>
      </rPr>
      <t>산업안전보건관리비 대상액</t>
    </r>
    <phoneticPr fontId="4" type="noConversion"/>
  </si>
  <si>
    <r>
      <t xml:space="preserve"> * 기타경비항목: 수도광열비, 복리후생비, 소모품비 및 사무용품비, 여비∙교통</t>
    </r>
    <r>
      <rPr>
        <sz val="11"/>
        <color theme="1"/>
        <rFont val="돋움"/>
        <family val="3"/>
        <charset val="129"/>
      </rPr>
      <t>∙</t>
    </r>
    <r>
      <rPr>
        <sz val="11"/>
        <color theme="1"/>
        <rFont val="맑은 고딕"/>
        <family val="2"/>
        <charset val="129"/>
        <scheme val="minor"/>
      </rPr>
      <t>통신비, 세금과공과, 도서인쇄비</t>
    </r>
    <phoneticPr fontId="4" type="noConversion"/>
  </si>
  <si>
    <t xml:space="preserve">   (노인장기요양보험료는 소수점 다섯째자리에서 반올림)</t>
    <phoneticPr fontId="4" type="noConversion"/>
  </si>
  <si>
    <t xml:space="preserve">   - 재료비+직접노무비+도급자설치 관급금액</t>
    <phoneticPr fontId="4" type="noConversion"/>
  </si>
  <si>
    <t>□ 산업설비(건축) 해당공종 : 지열공사, 소각시설 등</t>
    <phoneticPr fontId="4" type="noConversion"/>
  </si>
  <si>
    <t xml:space="preserve"> ※ 사회보험의 보험료 적용기준 (국토부 고시 제2021-905호, 2021.7.1.) </t>
    <phoneticPr fontId="4" type="noConversion"/>
  </si>
  <si>
    <t>[환경보전비]</t>
    <phoneticPr fontId="4" type="noConversion"/>
  </si>
  <si>
    <t>[건설하도급대금지급보증서발급수수료]</t>
    <phoneticPr fontId="4" type="noConversion"/>
  </si>
  <si>
    <t xml:space="preserve">  주2) 대상액이 재료비, 직접노무비, 도급자관급의 합계금액인 요율</t>
    <phoneticPr fontId="4" type="noConversion"/>
  </si>
  <si>
    <t xml:space="preserve">  주3) 대상액이 재료비, 직접노무비의 합계금액인 요율</t>
    <phoneticPr fontId="4" type="noConversion"/>
  </si>
  <si>
    <t>(직접공사비) x 율</t>
    <phoneticPr fontId="4" type="noConversion"/>
  </si>
  <si>
    <t>요율</t>
    <phoneticPr fontId="4" type="noConversion"/>
  </si>
  <si>
    <t>구분</t>
    <phoneticPr fontId="4" type="noConversion"/>
  </si>
  <si>
    <t xml:space="preserve"> * 산업안전보건관리비 산출 건설공사의 종류</t>
    <phoneticPr fontId="4" type="noConversion"/>
  </si>
  <si>
    <t xml:space="preserve">       [1등급] 1200억 이상</t>
    <phoneticPr fontId="4" type="noConversion"/>
  </si>
  <si>
    <t>도로(예시: 교량, 터널, 활주로 등)</t>
    <phoneticPr fontId="4" type="noConversion"/>
  </si>
  <si>
    <r>
      <t xml:space="preserve">  - </t>
    </r>
    <r>
      <rPr>
        <b/>
        <sz val="12"/>
        <color theme="1"/>
        <rFont val="맑은 고딕"/>
        <family val="3"/>
        <charset val="129"/>
        <scheme val="minor"/>
      </rPr>
      <t>[건축공사]</t>
    </r>
    <r>
      <rPr>
        <sz val="11"/>
        <color theme="1"/>
        <rFont val="맑은 고딕"/>
        <family val="2"/>
        <charset val="129"/>
        <scheme val="minor"/>
      </rPr>
      <t xml:space="preserve"> 「건설산업기본법 시행령」 (별표 1) 제1호 '나'목 /  제2호의 전문공사로서 건축물과</t>
    </r>
    <phoneticPr fontId="4" type="noConversion"/>
  </si>
  <si>
    <t xml:space="preserve">       [2등급] 800억 ~ 1200억 미만</t>
    <phoneticPr fontId="4" type="noConversion"/>
  </si>
  <si>
    <t>1.30</t>
    <phoneticPr fontId="4" type="noConversion"/>
  </si>
  <si>
    <t>플랜트(예시: 발전소, 쓰레기소각장 등)</t>
    <phoneticPr fontId="4" type="noConversion"/>
  </si>
  <si>
    <t xml:space="preserve">       [3등급] 520억 ~ 800억 미만</t>
    <phoneticPr fontId="4" type="noConversion"/>
  </si>
  <si>
    <t xml:space="preserve">    관련하여 분리하여 발주되었고 시간적·장소적으로도 독립하여 행하는 공사</t>
    <phoneticPr fontId="4" type="noConversion"/>
  </si>
  <si>
    <t>지하철</t>
    <phoneticPr fontId="4" type="noConversion"/>
  </si>
  <si>
    <t xml:space="preserve">       [4등급] 340억 ~ 520억 미만</t>
    <phoneticPr fontId="4" type="noConversion"/>
  </si>
  <si>
    <t>철도</t>
    <phoneticPr fontId="4" type="noConversion"/>
  </si>
  <si>
    <r>
      <t xml:space="preserve">  - </t>
    </r>
    <r>
      <rPr>
        <b/>
        <sz val="12"/>
        <color theme="1"/>
        <rFont val="맑은 고딕"/>
        <family val="3"/>
        <charset val="129"/>
        <scheme val="minor"/>
      </rPr>
      <t>[토목공사]</t>
    </r>
    <r>
      <rPr>
        <sz val="11"/>
        <color theme="1"/>
        <rFont val="맑은 고딕"/>
        <family val="2"/>
        <charset val="129"/>
        <scheme val="minor"/>
      </rPr>
      <t xml:space="preserve"> 「건설산업기본법 시행령」 (별표 1) 제1호 '가'목, '라'목 / 제2호의 전문공사로서</t>
    </r>
    <phoneticPr fontId="4" type="noConversion"/>
  </si>
  <si>
    <t xml:space="preserve">       [5등급] 210억 ~ 340억 미만</t>
    <phoneticPr fontId="4" type="noConversion"/>
  </si>
  <si>
    <t>상하수도(예시: 폐수, 하수처리장, 정수장 등)</t>
    <phoneticPr fontId="4" type="noConversion"/>
  </si>
  <si>
    <t xml:space="preserve">       [6등급] 130억 ~ 210억 미만</t>
    <phoneticPr fontId="4" type="noConversion"/>
  </si>
  <si>
    <t>건축공사 외의 시설물과 관련하여 분리하여 발주되었고 시간적·장소적으로도 독립하여 행하는 공사</t>
    <phoneticPr fontId="4" type="noConversion"/>
  </si>
  <si>
    <t>항만(간척, 준설): 오탁 또는 준설토 방지막 설치</t>
    <phoneticPr fontId="4" type="noConversion"/>
  </si>
  <si>
    <t xml:space="preserve">       [7등급] 고시금액 ~ 130억 미만</t>
    <phoneticPr fontId="4" type="noConversion"/>
  </si>
  <si>
    <t>항만(간척, 준설): 오탁 또는 준설토 방지막 미설치</t>
    <phoneticPr fontId="4" type="noConversion"/>
  </si>
  <si>
    <r>
      <t xml:space="preserve">  - </t>
    </r>
    <r>
      <rPr>
        <b/>
        <sz val="12"/>
        <color theme="1"/>
        <rFont val="맑은 고딕"/>
        <family val="3"/>
        <charset val="129"/>
        <scheme val="minor"/>
      </rPr>
      <t>[중건설공사]</t>
    </r>
    <r>
      <rPr>
        <sz val="11"/>
        <color theme="1"/>
        <rFont val="맑은 고딕"/>
        <family val="2"/>
        <charset val="129"/>
        <scheme val="minor"/>
      </rPr>
      <t xml:space="preserve"> 「건설산업기본법 시행령」 (별표 1) 제1호 '가'목, '라'목 해당공사 중</t>
    </r>
    <phoneticPr fontId="4" type="noConversion"/>
  </si>
  <si>
    <t xml:space="preserve">       7등급 미만</t>
    <phoneticPr fontId="4" type="noConversion"/>
  </si>
  <si>
    <t>댐</t>
    <phoneticPr fontId="4" type="noConversion"/>
  </si>
  <si>
    <t xml:space="preserve"> * 모든 건설공사에 적용,  국토부 고시 제2021-905호(2021.7.1.),  고용보험법 시행령</t>
    <phoneticPr fontId="4" type="noConversion"/>
  </si>
  <si>
    <t xml:space="preserve">    다음과 같은 공사 및 이와 함께 부대하여 현장 내에서 행하는 공사</t>
    <phoneticPr fontId="4" type="noConversion"/>
  </si>
  <si>
    <t>택지개발</t>
    <phoneticPr fontId="4" type="noConversion"/>
  </si>
  <si>
    <t xml:space="preserve"> * 총공사금액[(도급금액+관급금액)에서 부가세 제외] 2천만원 미만의 건설공사를 건설업자가 아닌 자가 시공 시 미적용</t>
    <phoneticPr fontId="4" type="noConversion"/>
  </si>
  <si>
    <t>기타 토목(하천 등)</t>
    <phoneticPr fontId="4" type="noConversion"/>
  </si>
  <si>
    <t xml:space="preserve"> * 적용제외: 전문공사, 국가유산수리공사</t>
    <phoneticPr fontId="4" type="noConversion"/>
  </si>
  <si>
    <t xml:space="preserve">      · 고제방 댐 공사 등 - 댐 신설공사, 제방신설공사와 관련한 제반시설공사</t>
    <phoneticPr fontId="4" type="noConversion"/>
  </si>
  <si>
    <t xml:space="preserve"> ※ 등급기준: 조달청 등급별 유자격자 명부 등록 및 운용기준(조달청 공고 제2023-235호, 2023.7.6.)</t>
    <phoneticPr fontId="4" type="noConversion"/>
  </si>
  <si>
    <t>주택(재개발, 재건축)</t>
    <phoneticPr fontId="4" type="noConversion"/>
  </si>
  <si>
    <t xml:space="preserve"> ※ 하도급대금 지급보증서 발급금액 적용기준</t>
    <phoneticPr fontId="4" type="noConversion"/>
  </si>
  <si>
    <t xml:space="preserve"> ※ 사회보험의 보험료 적용기준 (국토부 고시 제2021-905호, 2021.7.1.) </t>
    <phoneticPr fontId="4" type="noConversion"/>
  </si>
  <si>
    <t xml:space="preserve">      · 화력, 수력, 원자력, 열병합 발전시설 등 설치공사 - 화력, 수력, 원자력, 열병합 발전시설과 관련된 신설공사 및 제반시설공사</t>
    <phoneticPr fontId="4" type="noConversion"/>
  </si>
  <si>
    <t>주택(신축)</t>
    <phoneticPr fontId="4" type="noConversion"/>
  </si>
  <si>
    <t xml:space="preserve">    (국토부 고시 제2016-921호, 2016.12.19.)</t>
    <phoneticPr fontId="4" type="noConversion"/>
  </si>
  <si>
    <t>[공사이행보증수수료]</t>
    <phoneticPr fontId="4" type="noConversion"/>
  </si>
  <si>
    <t>주택 외 건축</t>
    <phoneticPr fontId="4" type="noConversion"/>
  </si>
  <si>
    <t>[법정부담금]</t>
    <phoneticPr fontId="4" type="noConversion"/>
  </si>
  <si>
    <t xml:space="preserve">      · 터널신설공사 등 - 도로, 철도, 지하철 공사로서 터널, 교량, 토공사 등이 포함된 복합시설물로 구성된 공사에 있어</t>
    <phoneticPr fontId="4" type="noConversion"/>
  </si>
  <si>
    <t>조경, 기타(전문, 개보수 공사)</t>
    <phoneticPr fontId="4" type="noConversion"/>
  </si>
  <si>
    <t>공사규모(직접공사비)</t>
    <phoneticPr fontId="4" type="noConversion"/>
  </si>
  <si>
    <t>수수료</t>
    <phoneticPr fontId="4" type="noConversion"/>
  </si>
  <si>
    <t xml:space="preserve">        터널공사비 비중이 가장 큰 비중을 차지하는 건설공사 </t>
    <phoneticPr fontId="4" type="noConversion"/>
  </si>
  <si>
    <t xml:space="preserve"> * 환경관리비의 산출기준 및 관리에 관한 지침</t>
    <phoneticPr fontId="4" type="noConversion"/>
  </si>
  <si>
    <t>[석면분담금]</t>
    <phoneticPr fontId="4" type="noConversion"/>
  </si>
  <si>
    <t>[임금채권부담금]</t>
    <phoneticPr fontId="4" type="noConversion"/>
  </si>
  <si>
    <t>70억 미만</t>
    <phoneticPr fontId="4" type="noConversion"/>
  </si>
  <si>
    <t>[직공비x0.0108%]x공기(년)</t>
    <phoneticPr fontId="4" type="noConversion"/>
  </si>
  <si>
    <r>
      <t xml:space="preserve"> - </t>
    </r>
    <r>
      <rPr>
        <b/>
        <sz val="12"/>
        <color theme="1"/>
        <rFont val="맑은 고딕"/>
        <family val="3"/>
        <charset val="129"/>
        <scheme val="minor"/>
      </rPr>
      <t>[특수건설공사]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0"/>
        <color theme="1"/>
        <rFont val="맑은 고딕"/>
        <family val="3"/>
        <charset val="129"/>
        <scheme val="minor"/>
      </rPr>
      <t>「건설산업기본법 시행령」(별표1) 제1호 '마'목로서 시행규칙(별표3)에서 구분한 조경공사</t>
    </r>
    <phoneticPr fontId="4" type="noConversion"/>
  </si>
  <si>
    <t xml:space="preserve">    (국토부 고시 제2018-528호, 2018.8.30.)</t>
    <phoneticPr fontId="4" type="noConversion"/>
  </si>
  <si>
    <t>(노) x 0.006</t>
    <phoneticPr fontId="4" type="noConversion"/>
  </si>
  <si>
    <t>(노) x 0.09</t>
    <phoneticPr fontId="4" type="noConversion"/>
  </si>
  <si>
    <t>70억이상~120억미만</t>
    <phoneticPr fontId="4" type="noConversion"/>
  </si>
  <si>
    <t>[79만원+(직공비-75억원)x0.0070%]x공기(년)</t>
    <phoneticPr fontId="4" type="noConversion"/>
  </si>
  <si>
    <t xml:space="preserve"> ※ 적용제외: 전기공사, 정보통신공사, 소방시설공사,</t>
    <phoneticPr fontId="4" type="noConversion"/>
  </si>
  <si>
    <t>/아래 각목에 따른 건설공사 중 다른 공사와 분리하여 발주되었고 시간적·장소적으로도 독립하여 행하는 공사</t>
    <phoneticPr fontId="4" type="noConversion"/>
  </si>
  <si>
    <t xml:space="preserve"> * 모든 건설공사 적용. </t>
    <phoneticPr fontId="4" type="noConversion"/>
  </si>
  <si>
    <t>120억이상~250억미만</t>
    <phoneticPr fontId="4" type="noConversion"/>
  </si>
  <si>
    <t>[116만원+(직공비-130억원)x0.0059%]x공기(년)</t>
    <phoneticPr fontId="4" type="noConversion"/>
  </si>
  <si>
    <t xml:space="preserve">                  국가유산 수리공사</t>
    <phoneticPr fontId="4" type="noConversion"/>
  </si>
  <si>
    <t xml:space="preserve">   환경부 고시 제2025-25호(2025. 12. 22.), 2026년도 석면피해구제분담금률</t>
    <phoneticPr fontId="4" type="noConversion"/>
  </si>
  <si>
    <t xml:space="preserve">      · 「전기공사업법」, 「정보통신공사업법」, 「소방공사업법」, 「문화재수리공사업법」에 의한 공사</t>
    <phoneticPr fontId="4" type="noConversion"/>
  </si>
  <si>
    <t>[퇴직공제부금비]</t>
    <phoneticPr fontId="4" type="noConversion"/>
  </si>
  <si>
    <t xml:space="preserve">   노동부 고시 제2025-100호(2025.12.31.), 임금채권보장법 사업주 부담금비율 고시</t>
    <phoneticPr fontId="4" type="noConversion"/>
  </si>
  <si>
    <t>250억이상~500억미만</t>
    <phoneticPr fontId="4" type="noConversion"/>
  </si>
  <si>
    <t>[186만원+(직공비-250억원)x0.0048%]x공기(년)</t>
    <phoneticPr fontId="4" type="noConversion"/>
  </si>
  <si>
    <t xml:space="preserve"> 비고 1 건축물과 관련하여 공사가 수행된다 하더라도 독립하여 행하는 공사가 토목공사, 중건설공사가 명백한 경우 해당 공사 종류로 분류</t>
    <phoneticPr fontId="4" type="noConversion"/>
  </si>
  <si>
    <t>500억이상</t>
    <phoneticPr fontId="4" type="noConversion"/>
  </si>
  <si>
    <t>[306만원+(직공비-500억원)x0.0040%]x공기(년)</t>
    <phoneticPr fontId="4" type="noConversion"/>
  </si>
  <si>
    <t>(직노) x 2.3</t>
    <phoneticPr fontId="4" type="noConversion"/>
  </si>
  <si>
    <t xml:space="preserve">        2 건축공사, 토목공사 및 중건설공사와 함께 부대하여 현장 내에서 이루어지는 공사는 개별 법령에 따라 수행되는 공사를 포함</t>
    <phoneticPr fontId="4" type="noConversion"/>
  </si>
  <si>
    <r>
      <rPr>
        <sz val="11"/>
        <color theme="1"/>
        <rFont val="맑은 고딕"/>
        <family val="3"/>
        <charset val="129"/>
        <scheme val="minor"/>
      </rPr>
      <t xml:space="preserve"> </t>
    </r>
    <r>
      <rPr>
        <sz val="11"/>
        <color theme="1"/>
        <rFont val="맑은 고딕"/>
        <family val="2"/>
        <charset val="129"/>
        <scheme val="minor"/>
      </rPr>
      <t xml:space="preserve">* </t>
    </r>
    <r>
      <rPr>
        <sz val="11"/>
        <color theme="1"/>
        <rFont val="맑은 고딕"/>
        <family val="3"/>
        <charset val="129"/>
      </rPr>
      <t>「지방계약법 시행령」 제51조제1항에 따른 적용 의무 대상</t>
    </r>
    <phoneticPr fontId="4" type="noConversion"/>
  </si>
  <si>
    <t xml:space="preserve"> * 추정금액이 1억 이상인 건설공사</t>
    <phoneticPr fontId="4" type="noConversion"/>
  </si>
  <si>
    <t xml:space="preserve"> ※ 건설업 산업안전보건관리비 계상 및 사용기준 (고용노동부 고시 제2025-11호, 2025.2.12.)</t>
    <phoneticPr fontId="4" type="noConversion"/>
  </si>
  <si>
    <t xml:space="preserve">  - (시행령 제42조 제1항) 추정가격 300억 이상인 공사의 계약</t>
    <phoneticPr fontId="4" type="noConversion"/>
  </si>
  <si>
    <t xml:space="preserve"> ※ 국토부 고시 제2015-610호(2015.8.20.) 요율 적용 </t>
    <phoneticPr fontId="4" type="noConversion"/>
  </si>
  <si>
    <t xml:space="preserve">  - (시행령 제6장) 대형공사계약(대안입찰, 일괄입찰), 특정공사의 계약</t>
    <phoneticPr fontId="4" type="noConversion"/>
  </si>
  <si>
    <t xml:space="preserve">  □ 전기∙통신∙소방∙전문 및 기타공사의 경우 일반관리비요율을 제외한 각종 요율은 토목, 건축 등 관련 공사업종에 따라 적용</t>
    <phoneticPr fontId="4" type="noConversion"/>
  </si>
  <si>
    <t xml:space="preserve">  - (시행령 제9장) 기술제안 입찰에 의한 계약</t>
    <phoneticPr fontId="4" type="noConversion"/>
  </si>
  <si>
    <t xml:space="preserve">     (단. 공사규모 및 기간은 해당공종&lt;전기∙통신∙소방∙전문 및 기타공사&gt;을 기준으로 함)</t>
    <phoneticPr fontId="4" type="noConversion"/>
  </si>
  <si>
    <t>위 적용기준은 조달청 발주공사에 적용하는 기준이므로 참고자료로 활용하시기 바랍니다.</t>
    <phoneticPr fontId="4" type="noConversion"/>
  </si>
  <si>
    <t>일  위  대  가  표</t>
    <phoneticPr fontId="6" type="noConversion"/>
  </si>
  <si>
    <t>공  종  명</t>
    <phoneticPr fontId="6" type="noConversion"/>
  </si>
  <si>
    <t>집계/단가KEY</t>
    <phoneticPr fontId="6" type="noConversion"/>
  </si>
  <si>
    <t>[통신 9-2-1-1]</t>
    <phoneticPr fontId="6" type="noConversion"/>
  </si>
  <si>
    <t>철거</t>
    <phoneticPr fontId="6" type="noConversion"/>
  </si>
  <si>
    <t>철거</t>
    <phoneticPr fontId="6" type="noConversion"/>
  </si>
  <si>
    <t>고소할증</t>
    <phoneticPr fontId="6" type="noConversion"/>
  </si>
  <si>
    <t>고소할증</t>
    <phoneticPr fontId="6" type="noConversion"/>
  </si>
  <si>
    <t>노무</t>
    <phoneticPr fontId="6" type="noConversion"/>
  </si>
  <si>
    <t>노무</t>
    <phoneticPr fontId="6" type="noConversion"/>
  </si>
  <si>
    <t>카메라/돔(Dome)형</t>
    <phoneticPr fontId="6" type="noConversion"/>
  </si>
  <si>
    <t>통신설비공</t>
    <phoneticPr fontId="6" type="noConversion"/>
  </si>
  <si>
    <t>통신설비공</t>
    <phoneticPr fontId="6" type="noConversion"/>
  </si>
  <si>
    <t>인</t>
    <phoneticPr fontId="6" type="noConversion"/>
  </si>
  <si>
    <t>인</t>
    <phoneticPr fontId="6" type="noConversion"/>
  </si>
  <si>
    <t>철거30%</t>
    <phoneticPr fontId="6" type="noConversion"/>
  </si>
  <si>
    <t>특별인부</t>
    <phoneticPr fontId="6" type="noConversion"/>
  </si>
  <si>
    <t>특별인부</t>
    <phoneticPr fontId="6" type="noConversion"/>
  </si>
  <si>
    <t>고소할증 10%</t>
    <phoneticPr fontId="4" type="noConversion"/>
  </si>
  <si>
    <t>고소할증 10%</t>
    <phoneticPr fontId="4" type="noConversion"/>
  </si>
  <si>
    <t>손료</t>
    <phoneticPr fontId="6" type="noConversion"/>
  </si>
  <si>
    <t>손료</t>
    <phoneticPr fontId="6" type="noConversion"/>
  </si>
  <si>
    <t>공구손료</t>
    <phoneticPr fontId="6" type="noConversion"/>
  </si>
  <si>
    <t>공구손료</t>
    <phoneticPr fontId="6" type="noConversion"/>
  </si>
  <si>
    <t>노무비의 3%</t>
    <phoneticPr fontId="6" type="noConversion"/>
  </si>
  <si>
    <t>노무비의 3%</t>
    <phoneticPr fontId="6" type="noConversion"/>
  </si>
  <si>
    <t>식</t>
    <phoneticPr fontId="6" type="noConversion"/>
  </si>
  <si>
    <t>카메라/일반형</t>
    <phoneticPr fontId="6" type="noConversion"/>
  </si>
  <si>
    <t>손료</t>
    <phoneticPr fontId="6" type="noConversion"/>
  </si>
  <si>
    <t>공구손료</t>
    <phoneticPr fontId="6" type="noConversion"/>
  </si>
  <si>
    <t>식</t>
    <phoneticPr fontId="6" type="noConversion"/>
  </si>
  <si>
    <t>1단위</t>
    <phoneticPr fontId="6" type="noConversion"/>
  </si>
  <si>
    <t>철거</t>
    <phoneticPr fontId="6" type="noConversion"/>
  </si>
  <si>
    <t>카메라/PT일체형</t>
    <phoneticPr fontId="6" type="noConversion"/>
  </si>
  <si>
    <t>철거30%</t>
    <phoneticPr fontId="6" type="noConversion"/>
  </si>
  <si>
    <t>식</t>
    <phoneticPr fontId="6" type="noConversion"/>
  </si>
  <si>
    <t>광 케이블</t>
    <phoneticPr fontId="4" type="noConversion"/>
  </si>
  <si>
    <t>SM-8Core</t>
    <phoneticPr fontId="4" type="noConversion"/>
  </si>
  <si>
    <t>[통신 4-1-1]</t>
    <phoneticPr fontId="6" type="noConversion"/>
  </si>
  <si>
    <t>100M단위</t>
    <phoneticPr fontId="6" type="noConversion"/>
  </si>
  <si>
    <t>고소할증</t>
    <phoneticPr fontId="6" type="noConversion"/>
  </si>
  <si>
    <t>재료</t>
    <phoneticPr fontId="4" type="noConversion"/>
  </si>
  <si>
    <t>광 케이블</t>
    <phoneticPr fontId="4" type="noConversion"/>
  </si>
  <si>
    <t>m</t>
    <phoneticPr fontId="4" type="noConversion"/>
  </si>
  <si>
    <t>노무</t>
    <phoneticPr fontId="6" type="noConversion"/>
  </si>
  <si>
    <t>지중/인력견인포설</t>
    <phoneticPr fontId="6" type="noConversion"/>
  </si>
  <si>
    <t>광케이블설치사</t>
    <phoneticPr fontId="6" type="noConversion"/>
  </si>
  <si>
    <t>인</t>
    <phoneticPr fontId="6" type="noConversion"/>
  </si>
  <si>
    <t>고소할증 10%</t>
    <phoneticPr fontId="4" type="noConversion"/>
  </si>
  <si>
    <t>보통인부</t>
    <phoneticPr fontId="4" type="noConversion"/>
  </si>
  <si>
    <t>손료</t>
    <phoneticPr fontId="6" type="noConversion"/>
  </si>
  <si>
    <t>잡재료비</t>
    <phoneticPr fontId="4" type="noConversion"/>
  </si>
  <si>
    <t>잡재료비</t>
    <phoneticPr fontId="4" type="noConversion"/>
  </si>
  <si>
    <t>배관배선의 2%</t>
    <phoneticPr fontId="4" type="noConversion"/>
  </si>
  <si>
    <t>배관배선의 2%</t>
    <phoneticPr fontId="4" type="noConversion"/>
  </si>
  <si>
    <t>요율</t>
    <phoneticPr fontId="4" type="noConversion"/>
  </si>
  <si>
    <t>공구손료</t>
    <phoneticPr fontId="6" type="noConversion"/>
  </si>
  <si>
    <t>노무비의 3%</t>
    <phoneticPr fontId="6" type="noConversion"/>
  </si>
  <si>
    <t>UTP</t>
    <phoneticPr fontId="4" type="noConversion"/>
  </si>
  <si>
    <t>CAT6 4P(1조)</t>
    <phoneticPr fontId="4" type="noConversion"/>
  </si>
  <si>
    <t>[통신 4-3-1]</t>
    <phoneticPr fontId="6" type="noConversion"/>
  </si>
  <si>
    <t>10M단위</t>
    <phoneticPr fontId="6" type="noConversion"/>
  </si>
  <si>
    <t>10M단위</t>
    <phoneticPr fontId="6" type="noConversion"/>
  </si>
  <si>
    <t>재료</t>
    <phoneticPr fontId="4" type="noConversion"/>
  </si>
  <si>
    <t>UTP</t>
    <phoneticPr fontId="4" type="noConversion"/>
  </si>
  <si>
    <t>CAT6 4P</t>
    <phoneticPr fontId="4" type="noConversion"/>
  </si>
  <si>
    <t>구내/4P</t>
    <phoneticPr fontId="6" type="noConversion"/>
  </si>
  <si>
    <t>통신케이블공</t>
    <phoneticPr fontId="6" type="noConversion"/>
  </si>
  <si>
    <t>통신케이블공</t>
    <phoneticPr fontId="6" type="noConversion"/>
  </si>
  <si>
    <t>인</t>
    <phoneticPr fontId="6" type="noConversion"/>
  </si>
  <si>
    <t>고소할증 10%</t>
    <phoneticPr fontId="4" type="noConversion"/>
  </si>
  <si>
    <t>요율</t>
    <phoneticPr fontId="4" type="noConversion"/>
  </si>
  <si>
    <t>식</t>
    <phoneticPr fontId="6" type="noConversion"/>
  </si>
  <si>
    <t>UTP</t>
    <phoneticPr fontId="4" type="noConversion"/>
  </si>
  <si>
    <t>CAT6 4P(2조)</t>
    <phoneticPr fontId="4" type="noConversion"/>
  </si>
  <si>
    <t>고소할증</t>
    <phoneticPr fontId="6" type="noConversion"/>
  </si>
  <si>
    <t>동시포설</t>
    <phoneticPr fontId="6" type="noConversion"/>
  </si>
  <si>
    <t>재료</t>
    <phoneticPr fontId="4" type="noConversion"/>
  </si>
  <si>
    <t>CAT6 4P</t>
    <phoneticPr fontId="4" type="noConversion"/>
  </si>
  <si>
    <t>노무</t>
    <phoneticPr fontId="6" type="noConversion"/>
  </si>
  <si>
    <t>구내/4P</t>
    <phoneticPr fontId="6" type="noConversion"/>
  </si>
  <si>
    <t>통신케이블공</t>
    <phoneticPr fontId="6" type="noConversion"/>
  </si>
  <si>
    <t>인</t>
    <phoneticPr fontId="6" type="noConversion"/>
  </si>
  <si>
    <t>잡재료비</t>
    <phoneticPr fontId="4" type="noConversion"/>
  </si>
  <si>
    <t>배관배선의 2%</t>
    <phoneticPr fontId="4" type="noConversion"/>
  </si>
  <si>
    <t>요율</t>
    <phoneticPr fontId="4" type="noConversion"/>
  </si>
  <si>
    <t>동시포설 180%</t>
    <phoneticPr fontId="4" type="noConversion"/>
  </si>
  <si>
    <t>손료</t>
    <phoneticPr fontId="6" type="noConversion"/>
  </si>
  <si>
    <t>노무비의 3%</t>
    <phoneticPr fontId="6" type="noConversion"/>
  </si>
  <si>
    <t>UTP</t>
    <phoneticPr fontId="4" type="noConversion"/>
  </si>
  <si>
    <t>CAT6 4P(3조)</t>
    <phoneticPr fontId="4" type="noConversion"/>
  </si>
  <si>
    <t>[통신 4-3-1]</t>
    <phoneticPr fontId="6" type="noConversion"/>
  </si>
  <si>
    <t>10M단위</t>
    <phoneticPr fontId="6" type="noConversion"/>
  </si>
  <si>
    <t>고소할증</t>
    <phoneticPr fontId="6" type="noConversion"/>
  </si>
  <si>
    <t>동시포설</t>
    <phoneticPr fontId="6" type="noConversion"/>
  </si>
  <si>
    <t>재료</t>
    <phoneticPr fontId="4" type="noConversion"/>
  </si>
  <si>
    <t>UTP</t>
    <phoneticPr fontId="4" type="noConversion"/>
  </si>
  <si>
    <t>CAT6 4P</t>
    <phoneticPr fontId="4" type="noConversion"/>
  </si>
  <si>
    <t>m</t>
    <phoneticPr fontId="4" type="noConversion"/>
  </si>
  <si>
    <t>노무</t>
    <phoneticPr fontId="6" type="noConversion"/>
  </si>
  <si>
    <t>구내/4P</t>
    <phoneticPr fontId="6" type="noConversion"/>
  </si>
  <si>
    <t>통신케이블공</t>
    <phoneticPr fontId="6" type="noConversion"/>
  </si>
  <si>
    <t>인</t>
    <phoneticPr fontId="6" type="noConversion"/>
  </si>
  <si>
    <t>고소할증 10%</t>
    <phoneticPr fontId="4" type="noConversion"/>
  </si>
  <si>
    <t>손료</t>
    <phoneticPr fontId="6" type="noConversion"/>
  </si>
  <si>
    <t>잡재료비</t>
    <phoneticPr fontId="4" type="noConversion"/>
  </si>
  <si>
    <t>배관배선의 2%</t>
    <phoneticPr fontId="4" type="noConversion"/>
  </si>
  <si>
    <t>요율</t>
    <phoneticPr fontId="4" type="noConversion"/>
  </si>
  <si>
    <t>동시포설 260%</t>
    <phoneticPr fontId="4" type="noConversion"/>
  </si>
  <si>
    <t>공구손료</t>
    <phoneticPr fontId="6" type="noConversion"/>
  </si>
  <si>
    <t>노무비의 3%</t>
    <phoneticPr fontId="6" type="noConversion"/>
  </si>
  <si>
    <t>식</t>
    <phoneticPr fontId="6" type="noConversion"/>
  </si>
  <si>
    <t>UTP</t>
    <phoneticPr fontId="4" type="noConversion"/>
  </si>
  <si>
    <t>CAT6 4P(4조)</t>
    <phoneticPr fontId="4" type="noConversion"/>
  </si>
  <si>
    <t>[통신 4-3-1]</t>
    <phoneticPr fontId="6" type="noConversion"/>
  </si>
  <si>
    <t>10M단위</t>
    <phoneticPr fontId="6" type="noConversion"/>
  </si>
  <si>
    <t>고소할증</t>
    <phoneticPr fontId="6" type="noConversion"/>
  </si>
  <si>
    <t>동시포설</t>
    <phoneticPr fontId="6" type="noConversion"/>
  </si>
  <si>
    <t>재료</t>
    <phoneticPr fontId="4" type="noConversion"/>
  </si>
  <si>
    <t>CAT6 4P</t>
    <phoneticPr fontId="4" type="noConversion"/>
  </si>
  <si>
    <t>m</t>
    <phoneticPr fontId="4" type="noConversion"/>
  </si>
  <si>
    <t>노무</t>
    <phoneticPr fontId="6" type="noConversion"/>
  </si>
  <si>
    <t>구내/4P</t>
    <phoneticPr fontId="6" type="noConversion"/>
  </si>
  <si>
    <t>통신케이블공</t>
    <phoneticPr fontId="6" type="noConversion"/>
  </si>
  <si>
    <t>인</t>
    <phoneticPr fontId="6" type="noConversion"/>
  </si>
  <si>
    <t>고소할증 10%</t>
    <phoneticPr fontId="4" type="noConversion"/>
  </si>
  <si>
    <t>손료</t>
    <phoneticPr fontId="6" type="noConversion"/>
  </si>
  <si>
    <t>잡재료비</t>
    <phoneticPr fontId="4" type="noConversion"/>
  </si>
  <si>
    <t>배관배선의 2%</t>
    <phoneticPr fontId="4" type="noConversion"/>
  </si>
  <si>
    <t>요율</t>
    <phoneticPr fontId="4" type="noConversion"/>
  </si>
  <si>
    <t>동시포설 340%</t>
    <phoneticPr fontId="4" type="noConversion"/>
  </si>
  <si>
    <t>공구손료</t>
    <phoneticPr fontId="6" type="noConversion"/>
  </si>
  <si>
    <t>노무비의 3%</t>
    <phoneticPr fontId="6" type="noConversion"/>
  </si>
  <si>
    <t>식</t>
    <phoneticPr fontId="6" type="noConversion"/>
  </si>
  <si>
    <t>UTP</t>
    <phoneticPr fontId="4" type="noConversion"/>
  </si>
  <si>
    <t>CAT6 4P(6조)</t>
    <phoneticPr fontId="4" type="noConversion"/>
  </si>
  <si>
    <t>[통신 4-3-1]</t>
    <phoneticPr fontId="6" type="noConversion"/>
  </si>
  <si>
    <t>고소할증</t>
    <phoneticPr fontId="6" type="noConversion"/>
  </si>
  <si>
    <t>동시포설</t>
    <phoneticPr fontId="6" type="noConversion"/>
  </si>
  <si>
    <t>재료</t>
    <phoneticPr fontId="4" type="noConversion"/>
  </si>
  <si>
    <t>CAT6 4P</t>
    <phoneticPr fontId="4" type="noConversion"/>
  </si>
  <si>
    <t>m</t>
    <phoneticPr fontId="4" type="noConversion"/>
  </si>
  <si>
    <t>노무</t>
    <phoneticPr fontId="6" type="noConversion"/>
  </si>
  <si>
    <t>구내/4P</t>
    <phoneticPr fontId="6" type="noConversion"/>
  </si>
  <si>
    <t>고소할증 10%</t>
    <phoneticPr fontId="4" type="noConversion"/>
  </si>
  <si>
    <t>손료</t>
    <phoneticPr fontId="6" type="noConversion"/>
  </si>
  <si>
    <t>잡재료비</t>
    <phoneticPr fontId="4" type="noConversion"/>
  </si>
  <si>
    <t>배관배선의 2%</t>
    <phoneticPr fontId="4" type="noConversion"/>
  </si>
  <si>
    <t>동시포설 500%</t>
    <phoneticPr fontId="4" type="noConversion"/>
  </si>
  <si>
    <t>공구손료</t>
    <phoneticPr fontId="6" type="noConversion"/>
  </si>
  <si>
    <t>노무비의 3%</t>
    <phoneticPr fontId="6" type="noConversion"/>
  </si>
  <si>
    <t>식</t>
    <phoneticPr fontId="6" type="noConversion"/>
  </si>
  <si>
    <t>UTP</t>
    <phoneticPr fontId="4" type="noConversion"/>
  </si>
  <si>
    <t>CAT6 4P(7조)</t>
    <phoneticPr fontId="4" type="noConversion"/>
  </si>
  <si>
    <t>[통신 4-3-1]</t>
    <phoneticPr fontId="6" type="noConversion"/>
  </si>
  <si>
    <t>고소할증</t>
    <phoneticPr fontId="6" type="noConversion"/>
  </si>
  <si>
    <t>동시포설</t>
    <phoneticPr fontId="6" type="noConversion"/>
  </si>
  <si>
    <t>CAT6 4P</t>
    <phoneticPr fontId="4" type="noConversion"/>
  </si>
  <si>
    <t>m</t>
    <phoneticPr fontId="4" type="noConversion"/>
  </si>
  <si>
    <t>노무</t>
    <phoneticPr fontId="6" type="noConversion"/>
  </si>
  <si>
    <t>구내/4P</t>
    <phoneticPr fontId="6" type="noConversion"/>
  </si>
  <si>
    <t>인</t>
    <phoneticPr fontId="6" type="noConversion"/>
  </si>
  <si>
    <t>고소할증 10%</t>
    <phoneticPr fontId="4" type="noConversion"/>
  </si>
  <si>
    <t>손료</t>
    <phoneticPr fontId="6" type="noConversion"/>
  </si>
  <si>
    <t>배관배선의 2%</t>
    <phoneticPr fontId="4" type="noConversion"/>
  </si>
  <si>
    <t>동시포설 580%</t>
    <phoneticPr fontId="4" type="noConversion"/>
  </si>
  <si>
    <t>공구손료</t>
    <phoneticPr fontId="6" type="noConversion"/>
  </si>
  <si>
    <t>노무비의 3%</t>
    <phoneticPr fontId="6" type="noConversion"/>
  </si>
  <si>
    <t>CD관</t>
    <phoneticPr fontId="4" type="noConversion"/>
  </si>
  <si>
    <t>CD관</t>
    <phoneticPr fontId="4" type="noConversion"/>
  </si>
  <si>
    <t>난연 16C</t>
    <phoneticPr fontId="4" type="noConversion"/>
  </si>
  <si>
    <t>[통신 3-1-1]</t>
    <phoneticPr fontId="6" type="noConversion"/>
  </si>
  <si>
    <t>[통신 3-1-1]</t>
    <phoneticPr fontId="6" type="noConversion"/>
  </si>
  <si>
    <t>10M단위</t>
    <phoneticPr fontId="6" type="noConversion"/>
  </si>
  <si>
    <t>고소할증</t>
    <phoneticPr fontId="6" type="noConversion"/>
  </si>
  <si>
    <t>CD관80%</t>
    <phoneticPr fontId="4" type="noConversion"/>
  </si>
  <si>
    <t>CD관80%</t>
    <phoneticPr fontId="4" type="noConversion"/>
  </si>
  <si>
    <t>재료</t>
    <phoneticPr fontId="4" type="noConversion"/>
  </si>
  <si>
    <t>CD관 80%</t>
    <phoneticPr fontId="4" type="noConversion"/>
  </si>
  <si>
    <t>CD관 80%</t>
    <phoneticPr fontId="4" type="noConversion"/>
  </si>
  <si>
    <t>노무</t>
    <phoneticPr fontId="6" type="noConversion"/>
  </si>
  <si>
    <t>통신내선공</t>
    <phoneticPr fontId="6" type="noConversion"/>
  </si>
  <si>
    <t>통신내선공</t>
    <phoneticPr fontId="6" type="noConversion"/>
  </si>
  <si>
    <t>인</t>
    <phoneticPr fontId="6" type="noConversion"/>
  </si>
  <si>
    <t>손료</t>
    <phoneticPr fontId="6" type="noConversion"/>
  </si>
  <si>
    <t>잡재료비</t>
    <phoneticPr fontId="4" type="noConversion"/>
  </si>
  <si>
    <t>배관배선의 2%</t>
    <phoneticPr fontId="4" type="noConversion"/>
  </si>
  <si>
    <t>요율</t>
    <phoneticPr fontId="4" type="noConversion"/>
  </si>
  <si>
    <t>손료</t>
    <phoneticPr fontId="6" type="noConversion"/>
  </si>
  <si>
    <t>전선관 부속품비</t>
    <phoneticPr fontId="4" type="noConversion"/>
  </si>
  <si>
    <t>전선관 부속품비</t>
    <phoneticPr fontId="4" type="noConversion"/>
  </si>
  <si>
    <t>배관의 40%</t>
    <phoneticPr fontId="4" type="noConversion"/>
  </si>
  <si>
    <t>공구손료</t>
    <phoneticPr fontId="6" type="noConversion"/>
  </si>
  <si>
    <t>노무비의 3%</t>
    <phoneticPr fontId="6" type="noConversion"/>
  </si>
  <si>
    <t>식</t>
    <phoneticPr fontId="6" type="noConversion"/>
  </si>
  <si>
    <t>CD관</t>
    <phoneticPr fontId="4" type="noConversion"/>
  </si>
  <si>
    <t>10M단위</t>
    <phoneticPr fontId="6" type="noConversion"/>
  </si>
  <si>
    <t>통신내선공</t>
    <phoneticPr fontId="6" type="noConversion"/>
  </si>
  <si>
    <t>[통신 3-1-1]</t>
    <phoneticPr fontId="6" type="noConversion"/>
  </si>
  <si>
    <t>고소할증</t>
    <phoneticPr fontId="6" type="noConversion"/>
  </si>
  <si>
    <t>CD관80%</t>
    <phoneticPr fontId="4" type="noConversion"/>
  </si>
  <si>
    <t>잡재료비</t>
    <phoneticPr fontId="4" type="noConversion"/>
  </si>
  <si>
    <t>배관배선의 2%</t>
    <phoneticPr fontId="4" type="noConversion"/>
  </si>
  <si>
    <t>요율</t>
    <phoneticPr fontId="4" type="noConversion"/>
  </si>
  <si>
    <t>전선관 부속품비</t>
    <phoneticPr fontId="4" type="noConversion"/>
  </si>
  <si>
    <t>배관의 40%</t>
    <phoneticPr fontId="4" type="noConversion"/>
  </si>
  <si>
    <t>요율</t>
    <phoneticPr fontId="4" type="noConversion"/>
  </si>
  <si>
    <t>식</t>
    <phoneticPr fontId="6" type="noConversion"/>
  </si>
  <si>
    <t>통신내선공</t>
    <phoneticPr fontId="6" type="noConversion"/>
  </si>
  <si>
    <t>배관배선의 2%</t>
    <phoneticPr fontId="4" type="noConversion"/>
  </si>
  <si>
    <t>손료</t>
    <phoneticPr fontId="6" type="noConversion"/>
  </si>
  <si>
    <t>배관의 20%</t>
    <phoneticPr fontId="4" type="noConversion"/>
  </si>
  <si>
    <t>노무비의 3%</t>
    <phoneticPr fontId="6" type="noConversion"/>
  </si>
  <si>
    <t>배관의 20%</t>
    <phoneticPr fontId="4" type="noConversion"/>
  </si>
  <si>
    <t>풀박스</t>
    <phoneticPr fontId="4" type="noConversion"/>
  </si>
  <si>
    <t>100*100*100</t>
    <phoneticPr fontId="4" type="noConversion"/>
  </si>
  <si>
    <t>[통신 3-2-1]</t>
    <phoneticPr fontId="6" type="noConversion"/>
  </si>
  <si>
    <t>노출</t>
    <phoneticPr fontId="4" type="noConversion"/>
  </si>
  <si>
    <t>재료</t>
    <phoneticPr fontId="4" type="noConversion"/>
  </si>
  <si>
    <t>풀박스</t>
    <phoneticPr fontId="4" type="noConversion"/>
  </si>
  <si>
    <t>노무</t>
    <phoneticPr fontId="6" type="noConversion"/>
  </si>
  <si>
    <t>통신내선공</t>
    <phoneticPr fontId="6" type="noConversion"/>
  </si>
  <si>
    <t>배관자재의 2%</t>
    <phoneticPr fontId="4" type="noConversion"/>
  </si>
  <si>
    <t>노출시공 20%</t>
    <phoneticPr fontId="4" type="noConversion"/>
  </si>
  <si>
    <t>노출시공 20%</t>
    <phoneticPr fontId="4" type="noConversion"/>
  </si>
  <si>
    <t>200*200*100</t>
    <phoneticPr fontId="4" type="noConversion"/>
  </si>
  <si>
    <t>[통신 3-2-1]</t>
    <phoneticPr fontId="6" type="noConversion"/>
  </si>
  <si>
    <t>1단위</t>
    <phoneticPr fontId="6" type="noConversion"/>
  </si>
  <si>
    <t>노출</t>
    <phoneticPr fontId="4" type="noConversion"/>
  </si>
  <si>
    <t>재료</t>
    <phoneticPr fontId="4" type="noConversion"/>
  </si>
  <si>
    <t>200*200*100</t>
    <phoneticPr fontId="4" type="noConversion"/>
  </si>
  <si>
    <t>통신내선공</t>
    <phoneticPr fontId="6" type="noConversion"/>
  </si>
  <si>
    <t>인</t>
    <phoneticPr fontId="6" type="noConversion"/>
  </si>
  <si>
    <t>고소할증 10%</t>
    <phoneticPr fontId="4" type="noConversion"/>
  </si>
  <si>
    <t>UTP 철거</t>
    <phoneticPr fontId="4" type="noConversion"/>
  </si>
  <si>
    <t>CAT5 4P</t>
    <phoneticPr fontId="4" type="noConversion"/>
  </si>
  <si>
    <t>[통신 4-3-1]</t>
    <phoneticPr fontId="6" type="noConversion"/>
  </si>
  <si>
    <t>1단위</t>
    <phoneticPr fontId="6" type="noConversion"/>
  </si>
  <si>
    <t>구내/4P</t>
    <phoneticPr fontId="6" type="noConversion"/>
  </si>
  <si>
    <t>통신케이블공</t>
    <phoneticPr fontId="6" type="noConversion"/>
  </si>
  <si>
    <t>고소할증 10%</t>
    <phoneticPr fontId="4" type="noConversion"/>
  </si>
  <si>
    <t>철거 50%</t>
    <phoneticPr fontId="4" type="noConversion"/>
  </si>
  <si>
    <t>공구손료</t>
    <phoneticPr fontId="6" type="noConversion"/>
  </si>
  <si>
    <t>16C</t>
    <phoneticPr fontId="4" type="noConversion"/>
  </si>
  <si>
    <t>철거</t>
    <phoneticPr fontId="4" type="noConversion"/>
  </si>
  <si>
    <t>철거 30%</t>
    <phoneticPr fontId="4" type="noConversion"/>
  </si>
  <si>
    <t>22C</t>
    <phoneticPr fontId="4" type="noConversion"/>
  </si>
  <si>
    <t>28C</t>
    <phoneticPr fontId="4" type="noConversion"/>
  </si>
  <si>
    <t>DT281-GD51E-004, Intel Core Ultra 5235(3.4GHz), 5060 D7 8GB</t>
    <phoneticPr fontId="6" type="noConversion"/>
  </si>
  <si>
    <t>영상감시장치</t>
    <phoneticPr fontId="6" type="noConversion"/>
  </si>
  <si>
    <t>실내 돔카메라, Sentry NVR-1074</t>
    <phoneticPr fontId="6" type="noConversion"/>
  </si>
  <si>
    <t>CSI-G2404FPM, 28port</t>
    <phoneticPr fontId="6" type="noConversion"/>
  </si>
  <si>
    <t>다수공급자,납품장소도</t>
    <phoneticPr fontId="4" type="noConversion"/>
  </si>
  <si>
    <t>카메라브래킷</t>
    <phoneticPr fontId="6" type="noConversion"/>
  </si>
  <si>
    <t>다수공급자, 현장설치도
추가선택(주품목 25416328)</t>
    <phoneticPr fontId="6" type="noConversion"/>
  </si>
  <si>
    <t>CSI-G2404FPM, 28port)</t>
    <phoneticPr fontId="6" type="noConversion"/>
  </si>
  <si>
    <t>SFP모듈</t>
    <phoneticPr fontId="6" type="noConversion"/>
  </si>
  <si>
    <t>랙캐비닛용패널</t>
    <phoneticPr fontId="4" type="noConversion"/>
  </si>
  <si>
    <t>키보드 선반</t>
    <phoneticPr fontId="4" type="noConversion"/>
  </si>
  <si>
    <t>데스크톱컴퓨터</t>
    <phoneticPr fontId="4" type="noConversion"/>
  </si>
  <si>
    <t>전원공급장치</t>
    <phoneticPr fontId="4" type="noConversion"/>
  </si>
  <si>
    <t>CPC-6008, 8채널</t>
    <phoneticPr fontId="4" type="noConversion"/>
  </si>
  <si>
    <t>하드디스크드라이브</t>
    <phoneticPr fontId="4" type="noConversion"/>
  </si>
  <si>
    <t>광점퍼코드</t>
    <phoneticPr fontId="4" type="noConversion"/>
  </si>
  <si>
    <t>SM-3 ST</t>
    <phoneticPr fontId="4" type="noConversion"/>
  </si>
  <si>
    <t>카메라브래킷</t>
    <phoneticPr fontId="4" type="noConversion"/>
  </si>
  <si>
    <t>벽부형</t>
    <phoneticPr fontId="4" type="noConversion"/>
  </si>
  <si>
    <t>컴퓨터및주변기기설치</t>
    <phoneticPr fontId="4" type="noConversion"/>
  </si>
  <si>
    <t>포장해체, PC설치, 주변기기연결, 기본S/W설치, 환경설정 및 작동상태확인</t>
    <phoneticPr fontId="4" type="noConversion"/>
  </si>
  <si>
    <t>운영체제</t>
    <phoneticPr fontId="4" type="noConversion"/>
  </si>
  <si>
    <t>Microsoft, Windows 11 Pro</t>
    <phoneticPr fontId="4" type="noConversion"/>
  </si>
  <si>
    <t>영상정보디스플레이장치</t>
    <phoneticPr fontId="4" type="noConversion"/>
  </si>
  <si>
    <t>텔레비전거치대</t>
  </si>
  <si>
    <t>카메라브래킷</t>
    <phoneticPr fontId="4" type="noConversion"/>
  </si>
  <si>
    <t>스피드돔 벽부형</t>
    <phoneticPr fontId="4" type="noConversion"/>
  </si>
  <si>
    <t>22C</t>
    <phoneticPr fontId="4" type="noConversion"/>
  </si>
  <si>
    <t>16C</t>
    <phoneticPr fontId="6" type="noConversion"/>
  </si>
  <si>
    <t>DT281-GD51E</t>
    <phoneticPr fontId="4" type="noConversion"/>
  </si>
  <si>
    <t>HDD 10TB, Western Digital</t>
    <phoneticPr fontId="4" type="noConversion"/>
  </si>
  <si>
    <t>64CH</t>
    <phoneticPr fontId="6" type="noConversion"/>
  </si>
  <si>
    <t>단가조사표(단가조사 정보기준 : 2026년07월)</t>
    <phoneticPr fontId="6" type="noConversion"/>
  </si>
  <si>
    <t>저독성난연케이블</t>
    <phoneticPr fontId="4" type="noConversion"/>
  </si>
  <si>
    <t>철거</t>
    <phoneticPr fontId="4" type="noConversion"/>
  </si>
  <si>
    <t>벽부형 3W</t>
    <phoneticPr fontId="4" type="noConversion"/>
  </si>
  <si>
    <t>스피커</t>
    <phoneticPr fontId="4" type="noConversion"/>
  </si>
  <si>
    <t>개</t>
    <phoneticPr fontId="4" type="noConversion"/>
  </si>
  <si>
    <t>방송 단자함</t>
    <phoneticPr fontId="4" type="noConversion"/>
  </si>
  <si>
    <t>ST 20P</t>
    <phoneticPr fontId="4" type="noConversion"/>
  </si>
  <si>
    <t>개</t>
    <phoneticPr fontId="4" type="noConversion"/>
  </si>
  <si>
    <t>천장형 3W</t>
    <phoneticPr fontId="4" type="noConversion"/>
  </si>
  <si>
    <t>1단위</t>
    <phoneticPr fontId="6" type="noConversion"/>
  </si>
  <si>
    <t>스피커/고정</t>
    <phoneticPr fontId="4" type="noConversion"/>
  </si>
  <si>
    <t>재료</t>
    <phoneticPr fontId="4" type="noConversion"/>
  </si>
  <si>
    <t>스피커</t>
    <phoneticPr fontId="4" type="noConversion"/>
  </si>
  <si>
    <t>벽부형 3W</t>
    <phoneticPr fontId="4" type="noConversion"/>
  </si>
  <si>
    <t>스피커 벽부형</t>
    <phoneticPr fontId="4" type="noConversion"/>
  </si>
  <si>
    <t>스피커 철거 (천정형)</t>
    <phoneticPr fontId="4" type="noConversion"/>
  </si>
  <si>
    <t>벽부형 3W</t>
    <phoneticPr fontId="4" type="noConversion"/>
  </si>
  <si>
    <t>천정형 3W</t>
    <phoneticPr fontId="4" type="noConversion"/>
  </si>
  <si>
    <t>스피커 철거 (벽부형)</t>
    <phoneticPr fontId="4" type="noConversion"/>
  </si>
  <si>
    <t>철거 30%</t>
    <phoneticPr fontId="4" type="noConversion"/>
  </si>
  <si>
    <t>철거</t>
    <phoneticPr fontId="4" type="noConversion"/>
  </si>
  <si>
    <t>[통신 7-11-5]</t>
    <phoneticPr fontId="6" type="noConversion"/>
  </si>
  <si>
    <t>방송 단자함</t>
    <phoneticPr fontId="4" type="noConversion"/>
  </si>
  <si>
    <t>ST 20P</t>
    <phoneticPr fontId="4" type="noConversion"/>
  </si>
  <si>
    <t>개</t>
    <phoneticPr fontId="4" type="noConversion"/>
  </si>
  <si>
    <t>개</t>
    <phoneticPr fontId="4" type="noConversion"/>
  </si>
  <si>
    <t>통신내선공</t>
    <phoneticPr fontId="6" type="noConversion"/>
  </si>
  <si>
    <t>보통인부</t>
    <phoneticPr fontId="6" type="noConversion"/>
  </si>
  <si>
    <t>방송 단자함</t>
    <phoneticPr fontId="4" type="noConversion"/>
  </si>
  <si>
    <t>단자함</t>
    <phoneticPr fontId="4" type="noConversion"/>
  </si>
  <si>
    <t>방송 단자함 철거</t>
    <phoneticPr fontId="4" type="noConversion"/>
  </si>
  <si>
    <t>철거 20%</t>
    <phoneticPr fontId="4" type="noConversion"/>
  </si>
  <si>
    <t>철거</t>
    <phoneticPr fontId="4" type="noConversion"/>
  </si>
  <si>
    <t>I</t>
    <phoneticPr fontId="4" type="noConversion"/>
  </si>
  <si>
    <t>16C</t>
    <phoneticPr fontId="6" type="noConversion"/>
  </si>
  <si>
    <t>0.6/1kV 3C-1.5㎟</t>
    <phoneticPr fontId="4" type="noConversion"/>
  </si>
  <si>
    <t>스피커 철거</t>
    <phoneticPr fontId="4" type="noConversion"/>
  </si>
  <si>
    <t>방송단자함</t>
    <phoneticPr fontId="4" type="noConversion"/>
  </si>
  <si>
    <t>방송단자함 철거</t>
    <phoneticPr fontId="4" type="noConversion"/>
  </si>
  <si>
    <t>SP 10P</t>
    <phoneticPr fontId="4" type="noConversion"/>
  </si>
  <si>
    <t>24항목</t>
  </si>
  <si>
    <t>24계</t>
  </si>
  <si>
    <t>25항목</t>
  </si>
  <si>
    <t>25계</t>
  </si>
  <si>
    <t>26항목</t>
  </si>
  <si>
    <t>26계</t>
  </si>
  <si>
    <t>27항목</t>
  </si>
  <si>
    <t>27계</t>
  </si>
  <si>
    <t>28항목</t>
  </si>
  <si>
    <t>28계</t>
  </si>
  <si>
    <t>29항목</t>
  </si>
  <si>
    <t>29계</t>
  </si>
  <si>
    <t>30항목</t>
  </si>
  <si>
    <t>30계</t>
  </si>
  <si>
    <t>31항목</t>
  </si>
  <si>
    <t>31계</t>
  </si>
  <si>
    <t>32항목</t>
  </si>
  <si>
    <t>32계</t>
  </si>
  <si>
    <t>고소할증+천정 30%</t>
    <phoneticPr fontId="4" type="noConversion"/>
  </si>
  <si>
    <r>
      <rPr>
        <b/>
        <sz val="11"/>
        <color theme="5" tint="-0.249977111117893"/>
        <rFont val="맑은 고딕"/>
        <family val="3"/>
        <charset val="129"/>
      </rPr>
      <t>Ⅴ</t>
    </r>
    <r>
      <rPr>
        <b/>
        <sz val="11"/>
        <color theme="5" tint="-0.249977111117893"/>
        <rFont val="맑은 고딕"/>
        <family val="3"/>
        <charset val="129"/>
        <scheme val="major"/>
      </rPr>
      <t>. 전관방송 부분</t>
    </r>
    <phoneticPr fontId="6" type="noConversion"/>
  </si>
  <si>
    <t>실내빙상장 방송기기 시스템</t>
    <phoneticPr fontId="6" type="noConversion"/>
  </si>
  <si>
    <t>LB-AV299</t>
  </si>
  <si>
    <t>▣세부내역▣</t>
    <phoneticPr fontId="6" type="noConversion"/>
  </si>
  <si>
    <t>DIGITAL CAN DATA CONTROLLER</t>
  </si>
  <si>
    <t>CAN통신,4CH,우선순위제어</t>
  </si>
  <si>
    <t>450W x 2CH</t>
  </si>
  <si>
    <t>300W</t>
  </si>
  <si>
    <t>CONDENSER MIC</t>
  </si>
  <si>
    <t>구즈넥</t>
  </si>
  <si>
    <t>T자형</t>
  </si>
  <si>
    <t>조달우수제품</t>
    <phoneticPr fontId="6" type="noConversion"/>
  </si>
  <si>
    <t>FLYING TYPE</t>
    <phoneticPr fontId="6" type="noConversion"/>
  </si>
  <si>
    <t>JACK PLATE로 교체</t>
    <phoneticPr fontId="6" type="noConversion"/>
  </si>
  <si>
    <t>POWER SUPPLY</t>
    <phoneticPr fontId="6" type="noConversion"/>
  </si>
  <si>
    <t>8CH, 순차전원</t>
    <phoneticPr fontId="6" type="noConversion"/>
  </si>
  <si>
    <t>CHIME &amp; SIREN</t>
    <phoneticPr fontId="6" type="noConversion"/>
  </si>
  <si>
    <t>4음계</t>
    <phoneticPr fontId="6" type="noConversion"/>
  </si>
  <si>
    <t>EVENT PLAYER</t>
    <phoneticPr fontId="6" type="noConversion"/>
  </si>
  <si>
    <t>음원재생</t>
    <phoneticPr fontId="6" type="noConversion"/>
  </si>
  <si>
    <t>중계실 모니터 SPEAKER</t>
    <phoneticPr fontId="6" type="noConversion"/>
  </si>
  <si>
    <t>70W, POWERD</t>
    <phoneticPr fontId="6" type="noConversion"/>
  </si>
  <si>
    <t>빙상장 AMP</t>
    <phoneticPr fontId="6" type="noConversion"/>
  </si>
  <si>
    <t>450W x 2CH</t>
    <phoneticPr fontId="6" type="noConversion"/>
  </si>
  <si>
    <t>빙상장 SPEAKER</t>
    <phoneticPr fontId="6" type="noConversion"/>
  </si>
  <si>
    <t>300W, IP55</t>
    <phoneticPr fontId="6" type="noConversion"/>
  </si>
  <si>
    <t>관람석 AMP</t>
    <phoneticPr fontId="6" type="noConversion"/>
  </si>
  <si>
    <t>관람석 SPEAKER</t>
    <phoneticPr fontId="6" type="noConversion"/>
  </si>
  <si>
    <t>150W, IP55</t>
    <phoneticPr fontId="6" type="noConversion"/>
  </si>
  <si>
    <t>SPEAKER BRACKET</t>
    <phoneticPr fontId="6" type="noConversion"/>
  </si>
  <si>
    <t>STEEL(중), FLYING</t>
    <phoneticPr fontId="6" type="noConversion"/>
  </si>
  <si>
    <t>33H</t>
    <phoneticPr fontId="6" type="noConversion"/>
  </si>
  <si>
    <t>AUDIO MIXER STAND</t>
  </si>
  <si>
    <t>MIXER 전용</t>
  </si>
  <si>
    <t>엘앤비기술</t>
    <phoneticPr fontId="6" type="noConversion"/>
  </si>
  <si>
    <t>엘앤비기술</t>
    <phoneticPr fontId="6" type="noConversion"/>
  </si>
  <si>
    <t>젠프로</t>
    <phoneticPr fontId="6" type="noConversion"/>
  </si>
  <si>
    <t>한일미디어텍</t>
    <phoneticPr fontId="6" type="noConversion"/>
  </si>
  <si>
    <t>마하사운드</t>
    <phoneticPr fontId="6" type="noConversion"/>
  </si>
  <si>
    <t>디라직</t>
    <phoneticPr fontId="6" type="noConversion"/>
  </si>
  <si>
    <t>Ⅳ. 빙상장방송 부분 추가품목(옵션)</t>
    <phoneticPr fontId="6" type="noConversion"/>
  </si>
  <si>
    <t>운영프로그램</t>
    <phoneticPr fontId="6" type="noConversion"/>
  </si>
  <si>
    <t>장비운영 및 제어</t>
    <phoneticPr fontId="6" type="noConversion"/>
  </si>
  <si>
    <t>TTS SOFTWARE</t>
  </si>
  <si>
    <t>2화자 - 한글, 영어</t>
    <phoneticPr fontId="6" type="noConversion"/>
  </si>
  <si>
    <t>관람석 PA SPEAKER</t>
  </si>
  <si>
    <t>DIGITAL REMOTE CONTROLLER</t>
    <phoneticPr fontId="6" type="noConversion"/>
  </si>
  <si>
    <t>32CH, DC24V, CAN통신</t>
    <phoneticPr fontId="6" type="noConversion"/>
  </si>
  <si>
    <t>Ⅵ. 전관방송 부분 물품설치 부속 자재(옵션)</t>
    <phoneticPr fontId="6" type="noConversion"/>
  </si>
  <si>
    <t>한일미디어텍</t>
    <phoneticPr fontId="6" type="noConversion"/>
  </si>
  <si>
    <t>마하사운드</t>
    <phoneticPr fontId="6" type="noConversion"/>
  </si>
  <si>
    <t>안전관리비</t>
    <phoneticPr fontId="6" type="noConversion"/>
  </si>
  <si>
    <t>DIGITAL REMOTE CONTROLLER</t>
    <phoneticPr fontId="4" type="noConversion"/>
  </si>
  <si>
    <t>32CH, DC24V, CAN통신</t>
    <phoneticPr fontId="4" type="noConversion"/>
  </si>
  <si>
    <t>60W, WALL</t>
    <phoneticPr fontId="4" type="noConversion"/>
  </si>
  <si>
    <t>2화자</t>
    <phoneticPr fontId="4" type="noConversion"/>
  </si>
  <si>
    <t>POWER SUPPLY</t>
    <phoneticPr fontId="4" type="noConversion"/>
  </si>
  <si>
    <t>WIRELESS RECEIVER</t>
    <phoneticPr fontId="4" type="noConversion"/>
  </si>
  <si>
    <t>WIRELESS ANT DISTRIBUTOR</t>
    <phoneticPr fontId="4" type="noConversion"/>
  </si>
  <si>
    <t>CHIME &amp; SIREN</t>
    <phoneticPr fontId="4" type="noConversion"/>
  </si>
  <si>
    <t>EVENT PLAYER</t>
    <phoneticPr fontId="4" type="noConversion"/>
  </si>
  <si>
    <t>PROCESSOR</t>
    <phoneticPr fontId="4" type="noConversion"/>
  </si>
  <si>
    <t>중계실 모니터 SPEAKER</t>
    <phoneticPr fontId="4" type="noConversion"/>
  </si>
  <si>
    <t>빙상장 AMP</t>
    <phoneticPr fontId="4" type="noConversion"/>
  </si>
  <si>
    <t>빙상장 SPEAKER</t>
    <phoneticPr fontId="4" type="noConversion"/>
  </si>
  <si>
    <t>관람석 AMP</t>
    <phoneticPr fontId="4" type="noConversion"/>
  </si>
  <si>
    <t>관람석 SPEAKER</t>
    <phoneticPr fontId="4" type="noConversion"/>
  </si>
  <si>
    <t>RACK CABINET</t>
    <phoneticPr fontId="4" type="noConversion"/>
  </si>
  <si>
    <t>AUDIO MIXER STAND</t>
    <phoneticPr fontId="4" type="noConversion"/>
  </si>
  <si>
    <t>8CH, 순차전원</t>
    <phoneticPr fontId="4" type="noConversion"/>
  </si>
  <si>
    <t>900MHz, 2CH</t>
    <phoneticPr fontId="4" type="noConversion"/>
  </si>
  <si>
    <t>900MHz</t>
    <phoneticPr fontId="4" type="noConversion"/>
  </si>
  <si>
    <t>900MHz</t>
    <phoneticPr fontId="4" type="noConversion"/>
  </si>
  <si>
    <t>4음계</t>
    <phoneticPr fontId="4" type="noConversion"/>
  </si>
  <si>
    <t>음원재생</t>
    <phoneticPr fontId="4" type="noConversion"/>
  </si>
  <si>
    <t>4IN8OUT</t>
    <phoneticPr fontId="4" type="noConversion"/>
  </si>
  <si>
    <t>70W, POWERD</t>
    <phoneticPr fontId="4" type="noConversion"/>
  </si>
  <si>
    <t>450W x 2CH</t>
    <phoneticPr fontId="4" type="noConversion"/>
  </si>
  <si>
    <t>300W, IP55</t>
    <phoneticPr fontId="4" type="noConversion"/>
  </si>
  <si>
    <t>300W x 2CH</t>
    <phoneticPr fontId="4" type="noConversion"/>
  </si>
  <si>
    <t>150W, IP55</t>
    <phoneticPr fontId="4" type="noConversion"/>
  </si>
  <si>
    <t>STEEL(중), FLYING</t>
    <phoneticPr fontId="4" type="noConversion"/>
  </si>
  <si>
    <t>33H</t>
    <phoneticPr fontId="4" type="noConversion"/>
  </si>
  <si>
    <t>MIXER 전용</t>
    <phoneticPr fontId="4" type="noConversion"/>
  </si>
  <si>
    <t>방송기기
시스템</t>
    <phoneticPr fontId="4" type="noConversion"/>
  </si>
  <si>
    <t>PIT</t>
    <phoneticPr fontId="4" type="noConversion"/>
  </si>
  <si>
    <t>~</t>
    <phoneticPr fontId="4" type="noConversion"/>
  </si>
  <si>
    <t>S7</t>
    <phoneticPr fontId="4" type="noConversion"/>
  </si>
  <si>
    <t>S7</t>
    <phoneticPr fontId="4" type="noConversion"/>
  </si>
  <si>
    <t>PIT 스피커단자함</t>
    <phoneticPr fontId="4" type="noConversion"/>
  </si>
  <si>
    <t>S3</t>
    <phoneticPr fontId="4" type="noConversion"/>
  </si>
  <si>
    <t>운영실 단자함</t>
    <phoneticPr fontId="4" type="noConversion"/>
  </si>
  <si>
    <t>PIT 단자함</t>
    <phoneticPr fontId="4" type="noConversion"/>
  </si>
  <si>
    <t>~</t>
    <phoneticPr fontId="4" type="noConversion"/>
  </si>
  <si>
    <t>S2</t>
    <phoneticPr fontId="4" type="noConversion"/>
  </si>
  <si>
    <t>S1</t>
    <phoneticPr fontId="4" type="noConversion"/>
  </si>
  <si>
    <t>1F 운영실 단자함</t>
    <phoneticPr fontId="4" type="noConversion"/>
  </si>
  <si>
    <t>지상 3층</t>
    <phoneticPr fontId="4" type="noConversion"/>
  </si>
  <si>
    <t>S6</t>
    <phoneticPr fontId="4" type="noConversion"/>
  </si>
  <si>
    <t>S5</t>
    <phoneticPr fontId="4" type="noConversion"/>
  </si>
  <si>
    <t>S4</t>
    <phoneticPr fontId="4" type="noConversion"/>
  </si>
  <si>
    <t>스피커 천정형</t>
    <phoneticPr fontId="4" type="noConversion"/>
  </si>
  <si>
    <t>천정형 3W</t>
    <phoneticPr fontId="4" type="noConversion"/>
  </si>
  <si>
    <t>천정형 3W</t>
    <phoneticPr fontId="4" type="noConversion"/>
  </si>
  <si>
    <t>33계</t>
  </si>
  <si>
    <t>34계</t>
  </si>
  <si>
    <t>33항목</t>
  </si>
  <si>
    <t>34항목</t>
  </si>
  <si>
    <t>3W 천정형</t>
    <phoneticPr fontId="4" type="noConversion"/>
  </si>
  <si>
    <t>3W 벽부형</t>
    <phoneticPr fontId="4" type="noConversion"/>
  </si>
  <si>
    <t>3W 천정형</t>
    <phoneticPr fontId="4" type="noConversion"/>
  </si>
  <si>
    <t>3W 벽부형</t>
    <phoneticPr fontId="4" type="noConversion"/>
  </si>
  <si>
    <t>ST관</t>
    <phoneticPr fontId="6" type="noConversion"/>
  </si>
  <si>
    <t>GW관</t>
    <phoneticPr fontId="6" type="noConversion"/>
  </si>
  <si>
    <t>방수 16C</t>
    <phoneticPr fontId="4" type="noConversion"/>
  </si>
  <si>
    <t>방수 22C</t>
    <phoneticPr fontId="4" type="noConversion"/>
  </si>
  <si>
    <t>22C</t>
    <phoneticPr fontId="6" type="noConversion"/>
  </si>
  <si>
    <t>ST관</t>
    <phoneticPr fontId="4" type="noConversion"/>
  </si>
  <si>
    <t>ST관</t>
    <phoneticPr fontId="6" type="noConversion"/>
  </si>
  <si>
    <t>[통신 3-3-1]</t>
    <phoneticPr fontId="6" type="noConversion"/>
  </si>
  <si>
    <t>GW관</t>
    <phoneticPr fontId="4" type="noConversion"/>
  </si>
  <si>
    <t>방수 16C</t>
    <phoneticPr fontId="4" type="noConversion"/>
  </si>
  <si>
    <t>ST관</t>
    <phoneticPr fontId="4" type="noConversion"/>
  </si>
  <si>
    <t>16C</t>
    <phoneticPr fontId="4" type="noConversion"/>
  </si>
  <si>
    <t>22C</t>
    <phoneticPr fontId="4" type="noConversion"/>
  </si>
  <si>
    <t>단자함 철거</t>
    <phoneticPr fontId="4" type="noConversion"/>
  </si>
  <si>
    <t>ST관 철거</t>
    <phoneticPr fontId="6" type="noConversion"/>
  </si>
  <si>
    <t>ST관 철거</t>
    <phoneticPr fontId="6" type="noConversion"/>
  </si>
  <si>
    <t>GW관 철거</t>
    <phoneticPr fontId="6" type="noConversion"/>
  </si>
  <si>
    <t>GW관 철거</t>
    <phoneticPr fontId="6" type="noConversion"/>
  </si>
  <si>
    <t>35계</t>
  </si>
  <si>
    <t>36계</t>
  </si>
  <si>
    <t>37계</t>
  </si>
  <si>
    <t>38계</t>
  </si>
  <si>
    <t>35항목</t>
  </si>
  <si>
    <t>36항목</t>
  </si>
  <si>
    <t>37항목</t>
  </si>
  <si>
    <t>38항목</t>
  </si>
  <si>
    <t>18계</t>
  </si>
  <si>
    <t>18항목</t>
  </si>
  <si>
    <t>식</t>
    <phoneticPr fontId="6" type="noConversion"/>
  </si>
  <si>
    <t>식</t>
    <phoneticPr fontId="4" type="noConversion"/>
  </si>
  <si>
    <t>노출시공 120%</t>
    <phoneticPr fontId="4" type="noConversion"/>
  </si>
  <si>
    <t>노출시공</t>
    <phoneticPr fontId="4" type="noConversion"/>
  </si>
  <si>
    <t>UTP</t>
    <phoneticPr fontId="6" type="noConversion"/>
  </si>
  <si>
    <t>UTP</t>
    <phoneticPr fontId="4" type="noConversion"/>
  </si>
  <si>
    <t>CAT6 4P(7조)</t>
    <phoneticPr fontId="4" type="noConversion"/>
  </si>
  <si>
    <t>CAT6 4P(9조)</t>
    <phoneticPr fontId="4" type="noConversion"/>
  </si>
  <si>
    <t>지상2층</t>
    <phoneticPr fontId="4" type="noConversion"/>
  </si>
  <si>
    <t>동시포설 740%</t>
    <phoneticPr fontId="4" type="noConversion"/>
  </si>
  <si>
    <t>MIC FLOOR BOX</t>
    <phoneticPr fontId="4" type="noConversion"/>
  </si>
  <si>
    <t>1단위</t>
    <phoneticPr fontId="6" type="noConversion"/>
  </si>
  <si>
    <t>MIC JACK PLATE 철거</t>
    <phoneticPr fontId="6" type="noConversion"/>
  </si>
  <si>
    <t>[통신 3-2-1]</t>
    <phoneticPr fontId="6" type="noConversion"/>
  </si>
  <si>
    <t>철거 30%</t>
    <phoneticPr fontId="4" type="noConversion"/>
  </si>
  <si>
    <t>개</t>
    <phoneticPr fontId="4" type="noConversion"/>
  </si>
  <si>
    <t>WIRELESS ANTENNA</t>
    <phoneticPr fontId="4" type="noConversion"/>
  </si>
  <si>
    <t>Wireless Ant 철거</t>
    <phoneticPr fontId="4" type="noConversion"/>
  </si>
  <si>
    <t>Wireless Ant 철거</t>
    <phoneticPr fontId="6" type="noConversion"/>
  </si>
  <si>
    <t>통신관련산업기사</t>
    <phoneticPr fontId="6" type="noConversion"/>
  </si>
  <si>
    <t>통신설비공</t>
    <phoneticPr fontId="4" type="noConversion"/>
  </si>
  <si>
    <t>[통신 7-11-5]</t>
    <phoneticPr fontId="6" type="noConversion"/>
  </si>
  <si>
    <t>대</t>
    <phoneticPr fontId="4" type="noConversion"/>
  </si>
  <si>
    <t>인</t>
    <phoneticPr fontId="4" type="noConversion"/>
  </si>
  <si>
    <t>MIC JACK PLATE 철거</t>
    <phoneticPr fontId="4" type="noConversion"/>
  </si>
  <si>
    <t>Wireless Ant 철거</t>
    <phoneticPr fontId="4" type="noConversion"/>
  </si>
  <si>
    <t>2ch</t>
    <phoneticPr fontId="4" type="noConversion"/>
  </si>
  <si>
    <t>900MHz</t>
    <phoneticPr fontId="4" type="noConversion"/>
  </si>
  <si>
    <t>900MHz</t>
    <phoneticPr fontId="4" type="noConversion"/>
  </si>
  <si>
    <t>벽부형 20W</t>
    <phoneticPr fontId="4" type="noConversion"/>
  </si>
  <si>
    <t>철거 30%</t>
    <phoneticPr fontId="4" type="noConversion"/>
  </si>
  <si>
    <t>벽부형 20W</t>
    <phoneticPr fontId="4" type="noConversion"/>
  </si>
  <si>
    <t>스피커/고정 철거</t>
    <phoneticPr fontId="4" type="noConversion"/>
  </si>
  <si>
    <t>19"RACK 철거</t>
    <phoneticPr fontId="4" type="noConversion"/>
  </si>
  <si>
    <t>H:1600</t>
    <phoneticPr fontId="4" type="noConversion"/>
  </si>
  <si>
    <t>19"RACK 철거</t>
    <phoneticPr fontId="4" type="noConversion"/>
  </si>
  <si>
    <t>철거 30%</t>
    <phoneticPr fontId="4" type="noConversion"/>
  </si>
  <si>
    <t>[통신 4-3-3]</t>
    <phoneticPr fontId="6" type="noConversion"/>
  </si>
  <si>
    <t>노출시공 60%</t>
    <phoneticPr fontId="4" type="noConversion"/>
  </si>
  <si>
    <t>노출시공</t>
    <phoneticPr fontId="4" type="noConversion"/>
  </si>
  <si>
    <t>노출시공</t>
    <phoneticPr fontId="4" type="noConversion"/>
  </si>
  <si>
    <t>SATELLITE SPEAKER 철거</t>
    <phoneticPr fontId="4" type="noConversion"/>
  </si>
  <si>
    <t>120W</t>
    <phoneticPr fontId="4" type="noConversion"/>
  </si>
  <si>
    <t>노출시공ㅇ</t>
    <phoneticPr fontId="4" type="noConversion"/>
  </si>
  <si>
    <t>100W~500W 125%</t>
    <phoneticPr fontId="4" type="noConversion"/>
  </si>
  <si>
    <t>100W초과</t>
    <phoneticPr fontId="4" type="noConversion"/>
  </si>
  <si>
    <t>300W</t>
    <phoneticPr fontId="4" type="noConversion"/>
  </si>
  <si>
    <t>고소할증 20%</t>
    <phoneticPr fontId="4" type="noConversion"/>
  </si>
  <si>
    <t>2CH</t>
    <phoneticPr fontId="4" type="noConversion"/>
  </si>
  <si>
    <t>20W 벽부형</t>
    <phoneticPr fontId="4" type="noConversion"/>
  </si>
  <si>
    <t>19"RACK 철거</t>
    <phoneticPr fontId="4" type="noConversion"/>
  </si>
  <si>
    <t>120W</t>
    <phoneticPr fontId="4" type="noConversion"/>
  </si>
  <si>
    <t>CENTER CLUSTER SPEAKER 철거</t>
    <phoneticPr fontId="4" type="noConversion"/>
  </si>
  <si>
    <t>CENTER CLUSTER SPEAKER 철거</t>
    <phoneticPr fontId="4" type="noConversion"/>
  </si>
  <si>
    <t>300W</t>
    <phoneticPr fontId="4" type="noConversion"/>
  </si>
  <si>
    <t xml:space="preserve">20W 벽부형 </t>
    <phoneticPr fontId="4" type="noConversion"/>
  </si>
  <si>
    <t>39항목</t>
    <phoneticPr fontId="4" type="noConversion"/>
  </si>
  <si>
    <t>40항목</t>
    <phoneticPr fontId="4" type="noConversion"/>
  </si>
  <si>
    <t>39계</t>
  </si>
  <si>
    <t>40계</t>
  </si>
  <si>
    <t>난연 36C</t>
    <phoneticPr fontId="4" type="noConversion"/>
  </si>
  <si>
    <t>난연 28C</t>
    <phoneticPr fontId="4" type="noConversion"/>
  </si>
  <si>
    <t>난연 36C</t>
    <phoneticPr fontId="4" type="noConversion"/>
  </si>
  <si>
    <t>난연 28C</t>
    <phoneticPr fontId="4" type="noConversion"/>
  </si>
  <si>
    <t>난연 36C</t>
    <phoneticPr fontId="4" type="noConversion"/>
  </si>
  <si>
    <t>PoE단자함</t>
    <phoneticPr fontId="4" type="noConversion"/>
  </si>
  <si>
    <t>500×600×200</t>
    <phoneticPr fontId="4" type="noConversion"/>
  </si>
  <si>
    <t>개</t>
    <phoneticPr fontId="4" type="noConversion"/>
  </si>
  <si>
    <t>자재</t>
    <phoneticPr fontId="4" type="noConversion"/>
  </si>
  <si>
    <t>TSOD STS 옥외방수형</t>
    <phoneticPr fontId="4" type="noConversion"/>
  </si>
  <si>
    <t>500*600*200</t>
    <phoneticPr fontId="4" type="noConversion"/>
  </si>
  <si>
    <t xml:space="preserve"> 500×600×200</t>
    <phoneticPr fontId="4" type="noConversion"/>
  </si>
  <si>
    <t>노출 120%</t>
    <phoneticPr fontId="4" type="noConversion"/>
  </si>
  <si>
    <t>PoE함체 철거</t>
    <phoneticPr fontId="4" type="noConversion"/>
  </si>
  <si>
    <t>카메라</t>
    <phoneticPr fontId="6" type="noConversion"/>
  </si>
  <si>
    <t>H:1600</t>
    <phoneticPr fontId="4" type="noConversion"/>
  </si>
  <si>
    <t>영상감시장치</t>
    <phoneticPr fontId="6" type="noConversion"/>
  </si>
  <si>
    <t>대</t>
    <phoneticPr fontId="6" type="noConversion"/>
  </si>
  <si>
    <t>옥외 블렛카메라, CSI-682IRB, 9.07mmCMOS</t>
    <phoneticPr fontId="6" type="noConversion"/>
  </si>
  <si>
    <t>대</t>
    <phoneticPr fontId="6" type="noConversion"/>
  </si>
  <si>
    <t>스피드돔 카메라, CSI-673PTZ, 12.7mmCMOS</t>
    <phoneticPr fontId="6" type="noConversion"/>
  </si>
  <si>
    <t>대</t>
    <phoneticPr fontId="6" type="noConversion"/>
  </si>
  <si>
    <t>CSI-LXWA, (부품)SFP모듈</t>
    <phoneticPr fontId="6" type="noConversion"/>
  </si>
  <si>
    <t>NVR 64CH, BSCSI-NVR64MT(CSI-NVR64)</t>
    <phoneticPr fontId="6" type="noConversion"/>
  </si>
  <si>
    <t>조</t>
    <phoneticPr fontId="6" type="noConversion"/>
  </si>
  <si>
    <t>영상감시장치</t>
    <phoneticPr fontId="6" type="noConversion"/>
  </si>
  <si>
    <t>NVR 32CH, BSCSI-NVR32MT(CSI-NVR32)</t>
    <phoneticPr fontId="6" type="noConversion"/>
  </si>
  <si>
    <t>랙캐비닛용패널</t>
    <phoneticPr fontId="6" type="noConversion"/>
  </si>
  <si>
    <t>키보드 선반, IMP-KRS-2000, 2U</t>
    <phoneticPr fontId="6" type="noConversion"/>
  </si>
  <si>
    <t>데스크톱컴퓨터</t>
    <phoneticPr fontId="6" type="noConversion"/>
  </si>
  <si>
    <t>액정모니터</t>
    <phoneticPr fontId="6" type="noConversion"/>
  </si>
  <si>
    <t>씨에스엔아이</t>
  </si>
  <si>
    <t>아이엠피</t>
    <phoneticPr fontId="6" type="noConversion"/>
  </si>
  <si>
    <t>삼보컴퓨터</t>
    <phoneticPr fontId="6" type="noConversion"/>
  </si>
  <si>
    <t>전원공급장치</t>
    <phoneticPr fontId="6" type="noConversion"/>
  </si>
  <si>
    <t>이레씨즈, CPC-6008, 8채널</t>
    <phoneticPr fontId="6" type="noConversion"/>
  </si>
  <si>
    <t>하드디스크드라이브</t>
    <phoneticPr fontId="6" type="noConversion"/>
  </si>
  <si>
    <t>대</t>
    <phoneticPr fontId="6" type="noConversion"/>
  </si>
  <si>
    <t>광점퍼코드</t>
    <phoneticPr fontId="6" type="noConversion"/>
  </si>
  <si>
    <t>광점퍼코드, SM-3 ST</t>
    <phoneticPr fontId="6" type="noConversion"/>
  </si>
  <si>
    <t>개</t>
    <phoneticPr fontId="6" type="noConversion"/>
  </si>
  <si>
    <t>광분배함</t>
  </si>
  <si>
    <t>광분배함, 4C</t>
  </si>
  <si>
    <t>정보통신공사</t>
  </si>
  <si>
    <t>광케이블보통12코어이하접속</t>
  </si>
  <si>
    <t>식</t>
    <phoneticPr fontId="6" type="noConversion"/>
  </si>
  <si>
    <t>정보통신공사</t>
    <phoneticPr fontId="6" type="noConversion"/>
  </si>
  <si>
    <t>종합시험</t>
    <phoneticPr fontId="6" type="noConversion"/>
  </si>
  <si>
    <t>스피드돔 벽부형(알루미늄 다이케스팅)</t>
    <phoneticPr fontId="6" type="noConversion"/>
  </si>
  <si>
    <t>개</t>
    <phoneticPr fontId="6" type="noConversion"/>
  </si>
  <si>
    <t>카메라브래킷</t>
    <phoneticPr fontId="6" type="noConversion"/>
  </si>
  <si>
    <t>벽부형(steel)</t>
    <phoneticPr fontId="6" type="noConversion"/>
  </si>
  <si>
    <t>컴퓨터및주변기기설치</t>
    <phoneticPr fontId="6" type="noConversion"/>
  </si>
  <si>
    <t>포장해체, PC설치, 주변기기연결, 기본S/W설치, 환경설정 및 작동상태확인</t>
    <phoneticPr fontId="6" type="noConversion"/>
  </si>
  <si>
    <t>운영체제</t>
    <phoneticPr fontId="6" type="noConversion"/>
  </si>
  <si>
    <t>Microsoft, Windows 11 Pro</t>
    <phoneticPr fontId="6" type="noConversion"/>
  </si>
  <si>
    <t>영상정보디스플레이장치</t>
    <phoneticPr fontId="6" type="noConversion"/>
  </si>
  <si>
    <t>텔레비전거치대</t>
    <phoneticPr fontId="6" type="noConversion"/>
  </si>
  <si>
    <t>다수공급자, 현장설치도
추가선택(주품목 25416328)</t>
    <phoneticPr fontId="6" type="noConversion"/>
  </si>
  <si>
    <t>다수공급자, 납품장소도
추가선택(주품목 26063775)</t>
    <phoneticPr fontId="6" type="noConversion"/>
  </si>
  <si>
    <t>시큐인포</t>
    <phoneticPr fontId="6" type="noConversion"/>
  </si>
  <si>
    <t>다인정보</t>
    <phoneticPr fontId="6" type="noConversion"/>
  </si>
  <si>
    <t>다인정보</t>
    <phoneticPr fontId="6" type="noConversion"/>
  </si>
  <si>
    <t>다인정보</t>
    <phoneticPr fontId="6" type="noConversion"/>
  </si>
  <si>
    <t>삼보컴퓨터</t>
    <phoneticPr fontId="6" type="noConversion"/>
  </si>
  <si>
    <t>32CH</t>
    <phoneticPr fontId="4" type="noConversion"/>
  </si>
  <si>
    <t>광분배함</t>
    <phoneticPr fontId="6" type="noConversion"/>
  </si>
  <si>
    <t>4C</t>
    <phoneticPr fontId="6" type="noConversion"/>
  </si>
  <si>
    <t>정보통신공사</t>
    <phoneticPr fontId="6" type="noConversion"/>
  </si>
  <si>
    <t>정보통신공사</t>
    <phoneticPr fontId="6" type="noConversion"/>
  </si>
  <si>
    <t>광케이블보통12코어이하접속</t>
    <phoneticPr fontId="6" type="noConversion"/>
  </si>
  <si>
    <t>종합시험</t>
    <phoneticPr fontId="6" type="noConversion"/>
  </si>
  <si>
    <t>액정모니터</t>
    <phoneticPr fontId="4" type="noConversion"/>
  </si>
  <si>
    <t>6240V, 60.4cm</t>
    <phoneticPr fontId="4" type="noConversion"/>
  </si>
  <si>
    <t>카메라설치</t>
    <phoneticPr fontId="4" type="noConversion"/>
  </si>
  <si>
    <t>카메라철거</t>
    <phoneticPr fontId="4" type="noConversion"/>
  </si>
  <si>
    <t>네트워크스위치</t>
    <phoneticPr fontId="4" type="noConversion"/>
  </si>
  <si>
    <t xml:space="preserve">                                                                                                                                            `</t>
    <phoneticPr fontId="4" type="noConversion"/>
  </si>
  <si>
    <t>스피커케이블</t>
    <phoneticPr fontId="4" type="noConversion"/>
  </si>
  <si>
    <t>5.6㎟-4C 이하</t>
    <phoneticPr fontId="4" type="noConversion"/>
  </si>
  <si>
    <t>PTZ전력 케이블</t>
    <phoneticPr fontId="4" type="noConversion"/>
  </si>
  <si>
    <t>HFCO(0.6/1kV 3C-1.5㎟)</t>
    <phoneticPr fontId="4" type="noConversion"/>
  </si>
  <si>
    <t>빙상장 스피커 케이블</t>
    <phoneticPr fontId="4" type="noConversion"/>
  </si>
  <si>
    <t>우수조달제품, 현장설치도
추가선택(주품목 24510541)</t>
    <phoneticPr fontId="6" type="noConversion"/>
  </si>
  <si>
    <t>다수공급자, 현장설치도
추가선택(주품목 25416328)</t>
    <phoneticPr fontId="6" type="noConversion"/>
  </si>
  <si>
    <t>우수조달제품, 현장설치도
선택부품(주품목 24510541)</t>
    <phoneticPr fontId="6" type="noConversion"/>
  </si>
  <si>
    <t>다수공급자, 납품장소도
추가선택(주품목 26063775)</t>
    <phoneticPr fontId="6" type="noConversion"/>
  </si>
  <si>
    <t>임금채권부담금</t>
    <phoneticPr fontId="6" type="noConversion"/>
  </si>
  <si>
    <t>빙상장 스피커 케이블 철거</t>
    <phoneticPr fontId="4" type="noConversion"/>
  </si>
  <si>
    <t>[통신 4-8-1]</t>
    <phoneticPr fontId="6" type="noConversion"/>
  </si>
  <si>
    <t>PoE함체</t>
    <phoneticPr fontId="4" type="noConversion"/>
  </si>
  <si>
    <t>POE#1(교체후신설)</t>
    <phoneticPr fontId="6" type="noConversion"/>
  </si>
  <si>
    <t>POE#1(교체후신설)</t>
    <phoneticPr fontId="6" type="noConversion"/>
  </si>
  <si>
    <t>POE#1(교체후신설)</t>
    <phoneticPr fontId="6" type="noConversion"/>
  </si>
  <si>
    <t>ST관</t>
    <phoneticPr fontId="6" type="noConversion"/>
  </si>
  <si>
    <t>28C</t>
    <phoneticPr fontId="4" type="noConversion"/>
  </si>
  <si>
    <t>1. CCTV 교체</t>
    <phoneticPr fontId="4" type="noConversion"/>
  </si>
  <si>
    <t>2. 방송장비 교체</t>
    <phoneticPr fontId="4" type="noConversion"/>
  </si>
  <si>
    <t>대</t>
    <phoneticPr fontId="4" type="noConversion"/>
  </si>
  <si>
    <t>대</t>
    <phoneticPr fontId="4" type="noConversion"/>
  </si>
  <si>
    <t>대</t>
    <phoneticPr fontId="4" type="noConversion"/>
  </si>
  <si>
    <t>대</t>
    <phoneticPr fontId="4" type="noConversion"/>
  </si>
  <si>
    <t>개</t>
    <phoneticPr fontId="4" type="noConversion"/>
  </si>
  <si>
    <t>개</t>
    <phoneticPr fontId="4" type="noConversion"/>
  </si>
  <si>
    <t>조</t>
    <phoneticPr fontId="6" type="noConversion"/>
  </si>
  <si>
    <t>조</t>
    <phoneticPr fontId="6" type="noConversion"/>
  </si>
  <si>
    <t>개</t>
    <phoneticPr fontId="6" type="noConversion"/>
  </si>
  <si>
    <t>대</t>
    <phoneticPr fontId="6" type="noConversion"/>
  </si>
  <si>
    <t>대</t>
    <phoneticPr fontId="6" type="noConversion"/>
  </si>
  <si>
    <t>개</t>
    <phoneticPr fontId="6" type="noConversion"/>
  </si>
  <si>
    <t>식</t>
    <phoneticPr fontId="6" type="noConversion"/>
  </si>
  <si>
    <t>개</t>
    <phoneticPr fontId="6" type="noConversion"/>
  </si>
  <si>
    <t>개</t>
    <phoneticPr fontId="6" type="noConversion"/>
  </si>
  <si>
    <t>개</t>
    <phoneticPr fontId="6" type="noConversion"/>
  </si>
  <si>
    <t>EA</t>
    <phoneticPr fontId="6" type="noConversion"/>
  </si>
  <si>
    <t>대</t>
    <phoneticPr fontId="6" type="noConversion"/>
  </si>
  <si>
    <t>ST 20P</t>
    <phoneticPr fontId="4" type="noConversion"/>
  </si>
  <si>
    <t>SP 10P</t>
    <phoneticPr fontId="4" type="noConversion"/>
  </si>
  <si>
    <t>EA</t>
    <phoneticPr fontId="6" type="noConversion"/>
  </si>
  <si>
    <t>EA</t>
    <phoneticPr fontId="4" type="noConversion"/>
  </si>
  <si>
    <t>POE#2,3(교체후신설)</t>
  </si>
  <si>
    <t>POE#2,3(신설)</t>
  </si>
  <si>
    <t>운영실 단자함</t>
    <phoneticPr fontId="4" type="noConversion"/>
  </si>
  <si>
    <t>운영실 단자함</t>
    <phoneticPr fontId="4" type="noConversion"/>
  </si>
  <si>
    <t>POE#2,3(신설)</t>
    <phoneticPr fontId="6" type="noConversion"/>
  </si>
  <si>
    <t>POE#4(교체후신설)</t>
  </si>
  <si>
    <t>POE#4(신설)</t>
    <phoneticPr fontId="6" type="noConversion"/>
  </si>
  <si>
    <t>시점
 (인출점)</t>
  </si>
  <si>
    <t>C-40 (교체후신설)</t>
  </si>
  <si>
    <t>C-01 (교체후신설)</t>
  </si>
  <si>
    <t>C-02 (신설)</t>
  </si>
  <si>
    <t>C-03 (신설)</t>
  </si>
  <si>
    <t>C-04 (신설)</t>
  </si>
  <si>
    <t>C-05 (신설)</t>
  </si>
  <si>
    <t>C-06 (교체후신설)</t>
  </si>
  <si>
    <t>C-07 (신설)</t>
  </si>
  <si>
    <t>C-08 (신설)</t>
  </si>
  <si>
    <t>C-09 (신설)</t>
  </si>
  <si>
    <t>C-10 (신설)</t>
  </si>
  <si>
    <t>C-11 (신설)</t>
  </si>
  <si>
    <t>C-12 (신설)</t>
  </si>
  <si>
    <t>C-13 (교체후신설)</t>
  </si>
  <si>
    <t>C-14 (교체후신설)</t>
  </si>
  <si>
    <t>C-15 (교체후신설)</t>
  </si>
  <si>
    <t>C-16 (교체후신설)</t>
  </si>
  <si>
    <t>C-17 (교체후신설)</t>
  </si>
  <si>
    <t>C-18 (신설)</t>
  </si>
  <si>
    <t>C-19 (교체후신설)</t>
  </si>
  <si>
    <t>C-20 (교체후신설)</t>
  </si>
  <si>
    <t>C-21 (교체후신설)</t>
  </si>
  <si>
    <t>C-22 (교체후신설)</t>
  </si>
  <si>
    <t>C-23 (교체후신설)</t>
  </si>
  <si>
    <t>C-24 (교체후신설)</t>
  </si>
  <si>
    <t>C-25 (신설)</t>
  </si>
  <si>
    <t>C-26 (교체후신설)</t>
  </si>
  <si>
    <t>C-27 (교체후신설)</t>
  </si>
  <si>
    <t>C-28 (신설)</t>
  </si>
  <si>
    <t>C-29 (교체후신설)</t>
  </si>
  <si>
    <t>C-30 (신설)</t>
  </si>
  <si>
    <t>C-31 (교체후신설)</t>
  </si>
  <si>
    <t>C-53 (신설)</t>
  </si>
  <si>
    <t>C-54 (신설)</t>
  </si>
  <si>
    <t>C-55 (신설)</t>
  </si>
  <si>
    <t>C-56 (신설)</t>
  </si>
  <si>
    <t>POE#1 (신설)</t>
  </si>
  <si>
    <t>C-32 (교체후신설)</t>
  </si>
  <si>
    <t>C-33 (교체후신설)</t>
  </si>
  <si>
    <t>C-34 (교체후신설)</t>
  </si>
  <si>
    <t>C-35 (교체후신설)</t>
  </si>
  <si>
    <t>C-36 (교체후신설)</t>
  </si>
  <si>
    <t>C-37 (교체후신설)</t>
  </si>
  <si>
    <t>C-38 (신설)</t>
  </si>
  <si>
    <t>C-39 (신설)</t>
  </si>
  <si>
    <t>C-41 (교체후신설)</t>
  </si>
  <si>
    <t>C-42 (교체후신설)</t>
  </si>
  <si>
    <t>C-43 (교체후신설)</t>
  </si>
  <si>
    <t>C-44 (교체후신설)</t>
  </si>
  <si>
    <t>POE#4 (교체후신설)</t>
  </si>
  <si>
    <t>C-45 (교체후신설)</t>
  </si>
  <si>
    <t>C-46 (교체후신설)</t>
  </si>
  <si>
    <t>C-47 (교체후신설)</t>
  </si>
  <si>
    <t>C-48 (교체후신설)</t>
  </si>
  <si>
    <t>C-49 (교체후신설)</t>
  </si>
  <si>
    <t>C-50 (교체후신설)</t>
  </si>
  <si>
    <t>C-51 (교체후신설)</t>
  </si>
  <si>
    <t>C-52 (교체후신설)</t>
  </si>
  <si>
    <t>C-57 (신설)</t>
  </si>
  <si>
    <t>POE#2,3 (신설)</t>
    <phoneticPr fontId="4" type="noConversion"/>
  </si>
  <si>
    <t>삼보컴퓨터, (CN)6240V, 60.4cm</t>
    <phoneticPr fontId="6" type="noConversion"/>
  </si>
  <si>
    <t>빙상장 AMP</t>
    <phoneticPr fontId="4" type="noConversion"/>
  </si>
  <si>
    <t>600W x 2CH (bridge)</t>
    <phoneticPr fontId="4" type="noConversion"/>
  </si>
  <si>
    <t>EA</t>
    <phoneticPr fontId="6" type="noConversion"/>
  </si>
  <si>
    <t>석면분담금</t>
    <phoneticPr fontId="6" type="noConversion"/>
  </si>
  <si>
    <t>42C</t>
    <phoneticPr fontId="4" type="noConversion"/>
  </si>
  <si>
    <t>42C</t>
    <phoneticPr fontId="4" type="noConversion"/>
  </si>
  <si>
    <t>m</t>
    <phoneticPr fontId="4" type="noConversion"/>
  </si>
  <si>
    <t>F-FR-8 2C-4㎟</t>
    <phoneticPr fontId="4" type="noConversion"/>
  </si>
  <si>
    <t>규격초과</t>
    <phoneticPr fontId="4" type="noConversion"/>
  </si>
  <si>
    <t>2.5㎟-20C 이하</t>
    <phoneticPr fontId="4" type="noConversion"/>
  </si>
  <si>
    <t>상기규격초과 130%</t>
    <phoneticPr fontId="4" type="noConversion"/>
  </si>
  <si>
    <t>스피커 설치</t>
    <phoneticPr fontId="4" type="noConversion"/>
  </si>
  <si>
    <t>품의할증</t>
    <phoneticPr fontId="4" type="noConversion"/>
  </si>
  <si>
    <t>F-FR-8 2C-3.5㎟ *4</t>
    <phoneticPr fontId="4" type="noConversion"/>
  </si>
  <si>
    <t>400*500*200</t>
    <phoneticPr fontId="4" type="noConversion"/>
  </si>
  <si>
    <t>NVR 철거</t>
    <phoneticPr fontId="4" type="noConversion"/>
  </si>
  <si>
    <t>NVR 철거</t>
    <phoneticPr fontId="4" type="noConversion"/>
  </si>
  <si>
    <t>32CH</t>
    <phoneticPr fontId="4" type="noConversion"/>
  </si>
  <si>
    <t>영상저장장치</t>
    <phoneticPr fontId="6" type="noConversion"/>
  </si>
  <si>
    <t>41계</t>
  </si>
  <si>
    <t>41항목</t>
  </si>
  <si>
    <t>[통신 4-6-1]</t>
    <phoneticPr fontId="6" type="noConversion"/>
  </si>
  <si>
    <t>3심 200%</t>
    <phoneticPr fontId="4" type="noConversion"/>
  </si>
  <si>
    <t>HFCO</t>
    <phoneticPr fontId="4" type="noConversion"/>
  </si>
  <si>
    <t>42항목</t>
  </si>
  <si>
    <t>42계</t>
  </si>
  <si>
    <t>`</t>
    <phoneticPr fontId="4" type="noConversion"/>
  </si>
  <si>
    <t>뷸렛</t>
    <phoneticPr fontId="4" type="noConversion"/>
  </si>
  <si>
    <r>
      <t>설        계        내        역        서</t>
    </r>
    <r>
      <rPr>
        <sz val="10"/>
        <color rgb="FF000000"/>
        <rFont val="함초롬바탕"/>
        <family val="1"/>
        <charset val="129"/>
      </rPr>
      <t> </t>
    </r>
    <phoneticPr fontId="4" type="noConversion"/>
  </si>
  <si>
    <t>소</t>
    <phoneticPr fontId="6" type="noConversion"/>
  </si>
  <si>
    <t> 2026년도 </t>
    <phoneticPr fontId="6" type="noConversion"/>
  </si>
  <si>
    <r>
      <t>2026. 7.</t>
    </r>
    <r>
      <rPr>
        <sz val="10"/>
        <color rgb="FF000000"/>
        <rFont val="맑은 고딕"/>
        <family val="3"/>
        <charset val="129"/>
      </rPr>
      <t> </t>
    </r>
    <phoneticPr fontId="6" type="noConversion"/>
  </si>
  <si>
    <r>
      <t>설</t>
    </r>
    <r>
      <rPr>
        <sz val="10"/>
        <color rgb="FF000000"/>
        <rFont val="맑은 고딕"/>
        <family val="3"/>
        <charset val="129"/>
      </rPr>
      <t> </t>
    </r>
  </si>
  <si>
    <r>
      <t>  </t>
    </r>
    <r>
      <rPr>
        <sz val="10"/>
        <color rgb="FF000000"/>
        <rFont val="맑은 고딕"/>
        <family val="3"/>
        <charset val="129"/>
      </rPr>
      <t> </t>
    </r>
  </si>
  <si>
    <r>
      <t>계</t>
    </r>
    <r>
      <rPr>
        <sz val="10"/>
        <color rgb="FF000000"/>
        <rFont val="맑은 고딕"/>
        <family val="3"/>
        <charset val="129"/>
      </rPr>
      <t> </t>
    </r>
  </si>
  <si>
    <r>
      <t>자</t>
    </r>
    <r>
      <rPr>
        <sz val="10"/>
        <color rgb="FF000000"/>
        <rFont val="맑은 고딕"/>
        <family val="3"/>
        <charset val="129"/>
      </rPr>
      <t> </t>
    </r>
  </si>
  <si>
    <r>
      <t xml:space="preserve">                                                                                                                                                              </t>
    </r>
    <r>
      <rPr>
        <sz val="12"/>
        <color theme="1"/>
        <rFont val="맑은 고딕"/>
        <family val="3"/>
        <charset val="129"/>
      </rPr>
      <t>(※ 부가세 포함) </t>
    </r>
    <phoneticPr fontId="4" type="noConversion"/>
  </si>
  <si>
    <t>                  □ 공사개요</t>
    <phoneticPr fontId="4" type="noConversion"/>
  </si>
  <si>
    <t>（주）협성임프</t>
    <phoneticPr fontId="4" type="noConversion"/>
  </si>
  <si>
    <t>네트워크 설비</t>
  </si>
  <si>
    <t>배관 설비</t>
  </si>
  <si>
    <t>전관 방송기기 시스템</t>
  </si>
  <si>
    <t>지상1층</t>
    <phoneticPr fontId="4" type="noConversion"/>
  </si>
  <si>
    <t>케이블 설비</t>
  </si>
  <si>
    <t>빙상장 방송기기 시스템</t>
    <phoneticPr fontId="4" type="noConversion"/>
  </si>
  <si>
    <t>작업반장</t>
  </si>
  <si>
    <t>조력공</t>
  </si>
  <si>
    <t>제도사</t>
  </si>
  <si>
    <t>비계공</t>
  </si>
  <si>
    <t>형틀목공</t>
  </si>
  <si>
    <t>철근공</t>
  </si>
  <si>
    <t>철공</t>
  </si>
  <si>
    <t>철판공</t>
  </si>
  <si>
    <t>철골공</t>
  </si>
  <si>
    <t>용접공</t>
  </si>
  <si>
    <t>콘크리트공</t>
  </si>
  <si>
    <t>보링공</t>
  </si>
  <si>
    <t>착암공</t>
  </si>
  <si>
    <t>화약취급공</t>
  </si>
  <si>
    <t>포설공</t>
  </si>
  <si>
    <t>잠수부</t>
  </si>
  <si>
    <t>조적공</t>
  </si>
  <si>
    <t>견출공</t>
  </si>
  <si>
    <t>건축목공</t>
  </si>
  <si>
    <t>창호공</t>
  </si>
  <si>
    <t>유리공</t>
  </si>
  <si>
    <t>방수공</t>
  </si>
  <si>
    <t>미장공</t>
  </si>
  <si>
    <r>
      <t>배관공</t>
    </r>
    <r>
      <rPr>
        <sz val="10"/>
        <color rgb="FF000000"/>
        <rFont val="맑은 고딕"/>
        <family val="3"/>
        <charset val="129"/>
        <scheme val="minor"/>
      </rPr>
      <t>(</t>
    </r>
    <r>
      <rPr>
        <sz val="10"/>
        <color rgb="FF000000"/>
        <rFont val="한양신명조"/>
        <family val="3"/>
        <charset val="129"/>
      </rPr>
      <t>수도</t>
    </r>
    <r>
      <rPr>
        <sz val="10"/>
        <color rgb="FF000000"/>
        <rFont val="맑은 고딕"/>
        <family val="3"/>
        <charset val="129"/>
        <scheme val="minor"/>
      </rPr>
      <t>)</t>
    </r>
  </si>
  <si>
    <r>
      <t>H/W</t>
    </r>
    <r>
      <rPr>
        <sz val="10"/>
        <color rgb="FF000000"/>
        <rFont val="한양신명조"/>
        <family val="3"/>
        <charset val="129"/>
      </rPr>
      <t>시험사</t>
    </r>
  </si>
  <si>
    <r>
      <t>S/W</t>
    </r>
    <r>
      <rPr>
        <sz val="10"/>
        <color rgb="FF000000"/>
        <rFont val="한양신명조"/>
        <family val="3"/>
        <charset val="129"/>
      </rPr>
      <t>시험사</t>
    </r>
  </si>
  <si>
    <t>*5012</t>
  </si>
  <si>
    <t>플로어링마루시공공</t>
  </si>
  <si>
    <t>교통정리원</t>
  </si>
  <si>
    <t>철거공</t>
  </si>
  <si>
    <t>흙막이공</t>
  </si>
  <si>
    <t>전철전공</t>
  </si>
  <si>
    <t>2026.9.1</t>
  </si>
  <si>
    <t>2026.1.1</t>
  </si>
  <si>
    <t>2025.9.1</t>
  </si>
  <si>
    <t>2025.1.1</t>
  </si>
  <si>
    <t>노 임 단 가 표(2026년 하반기)</t>
    <phoneticPr fontId="6" type="noConversion"/>
  </si>
  <si>
    <t>(ID)75QNED85AKS, mini LED 4K, 189cm</t>
    <phoneticPr fontId="4" type="noConversion"/>
  </si>
  <si>
    <t>WB24GCA, 450×19×440mm, 벽걸이형</t>
    <phoneticPr fontId="4" type="noConversion"/>
  </si>
  <si>
    <t>(ID)75QNED85AKS, mini LED 4K, 189cm</t>
    <phoneticPr fontId="6" type="noConversion"/>
  </si>
  <si>
    <t>WB24GCA, 450×19×440mm, 벽걸이형</t>
    <phoneticPr fontId="6" type="noConversion"/>
  </si>
  <si>
    <t>다수공급자, 현장설치도</t>
    <phoneticPr fontId="6" type="noConversion"/>
  </si>
  <si>
    <t>다수공급자, 현장설치도
추가선택(주품목 25510521)</t>
    <phoneticPr fontId="6" type="noConversion"/>
  </si>
  <si>
    <t>3</t>
    <phoneticPr fontId="4" type="noConversion"/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</si>
  <si>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</si>
  <si>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</si>
  <si>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</si>
  <si>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</si>
  <si>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</si>
  <si>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</si>
  <si>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</si>
  <si>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</si>
  <si>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</si>
  <si>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</si>
  <si>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</si>
  <si>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</si>
  <si>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</si>
  <si>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</si>
  <si>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</si>
  <si>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 xml:space="preserve"> [{(</t>
    <phoneticPr fontId="6" type="noConversion"/>
  </si>
  <si>
    <t>산 업 안 전 보 건 관 리 비</t>
    <phoneticPr fontId="6" type="noConversion"/>
  </si>
  <si>
    <t>1. 보안용카메라 및 영상감시장치 구매설치 - 본 품</t>
    <phoneticPr fontId="6" type="noConversion"/>
  </si>
  <si>
    <t>조달청 다수공급자계약 물품 산업안전보건관리비 계상방안</t>
    <phoneticPr fontId="6" type="noConversion"/>
  </si>
  <si>
    <r>
      <t>*</t>
    </r>
    <r>
      <rPr>
        <sz val="11"/>
        <color rgb="FF000000"/>
        <rFont val="맑은 고딕"/>
        <family val="3"/>
        <charset val="129"/>
      </rPr>
      <t xml:space="preserve"> 완제품 형태로 제작 또는 납품되어 철치되는 경우 : 다음 ①과 ② 중 작은금액 이상으로 계상</t>
    </r>
    <phoneticPr fontId="6" type="noConversion"/>
  </si>
  <si>
    <t>① (총납품요구금액 ×70%) × 요율</t>
    <phoneticPr fontId="6" type="noConversion"/>
  </si>
  <si>
    <t>(</t>
    <phoneticPr fontId="6" type="noConversion"/>
  </si>
  <si>
    <t>x 70%</t>
    <phoneticPr fontId="6" type="noConversion"/>
  </si>
  <si>
    <t>)</t>
    <phoneticPr fontId="6" type="noConversion"/>
  </si>
  <si>
    <t>x 2.07%</t>
    <phoneticPr fontId="6" type="noConversion"/>
  </si>
  <si>
    <t>=</t>
    <phoneticPr fontId="6" type="noConversion"/>
  </si>
  <si>
    <t>② [{(총납품요구금액 –완제품 가액) ×70%} × 요율 ] x 1.2</t>
    <phoneticPr fontId="6" type="noConversion"/>
  </si>
  <si>
    <t>-</t>
    <phoneticPr fontId="6" type="noConversion"/>
  </si>
  <si>
    <t>)</t>
    <phoneticPr fontId="6" type="noConversion"/>
  </si>
  <si>
    <t>x 70%}</t>
    <phoneticPr fontId="6" type="noConversion"/>
  </si>
  <si>
    <t>x 2.07% ] x 1.2</t>
    <phoneticPr fontId="6" type="noConversion"/>
  </si>
  <si>
    <t>=</t>
    <phoneticPr fontId="6" type="noConversion"/>
  </si>
  <si>
    <t xml:space="preserve">         =&gt; 적용 금액</t>
    <phoneticPr fontId="6" type="noConversion"/>
  </si>
  <si>
    <t>원</t>
    <phoneticPr fontId="6" type="noConversion"/>
  </si>
  <si>
    <t>부산실내빙상장 노후 통신시설 보수공사</t>
    <phoneticPr fontId="6" type="noConversion"/>
  </si>
  <si>
    <t>                          -  부산실내빙상장 노후 통신시설 보수공사 1식</t>
    <phoneticPr fontId="6" type="noConversion"/>
  </si>
  <si>
    <t>사업명 : 부산실내빙상장 노후 통신시설 보수공사</t>
    <phoneticPr fontId="4" type="noConversion"/>
  </si>
  <si>
    <t>사업명 : 부산실내빙상장 노후 통신시설 보수공사</t>
    <phoneticPr fontId="6" type="noConversion"/>
  </si>
  <si>
    <t>부산실내빙상장 노후 통신시설 보수공사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</si>
</sst>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1">
    <numFmt numFmtId="42" formatCode="_-&quot;₩&quot;* #,##0_-;\-&quot;₩&quot;* #,##0_-;_-&quot;₩&quot;* &quot;-&quot;_-;_-@_-"/>
    <numFmt numFmtId="41" formatCode="_-* #,##0_-;\-* #,##0_-;_-* &quot;-&quot;_-;_-@_-"/>
    <numFmt numFmtId="43" formatCode="_-* #,##0.00_-;\-* #,##0.00_-;_-* &quot;-&quot;??_-;_-@_-"/>
    <numFmt numFmtId="176" formatCode="0.0"/>
    <numFmt numFmtId="177" formatCode="#,##0_);\(#,##0\)"/>
    <numFmt numFmtId="178" formatCode="0.000"/>
    <numFmt numFmtId="179" formatCode="#,##0_ "/>
    <numFmt numFmtId="180" formatCode="#,###"/>
    <numFmt numFmtId="181" formatCode="&quot;제&quot;#&quot;호표&quot;"/>
    <numFmt numFmtId="182" formatCode="&quot;제&quot;\ #\ &quot;호&quot;\ &quot;표&quot;"/>
    <numFmt numFmtId="183" formatCode="0.000_);[Red]\(0.000\)"/>
    <numFmt numFmtId="184" formatCode="0_);[Red]\(0\)"/>
    <numFmt numFmtId="185" formatCode="#,##0_);[Red]\(#,##0\)"/>
    <numFmt numFmtId="186" formatCode="_-* #,##0_-;\-* #,##0_-;_-* &quot;-&quot;??_-;_-@_-"/>
    <numFmt numFmtId="187" formatCode="0.0_);[Red]\(0.0\)"/>
    <numFmt numFmtId="188" formatCode="0.00_);[Red]\(0.00\)"/>
    <numFmt numFmtId="189" formatCode="#,##0;[Red]#,##0"/>
    <numFmt numFmtId="190" formatCode="_ &quot;₩&quot;* #,##0_ ;_ &quot;₩&quot;* \-#,##0_ ;_ &quot;₩&quot;* &quot;-&quot;_ ;_ @_ "/>
    <numFmt numFmtId="191" formatCode="_ * #,##0_ ;_ * \-#,##0_ ;_ * &quot;-&quot;_ ;_ @_ "/>
    <numFmt numFmtId="192" formatCode="_ &quot;₩&quot;* #,##0.00_ ;_ &quot;₩&quot;* \-#,##0.00_ ;_ &quot;₩&quot;* &quot;-&quot;??_ ;_ @_ "/>
    <numFmt numFmtId="193" formatCode="_ * #,##0.00_ ;_ * \-#,##0.00_ ;_ * &quot;-&quot;??_ ;_ @_ "/>
  </numFmts>
  <fonts count="143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10"/>
      <color rgb="FF000000"/>
      <name val="함초롬바탕"/>
      <family val="1"/>
      <charset val="129"/>
    </font>
    <font>
      <sz val="8"/>
      <name val="돋움"/>
      <family val="3"/>
      <charset val="129"/>
    </font>
    <font>
      <sz val="11"/>
      <color theme="1"/>
      <name val="함초롬바탕"/>
      <family val="1"/>
      <charset val="129"/>
    </font>
    <font>
      <sz val="14"/>
      <color theme="1"/>
      <name val="함초롬바탕"/>
      <family val="1"/>
      <charset val="129"/>
    </font>
    <font>
      <sz val="30"/>
      <color rgb="FF000000"/>
      <name val="HY헤드라인M"/>
      <family val="1"/>
      <charset val="129"/>
    </font>
    <font>
      <sz val="12"/>
      <color theme="1"/>
      <name val="함초롬바탕"/>
      <family val="1"/>
      <charset val="129"/>
    </font>
    <font>
      <b/>
      <sz val="14"/>
      <color theme="1"/>
      <name val="함초롬바탕"/>
      <family val="1"/>
      <charset val="129"/>
    </font>
    <font>
      <sz val="16"/>
      <color rgb="FF000000"/>
      <name val="휴먼명조"/>
      <family val="3"/>
      <charset val="129"/>
    </font>
    <font>
      <sz val="1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sz val="11"/>
      <name val="맑은 고딕"/>
      <family val="3"/>
      <charset val="129"/>
      <scheme val="major"/>
    </font>
    <font>
      <sz val="11"/>
      <color theme="0" tint="-0.14999847407452621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sz val="10"/>
      <name val="맑은 고딕"/>
      <family val="3"/>
      <charset val="129"/>
      <scheme val="major"/>
    </font>
    <font>
      <sz val="10"/>
      <name val="돋움"/>
      <family val="3"/>
      <charset val="129"/>
    </font>
    <font>
      <sz val="12"/>
      <name val="돋움"/>
      <family val="3"/>
      <charset val="129"/>
    </font>
    <font>
      <b/>
      <u/>
      <sz val="20"/>
      <name val="맑은 고딕"/>
      <family val="3"/>
      <charset val="129"/>
      <scheme val="major"/>
    </font>
    <font>
      <b/>
      <sz val="20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</font>
    <font>
      <sz val="11"/>
      <color theme="1"/>
      <name val="맑은 고딕"/>
      <family val="3"/>
      <charset val="129"/>
    </font>
    <font>
      <sz val="8"/>
      <color theme="1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9.5"/>
      <color theme="1"/>
      <name val="맑은 고딕"/>
      <family val="3"/>
      <charset val="129"/>
      <scheme val="minor"/>
    </font>
    <font>
      <b/>
      <sz val="11"/>
      <color rgb="FF3333FF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1"/>
      <color rgb="FF3333FF"/>
      <name val="맑은 고딕"/>
      <family val="3"/>
      <charset val="129"/>
    </font>
    <font>
      <sz val="11"/>
      <color theme="1"/>
      <name val="돋움"/>
      <family val="3"/>
      <charset val="129"/>
    </font>
    <font>
      <sz val="10.5"/>
      <color theme="1"/>
      <name val="맑은 고딕"/>
      <family val="3"/>
      <charset val="129"/>
      <scheme val="minor"/>
    </font>
    <font>
      <sz val="9.5"/>
      <color theme="1"/>
      <name val="맑은 고딕"/>
      <family val="2"/>
      <charset val="129"/>
    </font>
    <font>
      <u/>
      <sz val="11"/>
      <color theme="1"/>
      <name val="맑은 고딕"/>
      <family val="3"/>
      <charset val="129"/>
      <scheme val="minor"/>
    </font>
    <font>
      <vertAlign val="superscript"/>
      <sz val="11"/>
      <color theme="1"/>
      <name val="맑은 고딕"/>
      <family val="3"/>
      <charset val="129"/>
      <scheme val="minor"/>
    </font>
    <font>
      <b/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6"/>
      <color theme="1"/>
      <name val="맑은 고딕"/>
      <family val="2"/>
      <charset val="129"/>
      <scheme val="minor"/>
    </font>
    <font>
      <sz val="9"/>
      <color theme="1"/>
      <name val="맑은 고딕"/>
      <family val="2"/>
      <charset val="129"/>
      <scheme val="minor"/>
    </font>
    <font>
      <b/>
      <sz val="24"/>
      <color theme="1"/>
      <name val="맑은 고딕"/>
      <family val="2"/>
      <charset val="129"/>
      <scheme val="minor"/>
    </font>
    <font>
      <b/>
      <sz val="26"/>
      <color theme="1"/>
      <name val="맑은 고딕"/>
      <family val="2"/>
      <charset val="129"/>
      <scheme val="minor"/>
    </font>
    <font>
      <sz val="13"/>
      <color rgb="FFFF0000"/>
      <name val="맑은 고딕"/>
      <family val="3"/>
      <charset val="129"/>
      <scheme val="minor"/>
    </font>
    <font>
      <sz val="14"/>
      <color rgb="FFFF0000"/>
      <name val="맑은 고딕"/>
      <family val="3"/>
      <charset val="129"/>
      <scheme val="minor"/>
    </font>
    <font>
      <sz val="10"/>
      <color theme="0" tint="-0.499984740745262"/>
      <name val="맑은 고딕"/>
      <family val="3"/>
      <charset val="129"/>
      <scheme val="major"/>
    </font>
    <font>
      <b/>
      <sz val="10"/>
      <name val="맑은 고딕"/>
      <family val="3"/>
      <charset val="129"/>
      <scheme val="major"/>
    </font>
    <font>
      <b/>
      <sz val="11"/>
      <color theme="4" tint="-0.249977111117893"/>
      <name val="맑은 고딕"/>
      <family val="3"/>
      <charset val="129"/>
      <scheme val="major"/>
    </font>
    <font>
      <sz val="10"/>
      <color rgb="FFFF0000"/>
      <name val="맑은 고딕"/>
      <family val="3"/>
      <charset val="129"/>
      <scheme val="major"/>
    </font>
    <font>
      <sz val="11"/>
      <color theme="0" tint="-0.499984740745262"/>
      <name val="맑은 고딕"/>
      <family val="3"/>
      <charset val="129"/>
      <scheme val="major"/>
    </font>
    <font>
      <sz val="10"/>
      <name val="맑은 고딕"/>
      <family val="3"/>
      <charset val="129"/>
      <scheme val="minor"/>
    </font>
    <font>
      <sz val="10"/>
      <color theme="2" tint="-0.499984740745262"/>
      <name val="맑은 고딕"/>
      <family val="3"/>
      <charset val="129"/>
      <scheme val="minor"/>
    </font>
    <font>
      <b/>
      <sz val="20"/>
      <name val="맑은 고딕"/>
      <family val="3"/>
      <charset val="129"/>
      <scheme val="minor"/>
    </font>
    <font>
      <sz val="11"/>
      <color theme="0" tint="-0.249977111117893"/>
      <name val="맑은 고딕"/>
      <family val="3"/>
      <charset val="129"/>
      <scheme val="minor"/>
    </font>
    <font>
      <sz val="10"/>
      <color theme="2" tint="-0.499984740745262"/>
      <name val="돋움"/>
      <family val="3"/>
      <charset val="129"/>
    </font>
    <font>
      <sz val="11"/>
      <color rgb="FFFF0000"/>
      <name val="돋움"/>
      <family val="3"/>
      <charset val="129"/>
    </font>
    <font>
      <sz val="10"/>
      <color theme="2" tint="-0.499984740745262"/>
      <name val="맑은 고딕"/>
      <family val="3"/>
      <charset val="129"/>
      <scheme val="major"/>
    </font>
    <font>
      <b/>
      <sz val="10"/>
      <color rgb="FF0070C0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ajor"/>
    </font>
    <font>
      <sz val="10"/>
      <color theme="0" tint="-0.249977111117893"/>
      <name val="맑은 고딕"/>
      <family val="3"/>
      <charset val="129"/>
      <scheme val="major"/>
    </font>
    <font>
      <sz val="10"/>
      <color rgb="FF000000"/>
      <name val="한양신명조"/>
      <family val="3"/>
      <charset val="129"/>
    </font>
    <font>
      <sz val="10"/>
      <color rgb="FF000000"/>
      <name val="맑은 고딕"/>
      <family val="3"/>
      <charset val="129"/>
      <scheme val="minor"/>
    </font>
    <font>
      <sz val="10"/>
      <color theme="0" tint="-0.14999847407452621"/>
      <name val="맑은 고딕"/>
      <family val="3"/>
      <charset val="129"/>
      <scheme val="major"/>
    </font>
    <font>
      <b/>
      <u/>
      <sz val="10"/>
      <name val="맑은 고딕"/>
      <family val="3"/>
      <charset val="129"/>
      <scheme val="major"/>
    </font>
    <font>
      <b/>
      <sz val="16"/>
      <name val="맑은 고딕"/>
      <family val="3"/>
      <charset val="129"/>
      <scheme val="major"/>
    </font>
    <font>
      <sz val="10"/>
      <color rgb="FFFF000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ajor"/>
    </font>
    <font>
      <sz val="11"/>
      <color theme="4" tint="-0.249977111117893"/>
      <name val="맑은 고딕"/>
      <family val="3"/>
      <charset val="129"/>
      <scheme val="major"/>
    </font>
    <font>
      <sz val="9"/>
      <name val="맑은 고딕"/>
      <family val="3"/>
      <charset val="129"/>
      <scheme val="minor"/>
    </font>
    <font>
      <sz val="9"/>
      <color rgb="FFFF0000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ajor"/>
    </font>
    <font>
      <b/>
      <sz val="11"/>
      <color theme="5" tint="-0.249977111117893"/>
      <name val="맑은 고딕"/>
      <family val="3"/>
      <charset val="129"/>
      <scheme val="major"/>
    </font>
    <font>
      <sz val="10"/>
      <color rgb="FFC00000"/>
      <name val="맑은 고딕"/>
      <family val="3"/>
      <charset val="129"/>
      <scheme val="major"/>
    </font>
    <font>
      <b/>
      <sz val="20"/>
      <color indexed="81"/>
      <name val="돋움"/>
      <family val="3"/>
      <charset val="129"/>
    </font>
    <font>
      <b/>
      <sz val="12"/>
      <color indexed="81"/>
      <name val="돋움"/>
      <family val="3"/>
      <charset val="129"/>
    </font>
    <font>
      <sz val="12"/>
      <color indexed="81"/>
      <name val="맑은 고딕"/>
      <family val="3"/>
      <charset val="129"/>
    </font>
    <font>
      <sz val="12"/>
      <color indexed="81"/>
      <name val="Tahoma"/>
      <family val="2"/>
    </font>
    <font>
      <sz val="10"/>
      <color indexed="8"/>
      <name val="Arial"/>
      <family val="2"/>
    </font>
    <font>
      <sz val="11"/>
      <color rgb="FF000000"/>
      <name val="맑은 고딕"/>
      <family val="3"/>
      <charset val="129"/>
    </font>
    <font>
      <sz val="12"/>
      <name val="바탕체"/>
      <family val="1"/>
      <charset val="129"/>
    </font>
    <font>
      <sz val="11"/>
      <color rgb="FF000000"/>
      <name val="맑은 고딕"/>
      <family val="3"/>
      <charset val="129"/>
      <scheme val="major"/>
    </font>
    <font>
      <sz val="10"/>
      <color rgb="FF000000"/>
      <name val="맑은 고딕"/>
      <family val="3"/>
      <charset val="129"/>
      <scheme val="major"/>
    </font>
    <font>
      <b/>
      <sz val="24"/>
      <color theme="1"/>
      <name val="돋움"/>
      <family val="3"/>
      <charset val="129"/>
    </font>
    <font>
      <b/>
      <sz val="24"/>
      <color theme="1"/>
      <name val="맑은 고딕"/>
      <family val="3"/>
      <charset val="129"/>
    </font>
    <font>
      <b/>
      <sz val="24"/>
      <color theme="1"/>
      <name val="맑은 고딕"/>
      <family val="2"/>
      <charset val="129"/>
    </font>
    <font>
      <b/>
      <sz val="12"/>
      <name val="맑은 고딕"/>
      <family val="3"/>
      <charset val="129"/>
      <scheme val="minor"/>
    </font>
    <font>
      <sz val="11"/>
      <name val="맑은 고딕"/>
      <family val="3"/>
      <charset val="129"/>
    </font>
    <font>
      <sz val="9.5"/>
      <name val="맑은 고딕"/>
      <family val="3"/>
      <charset val="129"/>
    </font>
    <font>
      <sz val="10"/>
      <color rgb="FF000000"/>
      <name val="맑은 고딕"/>
      <family val="3"/>
      <charset val="129"/>
    </font>
    <font>
      <b/>
      <sz val="22"/>
      <color rgb="FF000000"/>
      <name val="맑은 고딕"/>
      <family val="3"/>
      <charset val="129"/>
    </font>
    <font>
      <b/>
      <sz val="14"/>
      <color rgb="FF000000"/>
      <name val="맑은 고딕"/>
      <family val="3"/>
      <charset val="129"/>
    </font>
    <font>
      <b/>
      <sz val="11"/>
      <color theme="1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b/>
      <sz val="14"/>
      <color theme="1"/>
      <name val="맑은 고딕"/>
      <family val="3"/>
      <charset val="129"/>
    </font>
    <font>
      <b/>
      <sz val="11"/>
      <color theme="5" tint="-0.249977111117893"/>
      <name val="맑은 고딕"/>
      <family val="3"/>
      <charset val="129"/>
    </font>
    <font>
      <sz val="10"/>
      <name val="굴림체"/>
      <family val="3"/>
      <charset val="129"/>
    </font>
    <font>
      <sz val="10"/>
      <name val="Arial"/>
      <family val="2"/>
    </font>
    <font>
      <sz val="12"/>
      <name val="¹UAAA¼"/>
      <family val="3"/>
      <charset val="129"/>
    </font>
    <font>
      <sz val="12"/>
      <name val="¹UAAA¼"/>
      <family val="1"/>
    </font>
    <font>
      <sz val="12"/>
      <name val="Times New Roman"/>
      <family val="1"/>
    </font>
    <font>
      <sz val="11"/>
      <name val="μ¸¿o"/>
      <family val="3"/>
      <charset val="129"/>
    </font>
    <font>
      <sz val="12"/>
      <name val="¹ÙÅÁÃ¼"/>
      <family val="1"/>
      <charset val="129"/>
    </font>
    <font>
      <sz val="12"/>
      <name val="Arial"/>
      <family val="2"/>
    </font>
    <font>
      <sz val="10"/>
      <name val="바탕체"/>
      <family val="1"/>
      <charset val="129"/>
    </font>
    <font>
      <b/>
      <sz val="12"/>
      <name val="???"/>
      <family val="1"/>
    </font>
    <font>
      <sz val="12"/>
      <name val="COUR"/>
      <family val="3"/>
    </font>
    <font>
      <sz val="9"/>
      <name val="굴림체"/>
      <family val="3"/>
      <charset val="129"/>
    </font>
    <font>
      <sz val="10"/>
      <name val="±¼¸²Ã¼"/>
      <family val="3"/>
      <charset val="129"/>
    </font>
    <font>
      <sz val="12"/>
      <name val="System"/>
      <family val="2"/>
      <charset val="129"/>
    </font>
    <font>
      <sz val="1"/>
      <color indexed="16"/>
      <name val="Courier"/>
      <family val="3"/>
    </font>
    <font>
      <u/>
      <sz val="14"/>
      <color indexed="36"/>
      <name val="Cordia New"/>
      <family val="2"/>
    </font>
    <font>
      <u/>
      <sz val="8"/>
      <color indexed="12"/>
      <name val="Times New Roman"/>
      <family val="1"/>
    </font>
    <font>
      <b/>
      <i/>
      <sz val="10"/>
      <name val="명조"/>
      <family val="3"/>
      <charset val="129"/>
    </font>
    <font>
      <sz val="10"/>
      <name val="±¼¸²A¼"/>
      <family val="3"/>
      <charset val="129"/>
    </font>
    <font>
      <sz val="12"/>
      <name val="¨ÏoUAAA¡§u"/>
      <family val="1"/>
      <charset val="129"/>
    </font>
    <font>
      <sz val="12"/>
      <name val="¹????¼"/>
      <family val="1"/>
      <charset val="129"/>
    </font>
    <font>
      <sz val="11"/>
      <name val="¾©"/>
      <family val="3"/>
      <charset val="129"/>
    </font>
    <font>
      <sz val="11"/>
      <name val="굴림"/>
      <family val="3"/>
      <charset val="129"/>
    </font>
    <font>
      <sz val="10"/>
      <color indexed="10"/>
      <name val="바탕체"/>
      <family val="1"/>
      <charset val="129"/>
    </font>
    <font>
      <sz val="12"/>
      <name val="¹UAAA¼"/>
      <family val="1"/>
      <charset val="129"/>
    </font>
    <font>
      <sz val="12"/>
      <name val="±¼¸²A¼"/>
      <family val="3"/>
      <charset val="129"/>
    </font>
    <font>
      <sz val="11"/>
      <name val="µ¸¿ò"/>
      <family val="3"/>
      <charset val="129"/>
    </font>
    <font>
      <u/>
      <sz val="6.6"/>
      <color theme="10"/>
      <name val="돋움"/>
      <family val="3"/>
      <charset val="129"/>
    </font>
    <font>
      <u/>
      <sz val="11"/>
      <color theme="10"/>
      <name val="돋움"/>
      <family val="3"/>
      <charset val="129"/>
    </font>
    <font>
      <sz val="9"/>
      <color theme="1"/>
      <name val="맑은 고딕"/>
      <family val="3"/>
      <charset val="129"/>
      <scheme val="minor"/>
    </font>
    <font>
      <b/>
      <sz val="20"/>
      <color theme="0" tint="-0.34998626667073579"/>
      <name val="맑은 고딕"/>
      <family val="3"/>
      <charset val="129"/>
      <scheme val="major"/>
    </font>
    <font>
      <sz val="11"/>
      <color theme="0" tint="-0.34998626667073579"/>
      <name val="맑은 고딕"/>
      <family val="3"/>
      <charset val="129"/>
      <scheme val="major"/>
    </font>
    <font>
      <sz val="11"/>
      <color theme="0" tint="-0.34998626667073579"/>
      <name val="돋움"/>
      <family val="3"/>
      <charset val="129"/>
    </font>
    <font>
      <sz val="11"/>
      <color theme="0" tint="-0.34998626667073579"/>
      <name val="맑은 고딕"/>
      <family val="3"/>
      <charset val="129"/>
    </font>
    <font>
      <sz val="10"/>
      <color theme="0" tint="-0.34998626667073579"/>
      <name val="돋움"/>
      <family val="3"/>
      <charset val="129"/>
    </font>
    <font>
      <sz val="24"/>
      <color rgb="FF000000"/>
      <name val="맑은 고딕"/>
      <family val="3"/>
      <charset val="129"/>
    </font>
    <font>
      <sz val="14"/>
      <color rgb="FF000000"/>
      <name val="맑은 고딕"/>
      <family val="3"/>
      <charset val="129"/>
    </font>
    <font>
      <sz val="12"/>
      <color rgb="FF000000"/>
      <name val="맑은 고딕"/>
      <family val="3"/>
      <charset val="129"/>
    </font>
    <font>
      <sz val="12"/>
      <name val="맑은 고딕"/>
      <family val="3"/>
      <charset val="129"/>
    </font>
    <font>
      <b/>
      <sz val="16"/>
      <color rgb="FF000000"/>
      <name val="맑은 고딕"/>
      <family val="3"/>
      <charset val="129"/>
    </font>
    <font>
      <sz val="12"/>
      <color theme="1"/>
      <name val="맑은 고딕"/>
      <family val="3"/>
      <charset val="129"/>
    </font>
    <font>
      <sz val="14"/>
      <color theme="1"/>
      <name val="맑은 고딕"/>
      <family val="3"/>
      <charset val="129"/>
    </font>
    <font>
      <b/>
      <sz val="16"/>
      <color theme="1"/>
      <name val="맑은 고딕"/>
      <family val="3"/>
      <charset val="129"/>
    </font>
    <font>
      <sz val="11"/>
      <color theme="0" tint="-0.249977111117893"/>
      <name val="맑은 고딕"/>
      <family val="3"/>
      <charset val="129"/>
      <scheme val="major"/>
    </font>
  </fonts>
  <fills count="17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EBFFEB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DE1F6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ECE1F1"/>
        <bgColor indexed="64"/>
      </patternFill>
    </fill>
    <fill>
      <patternFill patternType="solid">
        <fgColor indexed="9"/>
      </patternFill>
    </fill>
    <fill>
      <patternFill patternType="solid">
        <fgColor rgb="FFFFFF00"/>
        <bgColor indexed="64"/>
      </patternFill>
    </fill>
  </fills>
  <borders count="120">
    <border>
      <left/>
      <right/>
      <top/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auto="1"/>
      </left>
      <right style="hair">
        <color auto="1"/>
      </right>
      <top/>
      <bottom style="hair">
        <color auto="1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 style="thick">
        <color indexed="64"/>
      </right>
      <top/>
      <bottom/>
      <diagonal/>
    </border>
    <border>
      <left style="thick">
        <color indexed="64"/>
      </left>
      <right/>
      <top/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 style="thick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thick">
        <color indexed="64"/>
      </left>
      <right/>
      <top style="hair">
        <color indexed="64"/>
      </top>
      <bottom/>
      <diagonal/>
    </border>
    <border>
      <left/>
      <right style="thick">
        <color indexed="64"/>
      </right>
      <top style="thin">
        <color auto="1"/>
      </top>
      <bottom/>
      <diagonal/>
    </border>
    <border>
      <left/>
      <right/>
      <top style="thin">
        <color indexed="64"/>
      </top>
      <bottom/>
      <diagonal/>
    </border>
    <border>
      <left style="thick">
        <color indexed="64"/>
      </left>
      <right/>
      <top style="thin">
        <color auto="1"/>
      </top>
      <bottom/>
      <diagonal/>
    </border>
    <border>
      <left/>
      <right style="thick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ck">
        <color indexed="64"/>
      </left>
      <right/>
      <top/>
      <bottom style="hair">
        <color indexed="64"/>
      </bottom>
      <diagonal/>
    </border>
    <border>
      <left/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/>
      <bottom style="thin">
        <color auto="1"/>
      </bottom>
      <diagonal/>
    </border>
    <border>
      <left/>
      <right/>
      <top/>
      <bottom style="thin">
        <color indexed="64"/>
      </bottom>
      <diagonal/>
    </border>
    <border>
      <left style="thick">
        <color indexed="64"/>
      </left>
      <right/>
      <top/>
      <bottom style="thin">
        <color auto="1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ck">
        <color indexed="64"/>
      </right>
      <top style="thick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ck">
        <color indexed="64"/>
      </top>
      <bottom style="thin">
        <color auto="1"/>
      </bottom>
      <diagonal/>
    </border>
    <border>
      <left style="thick">
        <color indexed="64"/>
      </left>
      <right style="thin">
        <color auto="1"/>
      </right>
      <top style="thick">
        <color indexed="64"/>
      </top>
      <bottom style="thin">
        <color auto="1"/>
      </bottom>
      <diagonal/>
    </border>
    <border>
      <left style="thick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 style="medium">
        <color indexed="64"/>
      </right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ck">
        <color indexed="64"/>
      </top>
      <bottom/>
      <diagonal/>
    </border>
    <border>
      <left style="medium">
        <color auto="1"/>
      </left>
      <right/>
      <top/>
      <bottom style="thick">
        <color indexed="64"/>
      </bottom>
      <diagonal/>
    </border>
    <border>
      <left/>
      <right style="medium">
        <color indexed="64"/>
      </right>
      <top/>
      <bottom style="thick">
        <color indexed="64"/>
      </bottom>
      <diagonal/>
    </border>
    <border>
      <left style="thin">
        <color indexed="64"/>
      </left>
      <right/>
      <top/>
      <bottom style="thick">
        <color indexed="64"/>
      </bottom>
      <diagonal/>
    </border>
    <border>
      <left/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ck">
        <color indexed="64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thick">
        <color indexed="64"/>
      </right>
      <top/>
      <bottom style="thin">
        <color auto="1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ck">
        <color indexed="64"/>
      </left>
      <right style="thin">
        <color auto="1"/>
      </right>
      <top/>
      <bottom/>
      <diagonal/>
    </border>
    <border>
      <left style="medium">
        <color indexed="64"/>
      </left>
      <right style="thick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ck">
        <color indexed="64"/>
      </left>
      <right style="thin">
        <color auto="1"/>
      </right>
      <top style="thin">
        <color auto="1"/>
      </top>
      <bottom/>
      <diagonal/>
    </border>
    <border>
      <left style="thick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ck">
        <color indexed="64"/>
      </right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 style="thick">
        <color indexed="64"/>
      </right>
      <top style="thick">
        <color indexed="64"/>
      </top>
      <bottom/>
      <diagonal/>
    </border>
    <border>
      <left style="medium">
        <color indexed="64"/>
      </left>
      <right style="medium">
        <color indexed="64"/>
      </right>
      <top style="thick">
        <color indexed="64"/>
      </top>
      <bottom/>
      <diagonal/>
    </border>
    <border>
      <left/>
      <right style="medium">
        <color indexed="64"/>
      </right>
      <top style="thick">
        <color indexed="64"/>
      </top>
      <bottom/>
      <diagonal/>
    </border>
    <border>
      <left style="medium">
        <color indexed="64"/>
      </left>
      <right/>
      <top style="thick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ck">
        <color indexed="64"/>
      </right>
      <top style="thin">
        <color auto="1"/>
      </top>
      <bottom/>
      <diagonal/>
    </border>
    <border>
      <left style="thin">
        <color auto="1"/>
      </left>
      <right style="thick">
        <color indexed="64"/>
      </right>
      <top/>
      <bottom/>
      <diagonal/>
    </border>
    <border>
      <left style="thin">
        <color auto="1"/>
      </left>
      <right style="thick">
        <color indexed="64"/>
      </right>
      <top/>
      <bottom style="thin">
        <color auto="1"/>
      </bottom>
      <diagonal/>
    </border>
    <border>
      <left/>
      <right/>
      <top style="thin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53">
    <xf numFmtId="0" fontId="0" fillId="0" borderId="0">
      <alignment vertical="center"/>
    </xf>
    <xf numFmtId="0" fontId="3" fillId="0" borderId="0"/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81" fillId="0" borderId="0"/>
    <xf numFmtId="0" fontId="3" fillId="0" borderId="0"/>
    <xf numFmtId="0" fontId="1" fillId="0" borderId="0">
      <alignment vertical="center"/>
    </xf>
    <xf numFmtId="0" fontId="1" fillId="0" borderId="0">
      <alignment vertical="center"/>
    </xf>
    <xf numFmtId="9" fontId="3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83" fillId="0" borderId="0"/>
    <xf numFmtId="0" fontId="3" fillId="0" borderId="0"/>
    <xf numFmtId="41" fontId="3" fillId="0" borderId="0" applyFont="0" applyFill="0" applyBorder="0" applyAlignment="0" applyProtection="0">
      <alignment vertical="center"/>
    </xf>
    <xf numFmtId="0" fontId="83" fillId="0" borderId="0">
      <protection locked="0"/>
    </xf>
    <xf numFmtId="0" fontId="83" fillId="0" borderId="0">
      <protection locked="0"/>
    </xf>
    <xf numFmtId="0" fontId="83" fillId="0" borderId="0">
      <protection locked="0"/>
    </xf>
    <xf numFmtId="0" fontId="83" fillId="0" borderId="0">
      <protection locked="0"/>
    </xf>
    <xf numFmtId="0" fontId="3" fillId="0" borderId="0" applyFont="0" applyFill="0" applyBorder="0" applyAlignment="0" applyProtection="0"/>
    <xf numFmtId="0" fontId="108" fillId="0" borderId="0" applyFont="0" applyFill="0" applyBorder="0" applyAlignment="0" applyProtection="0"/>
    <xf numFmtId="0" fontId="109" fillId="15" borderId="0"/>
    <xf numFmtId="0" fontId="3" fillId="0" borderId="0"/>
    <xf numFmtId="0" fontId="3" fillId="0" borderId="0"/>
    <xf numFmtId="0" fontId="100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00" fillId="0" borderId="0"/>
    <xf numFmtId="0" fontId="3" fillId="0" borderId="0"/>
    <xf numFmtId="0" fontId="3" fillId="0" borderId="0"/>
    <xf numFmtId="0" fontId="103" fillId="0" borderId="0"/>
    <xf numFmtId="0" fontId="100" fillId="0" borderId="0" applyFont="0" applyFill="0" applyBorder="0" applyAlignment="0" applyProtection="0"/>
    <xf numFmtId="0" fontId="100" fillId="0" borderId="0" applyFont="0" applyFill="0" applyBorder="0" applyAlignment="0" applyProtection="0"/>
    <xf numFmtId="0" fontId="100" fillId="0" borderId="0" applyFont="0" applyFill="0" applyBorder="0" applyAlignment="0" applyProtection="0"/>
    <xf numFmtId="0" fontId="100" fillId="0" borderId="0" applyFont="0" applyFill="0" applyBorder="0" applyAlignment="0" applyProtection="0"/>
    <xf numFmtId="0" fontId="120" fillId="0" borderId="0"/>
    <xf numFmtId="191" fontId="100" fillId="0" borderId="0" applyFont="0" applyFill="0" applyBorder="0" applyAlignment="0" applyProtection="0"/>
    <xf numFmtId="0" fontId="118" fillId="0" borderId="0" applyFont="0" applyFill="0" applyBorder="0" applyAlignment="0" applyProtection="0"/>
    <xf numFmtId="0" fontId="110" fillId="0" borderId="0">
      <protection locked="0"/>
    </xf>
    <xf numFmtId="0" fontId="104" fillId="0" borderId="0" applyFont="0" applyFill="0" applyBorder="0" applyAlignment="0" applyProtection="0"/>
    <xf numFmtId="0" fontId="105" fillId="0" borderId="0" applyFont="0" applyFill="0" applyBorder="0" applyAlignment="0" applyProtection="0"/>
    <xf numFmtId="0" fontId="101" fillId="0" borderId="0" applyFont="0" applyFill="0" applyBorder="0" applyAlignment="0" applyProtection="0"/>
    <xf numFmtId="0" fontId="102" fillId="0" borderId="0" applyFont="0" applyFill="0" applyBorder="0" applyAlignment="0" applyProtection="0"/>
    <xf numFmtId="0" fontId="105" fillId="0" borderId="0" applyFont="0" applyFill="0" applyBorder="0" applyAlignment="0" applyProtection="0"/>
    <xf numFmtId="0" fontId="101" fillId="0" borderId="0" applyFont="0" applyFill="0" applyBorder="0" applyAlignment="0" applyProtection="0"/>
    <xf numFmtId="0" fontId="101" fillId="0" borderId="0" applyFont="0" applyFill="0" applyBorder="0" applyAlignment="0" applyProtection="0"/>
    <xf numFmtId="0" fontId="118" fillId="0" borderId="0" applyFont="0" applyFill="0" applyBorder="0" applyAlignment="0" applyProtection="0"/>
    <xf numFmtId="0" fontId="118" fillId="0" borderId="0" applyFont="0" applyFill="0" applyBorder="0" applyAlignment="0" applyProtection="0"/>
    <xf numFmtId="0" fontId="104" fillId="0" borderId="0" applyFont="0" applyFill="0" applyBorder="0" applyAlignment="0" applyProtection="0"/>
    <xf numFmtId="0" fontId="105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101" fillId="0" borderId="0" applyFont="0" applyFill="0" applyBorder="0" applyAlignment="0" applyProtection="0"/>
    <xf numFmtId="0" fontId="102" fillId="0" borderId="0" applyFont="0" applyFill="0" applyBorder="0" applyAlignment="0" applyProtection="0"/>
    <xf numFmtId="0" fontId="105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101" fillId="0" borderId="0" applyFont="0" applyFill="0" applyBorder="0" applyAlignment="0" applyProtection="0"/>
    <xf numFmtId="0" fontId="100" fillId="0" borderId="0" applyFont="0" applyFill="0" applyBorder="0" applyAlignment="0" applyProtection="0"/>
    <xf numFmtId="0" fontId="112" fillId="0" borderId="0"/>
    <xf numFmtId="0" fontId="118" fillId="0" borderId="0">
      <alignment vertical="center"/>
    </xf>
    <xf numFmtId="0" fontId="102" fillId="0" borderId="0"/>
    <xf numFmtId="0" fontId="105" fillId="0" borderId="0"/>
    <xf numFmtId="0" fontId="112" fillId="0" borderId="0"/>
    <xf numFmtId="0" fontId="105" fillId="0" borderId="0"/>
    <xf numFmtId="0" fontId="101" fillId="0" borderId="0"/>
    <xf numFmtId="0" fontId="105" fillId="0" borderId="0"/>
    <xf numFmtId="0" fontId="101" fillId="0" borderId="0"/>
    <xf numFmtId="0" fontId="117" fillId="0" borderId="0"/>
    <xf numFmtId="0" fontId="111" fillId="0" borderId="0"/>
    <xf numFmtId="0" fontId="117" fillId="0" borderId="0"/>
    <xf numFmtId="0" fontId="111" fillId="0" borderId="0"/>
    <xf numFmtId="0" fontId="101" fillId="0" borderId="0"/>
    <xf numFmtId="0" fontId="113" fillId="0" borderId="0">
      <protection locked="0"/>
    </xf>
    <xf numFmtId="41" fontId="106" fillId="0" borderId="0" applyFont="0" applyFill="0" applyBorder="0" applyAlignment="0" applyProtection="0"/>
    <xf numFmtId="0" fontId="113" fillId="0" borderId="0">
      <protection locked="0"/>
    </xf>
    <xf numFmtId="0" fontId="106" fillId="0" borderId="0" applyFont="0" applyFill="0" applyBorder="0" applyAlignment="0" applyProtection="0"/>
    <xf numFmtId="0" fontId="99" fillId="0" borderId="0" applyFont="0" applyFill="0" applyBorder="0" applyAlignment="0" applyProtection="0"/>
    <xf numFmtId="0" fontId="3" fillId="0" borderId="0"/>
    <xf numFmtId="0" fontId="114" fillId="0" borderId="0" applyNumberFormat="0" applyFill="0" applyBorder="0" applyAlignment="0" applyProtection="0">
      <alignment vertical="top"/>
      <protection locked="0"/>
    </xf>
    <xf numFmtId="0" fontId="115" fillId="0" borderId="0" applyNumberFormat="0" applyFill="0" applyBorder="0" applyAlignment="0" applyProtection="0">
      <alignment vertical="top"/>
      <protection locked="0"/>
    </xf>
    <xf numFmtId="0" fontId="100" fillId="0" borderId="0" applyNumberFormat="0" applyFill="0" applyBorder="0" applyAlignment="0" applyProtection="0"/>
    <xf numFmtId="0" fontId="113" fillId="0" borderId="0">
      <protection locked="0"/>
    </xf>
    <xf numFmtId="3" fontId="116" fillId="0" borderId="52"/>
    <xf numFmtId="0" fontId="3" fillId="0" borderId="0"/>
    <xf numFmtId="0" fontId="3" fillId="0" borderId="0"/>
    <xf numFmtId="0" fontId="3" fillId="0" borderId="0"/>
    <xf numFmtId="0" fontId="107" fillId="0" borderId="0"/>
    <xf numFmtId="191" fontId="3" fillId="0" borderId="0" applyFont="0" applyFill="0" applyBorder="0" applyAlignment="0" applyProtection="0"/>
    <xf numFmtId="0" fontId="121" fillId="0" borderId="26">
      <alignment horizontal="centerContinuous" vertical="center"/>
    </xf>
    <xf numFmtId="0" fontId="121" fillId="0" borderId="26">
      <alignment horizontal="centerContinuous" vertical="center"/>
    </xf>
    <xf numFmtId="0" fontId="121" fillId="0" borderId="26">
      <alignment horizontal="centerContinuous" vertical="center"/>
    </xf>
    <xf numFmtId="0" fontId="121" fillId="0" borderId="26">
      <alignment horizontal="centerContinuous" vertical="center"/>
    </xf>
    <xf numFmtId="0" fontId="121" fillId="0" borderId="26">
      <alignment horizontal="centerContinuous" vertical="center"/>
    </xf>
    <xf numFmtId="0" fontId="3" fillId="0" borderId="26">
      <alignment horizontal="centerContinuous" vertical="center"/>
    </xf>
    <xf numFmtId="0" fontId="122" fillId="0" borderId="26">
      <alignment horizontal="centerContinuous" vertical="center"/>
    </xf>
    <xf numFmtId="0" fontId="121" fillId="0" borderId="26">
      <alignment horizontal="centerContinuous" vertical="center"/>
    </xf>
    <xf numFmtId="0" fontId="83" fillId="0" borderId="26">
      <alignment horizontal="centerContinuous" vertical="center"/>
    </xf>
    <xf numFmtId="0" fontId="107" fillId="0" borderId="26">
      <alignment horizontal="centerContinuous" vertical="center"/>
    </xf>
    <xf numFmtId="0" fontId="121" fillId="0" borderId="26">
      <alignment horizontal="centerContinuous" vertical="center"/>
    </xf>
    <xf numFmtId="0" fontId="119" fillId="0" borderId="0" applyFont="0" applyFill="0" applyBorder="0" applyAlignment="0" applyProtection="0"/>
    <xf numFmtId="0" fontId="119" fillId="0" borderId="0" applyFont="0" applyFill="0" applyBorder="0" applyAlignment="0" applyProtection="0"/>
    <xf numFmtId="0" fontId="112" fillId="0" borderId="0"/>
    <xf numFmtId="0" fontId="119" fillId="0" borderId="0" applyFont="0" applyFill="0" applyBorder="0" applyAlignment="0" applyProtection="0"/>
    <xf numFmtId="0" fontId="119" fillId="0" borderId="0" applyFont="0" applyFill="0" applyBorder="0" applyAlignment="0" applyProtection="0"/>
    <xf numFmtId="0" fontId="124" fillId="0" borderId="0" applyFont="0" applyFill="0" applyBorder="0" applyAlignment="0" applyProtection="0"/>
    <xf numFmtId="190" fontId="105" fillId="0" borderId="0" applyFont="0" applyFill="0" applyBorder="0" applyAlignment="0" applyProtection="0"/>
    <xf numFmtId="0" fontId="123" fillId="0" borderId="0" applyFont="0" applyFill="0" applyBorder="0" applyAlignment="0" applyProtection="0"/>
    <xf numFmtId="0" fontId="105" fillId="0" borderId="0" applyFont="0" applyFill="0" applyBorder="0" applyAlignment="0" applyProtection="0"/>
    <xf numFmtId="192" fontId="105" fillId="0" borderId="0" applyFont="0" applyFill="0" applyBorder="0" applyAlignment="0" applyProtection="0"/>
    <xf numFmtId="0" fontId="123" fillId="0" borderId="0" applyFont="0" applyFill="0" applyBorder="0" applyAlignment="0" applyProtection="0"/>
    <xf numFmtId="0" fontId="105" fillId="0" borderId="0" applyFont="0" applyFill="0" applyBorder="0" applyAlignment="0" applyProtection="0"/>
    <xf numFmtId="191" fontId="105" fillId="0" borderId="0" applyFont="0" applyFill="0" applyBorder="0" applyAlignment="0" applyProtection="0"/>
    <xf numFmtId="0" fontId="123" fillId="0" borderId="0" applyFont="0" applyFill="0" applyBorder="0" applyAlignment="0" applyProtection="0"/>
    <xf numFmtId="0" fontId="105" fillId="0" borderId="0" applyFont="0" applyFill="0" applyBorder="0" applyAlignment="0" applyProtection="0"/>
    <xf numFmtId="193" fontId="105" fillId="0" borderId="0" applyFont="0" applyFill="0" applyBorder="0" applyAlignment="0" applyProtection="0"/>
    <xf numFmtId="0" fontId="123" fillId="0" borderId="0" applyFont="0" applyFill="0" applyBorder="0" applyAlignment="0" applyProtection="0"/>
    <xf numFmtId="0" fontId="105" fillId="0" borderId="0" applyFont="0" applyFill="0" applyBorder="0" applyAlignment="0" applyProtection="0"/>
    <xf numFmtId="0" fontId="124" fillId="0" borderId="0"/>
    <xf numFmtId="0" fontId="105" fillId="0" borderId="0"/>
    <xf numFmtId="0" fontId="123" fillId="0" borderId="0"/>
    <xf numFmtId="0" fontId="105" fillId="0" borderId="0"/>
    <xf numFmtId="0" fontId="105" fillId="0" borderId="0"/>
    <xf numFmtId="0" fontId="123" fillId="0" borderId="0"/>
    <xf numFmtId="0" fontId="105" fillId="0" borderId="0"/>
    <xf numFmtId="0" fontId="104" fillId="0" borderId="0"/>
    <xf numFmtId="0" fontId="125" fillId="0" borderId="0"/>
    <xf numFmtId="0" fontId="3" fillId="0" borderId="0"/>
    <xf numFmtId="0" fontId="127" fillId="0" borderId="0" applyNumberFormat="0" applyFill="0" applyBorder="0" applyAlignment="0" applyProtection="0"/>
    <xf numFmtId="0" fontId="121" fillId="0" borderId="26">
      <alignment horizontal="centerContinuous" vertical="center"/>
    </xf>
    <xf numFmtId="0" fontId="121" fillId="0" borderId="26">
      <alignment horizontal="centerContinuous" vertical="center"/>
    </xf>
    <xf numFmtId="0" fontId="121" fillId="0" borderId="26">
      <alignment horizontal="centerContinuous" vertical="center"/>
    </xf>
    <xf numFmtId="0" fontId="121" fillId="0" borderId="26">
      <alignment horizontal="centerContinuous" vertical="center"/>
    </xf>
    <xf numFmtId="0" fontId="121" fillId="0" borderId="26">
      <alignment horizontal="centerContinuous" vertical="center"/>
    </xf>
    <xf numFmtId="0" fontId="121" fillId="0" borderId="26">
      <alignment horizontal="centerContinuous" vertical="center"/>
    </xf>
    <xf numFmtId="0" fontId="83" fillId="0" borderId="26">
      <alignment horizontal="centerContinuous" vertical="center"/>
    </xf>
    <xf numFmtId="0" fontId="121" fillId="0" borderId="26">
      <alignment horizontal="centerContinuous" vertical="center"/>
    </xf>
    <xf numFmtId="0" fontId="122" fillId="0" borderId="26">
      <alignment horizontal="centerContinuous" vertical="center"/>
    </xf>
    <xf numFmtId="0" fontId="3" fillId="0" borderId="26">
      <alignment horizontal="centerContinuous" vertical="center"/>
    </xf>
    <xf numFmtId="0" fontId="121" fillId="0" borderId="26">
      <alignment horizontal="centerContinuous" vertical="center"/>
    </xf>
    <xf numFmtId="0" fontId="121" fillId="0" borderId="26">
      <alignment horizontal="centerContinuous" vertical="center"/>
    </xf>
    <xf numFmtId="0" fontId="121" fillId="0" borderId="26">
      <alignment horizontal="centerContinuous" vertical="center"/>
    </xf>
    <xf numFmtId="0" fontId="121" fillId="0" borderId="26">
      <alignment horizontal="centerContinuous" vertical="center"/>
    </xf>
    <xf numFmtId="0" fontId="121" fillId="0" borderId="26">
      <alignment horizontal="centerContinuous" vertical="center"/>
    </xf>
    <xf numFmtId="0" fontId="83" fillId="0" borderId="26">
      <alignment horizontal="centerContinuous" vertical="center"/>
    </xf>
    <xf numFmtId="0" fontId="121" fillId="0" borderId="26">
      <alignment horizontal="centerContinuous" vertical="center"/>
    </xf>
    <xf numFmtId="0" fontId="121" fillId="0" borderId="26">
      <alignment horizontal="centerContinuous" vertical="center"/>
    </xf>
    <xf numFmtId="0" fontId="3" fillId="0" borderId="26">
      <alignment horizontal="centerContinuous" vertical="center"/>
    </xf>
    <xf numFmtId="0" fontId="122" fillId="0" borderId="26">
      <alignment horizontal="centerContinuous" vertical="center"/>
    </xf>
    <xf numFmtId="0" fontId="121" fillId="0" borderId="26">
      <alignment horizontal="centerContinuous" vertical="center"/>
    </xf>
    <xf numFmtId="0" fontId="121" fillId="0" borderId="26">
      <alignment horizontal="centerContinuous" vertical="center"/>
    </xf>
    <xf numFmtId="0" fontId="121" fillId="0" borderId="26">
      <alignment horizontal="centerContinuous" vertical="center"/>
    </xf>
    <xf numFmtId="0" fontId="121" fillId="0" borderId="26">
      <alignment horizontal="centerContinuous" vertical="center"/>
    </xf>
    <xf numFmtId="0" fontId="121" fillId="0" borderId="26">
      <alignment horizontal="centerContinuous" vertical="center"/>
    </xf>
    <xf numFmtId="0" fontId="83" fillId="0" borderId="26">
      <alignment horizontal="centerContinuous" vertical="center"/>
    </xf>
    <xf numFmtId="0" fontId="107" fillId="0" borderId="26">
      <alignment horizontal="centerContinuous" vertical="center"/>
    </xf>
    <xf numFmtId="0" fontId="107" fillId="0" borderId="26">
      <alignment horizontal="centerContinuous" vertical="center"/>
    </xf>
    <xf numFmtId="0" fontId="122" fillId="0" borderId="26">
      <alignment horizontal="centerContinuous" vertical="center"/>
    </xf>
    <xf numFmtId="0" fontId="3" fillId="0" borderId="26">
      <alignment horizontal="centerContinuous" vertical="center"/>
    </xf>
    <xf numFmtId="0" fontId="121" fillId="0" borderId="26">
      <alignment horizontal="centerContinuous" vertical="center"/>
    </xf>
    <xf numFmtId="0" fontId="121" fillId="0" borderId="26">
      <alignment horizontal="centerContinuous" vertical="center"/>
    </xf>
    <xf numFmtId="0" fontId="121" fillId="0" borderId="26">
      <alignment horizontal="centerContinuous" vertical="center"/>
    </xf>
    <xf numFmtId="0" fontId="121" fillId="0" borderId="26">
      <alignment horizontal="centerContinuous" vertical="center"/>
    </xf>
    <xf numFmtId="0" fontId="121" fillId="0" borderId="26">
      <alignment horizontal="centerContinuous" vertical="center"/>
    </xf>
    <xf numFmtId="0" fontId="3" fillId="0" borderId="26">
      <alignment horizontal="centerContinuous" vertical="center"/>
    </xf>
    <xf numFmtId="0" fontId="122" fillId="0" borderId="26">
      <alignment horizontal="centerContinuous" vertical="center"/>
    </xf>
    <xf numFmtId="0" fontId="121" fillId="0" borderId="26">
      <alignment horizontal="centerContinuous" vertical="center"/>
    </xf>
    <xf numFmtId="0" fontId="83" fillId="0" borderId="26">
      <alignment horizontal="centerContinuous" vertical="center"/>
    </xf>
    <xf numFmtId="0" fontId="107" fillId="0" borderId="26">
      <alignment horizontal="centerContinuous" vertical="center"/>
    </xf>
    <xf numFmtId="0" fontId="121" fillId="0" borderId="26">
      <alignment horizontal="centerContinuous" vertical="center"/>
    </xf>
    <xf numFmtId="0" fontId="121" fillId="0" borderId="26">
      <alignment horizontal="centerContinuous" vertical="center"/>
    </xf>
    <xf numFmtId="0" fontId="121" fillId="0" borderId="26">
      <alignment horizontal="centerContinuous" vertical="center"/>
    </xf>
    <xf numFmtId="0" fontId="121" fillId="0" borderId="26">
      <alignment horizontal="centerContinuous" vertical="center"/>
    </xf>
    <xf numFmtId="0" fontId="121" fillId="0" borderId="26">
      <alignment horizontal="centerContinuous" vertical="center"/>
    </xf>
    <xf numFmtId="0" fontId="121" fillId="0" borderId="26">
      <alignment horizontal="centerContinuous" vertical="center"/>
    </xf>
    <xf numFmtId="0" fontId="121" fillId="0" borderId="26">
      <alignment horizontal="centerContinuous" vertical="center"/>
    </xf>
    <xf numFmtId="0" fontId="3" fillId="0" borderId="26">
      <alignment horizontal="centerContinuous" vertical="center"/>
    </xf>
    <xf numFmtId="0" fontId="122" fillId="0" borderId="26">
      <alignment horizontal="centerContinuous" vertical="center"/>
    </xf>
    <xf numFmtId="0" fontId="121" fillId="0" borderId="26">
      <alignment horizontal="centerContinuous" vertical="center"/>
    </xf>
    <xf numFmtId="0" fontId="126" fillId="0" borderId="0" applyNumberFormat="0" applyFill="0" applyBorder="0" applyAlignment="0" applyProtection="0">
      <alignment vertical="top"/>
      <protection locked="0"/>
    </xf>
    <xf numFmtId="0" fontId="1" fillId="0" borderId="0">
      <alignment vertical="center"/>
    </xf>
    <xf numFmtId="0" fontId="83" fillId="0" borderId="26">
      <alignment horizontal="centerContinuous" vertical="center"/>
    </xf>
    <xf numFmtId="0" fontId="107" fillId="0" borderId="26">
      <alignment horizontal="centerContinuous" vertical="center"/>
    </xf>
    <xf numFmtId="0" fontId="121" fillId="0" borderId="26">
      <alignment horizontal="centerContinuous" vertical="center"/>
    </xf>
    <xf numFmtId="0" fontId="121" fillId="0" borderId="26">
      <alignment horizontal="centerContinuous" vertical="center"/>
    </xf>
    <xf numFmtId="0" fontId="121" fillId="0" borderId="26">
      <alignment horizontal="centerContinuous" vertical="center"/>
    </xf>
    <xf numFmtId="0" fontId="121" fillId="0" borderId="26">
      <alignment horizontal="centerContinuous" vertical="center"/>
    </xf>
    <xf numFmtId="0" fontId="121" fillId="0" borderId="26">
      <alignment horizontal="centerContinuous" vertical="center"/>
    </xf>
    <xf numFmtId="0" fontId="107" fillId="0" borderId="26">
      <alignment horizontal="centerContinuous" vertical="center"/>
    </xf>
    <xf numFmtId="0" fontId="121" fillId="0" borderId="26">
      <alignment horizontal="centerContinuous" vertical="center"/>
    </xf>
    <xf numFmtId="0" fontId="107" fillId="0" borderId="26">
      <alignment horizontal="centerContinuous" vertical="center"/>
    </xf>
    <xf numFmtId="0" fontId="121" fillId="0" borderId="26">
      <alignment horizontal="centerContinuous" vertical="center"/>
    </xf>
    <xf numFmtId="0" fontId="121" fillId="0" borderId="26">
      <alignment horizontal="centerContinuous" vertical="center"/>
    </xf>
    <xf numFmtId="0" fontId="3" fillId="0" borderId="26">
      <alignment horizontal="centerContinuous" vertical="center"/>
    </xf>
    <xf numFmtId="0" fontId="83" fillId="0" borderId="26">
      <alignment horizontal="centerContinuous" vertical="center"/>
    </xf>
    <xf numFmtId="0" fontId="126" fillId="0" borderId="0" applyNumberFormat="0" applyFill="0" applyBorder="0" applyAlignment="0" applyProtection="0">
      <alignment vertical="top"/>
      <protection locked="0"/>
    </xf>
    <xf numFmtId="0" fontId="121" fillId="0" borderId="26">
      <alignment horizontal="centerContinuous" vertical="center"/>
    </xf>
    <xf numFmtId="0" fontId="126" fillId="0" borderId="0" applyNumberFormat="0" applyFill="0" applyBorder="0" applyAlignment="0" applyProtection="0">
      <alignment vertical="top"/>
      <protection locked="0"/>
    </xf>
    <xf numFmtId="0" fontId="1" fillId="0" borderId="0">
      <alignment vertical="center"/>
    </xf>
    <xf numFmtId="0" fontId="122" fillId="0" borderId="26">
      <alignment horizontal="centerContinuous" vertical="center"/>
    </xf>
    <xf numFmtId="0" fontId="126" fillId="0" borderId="0" applyNumberFormat="0" applyFill="0" applyBorder="0" applyAlignment="0" applyProtection="0">
      <alignment vertical="top"/>
      <protection locked="0"/>
    </xf>
    <xf numFmtId="0" fontId="1" fillId="0" borderId="0">
      <alignment vertical="center"/>
    </xf>
    <xf numFmtId="0" fontId="126" fillId="0" borderId="0" applyNumberFormat="0" applyFill="0" applyBorder="0" applyAlignment="0" applyProtection="0">
      <alignment vertical="top"/>
      <protection locked="0"/>
    </xf>
    <xf numFmtId="0" fontId="1" fillId="0" borderId="0">
      <alignment vertical="center"/>
    </xf>
    <xf numFmtId="0" fontId="126" fillId="0" borderId="0" applyNumberFormat="0" applyFill="0" applyBorder="0" applyAlignment="0" applyProtection="0">
      <alignment vertical="top"/>
      <protection locked="0"/>
    </xf>
    <xf numFmtId="0" fontId="1" fillId="0" borderId="0">
      <alignment vertical="center"/>
    </xf>
    <xf numFmtId="0" fontId="121" fillId="0" borderId="26">
      <alignment horizontal="centerContinuous" vertical="center"/>
    </xf>
    <xf numFmtId="0" fontId="121" fillId="0" borderId="26">
      <alignment horizontal="centerContinuous" vertical="center"/>
    </xf>
    <xf numFmtId="0" fontId="121" fillId="0" borderId="26">
      <alignment horizontal="centerContinuous" vertical="center"/>
    </xf>
    <xf numFmtId="0" fontId="121" fillId="0" borderId="26">
      <alignment horizontal="centerContinuous" vertical="center"/>
    </xf>
    <xf numFmtId="0" fontId="121" fillId="0" borderId="26">
      <alignment horizontal="centerContinuous" vertical="center"/>
    </xf>
    <xf numFmtId="0" fontId="3" fillId="0" borderId="26">
      <alignment horizontal="centerContinuous" vertical="center"/>
    </xf>
    <xf numFmtId="0" fontId="122" fillId="0" borderId="26">
      <alignment horizontal="centerContinuous" vertical="center"/>
    </xf>
    <xf numFmtId="0" fontId="121" fillId="0" borderId="26">
      <alignment horizontal="centerContinuous" vertical="center"/>
    </xf>
    <xf numFmtId="0" fontId="83" fillId="0" borderId="26">
      <alignment horizontal="centerContinuous" vertical="center"/>
    </xf>
    <xf numFmtId="0" fontId="107" fillId="0" borderId="26">
      <alignment horizontal="centerContinuous" vertical="center"/>
    </xf>
    <xf numFmtId="0" fontId="121" fillId="0" borderId="26">
      <alignment horizontal="centerContinuous" vertical="center"/>
    </xf>
    <xf numFmtId="0" fontId="126" fillId="0" borderId="0" applyNumberFormat="0" applyFill="0" applyBorder="0" applyAlignment="0" applyProtection="0">
      <alignment vertical="top"/>
      <protection locked="0"/>
    </xf>
    <xf numFmtId="0" fontId="1" fillId="0" borderId="0">
      <alignment vertical="center"/>
    </xf>
    <xf numFmtId="0" fontId="126" fillId="0" borderId="0" applyNumberFormat="0" applyFill="0" applyBorder="0" applyAlignment="0" applyProtection="0">
      <alignment vertical="top"/>
      <protection locked="0"/>
    </xf>
    <xf numFmtId="0" fontId="1" fillId="0" borderId="0">
      <alignment vertical="center"/>
    </xf>
    <xf numFmtId="0" fontId="126" fillId="0" borderId="0" applyNumberFormat="0" applyFill="0" applyBorder="0" applyAlignment="0" applyProtection="0">
      <alignment vertical="top"/>
      <protection locked="0"/>
    </xf>
    <xf numFmtId="0" fontId="1" fillId="0" borderId="0">
      <alignment vertical="center"/>
    </xf>
    <xf numFmtId="0" fontId="126" fillId="0" borderId="0" applyNumberFormat="0" applyFill="0" applyBorder="0" applyAlignment="0" applyProtection="0">
      <alignment vertical="top"/>
      <protection locked="0"/>
    </xf>
    <xf numFmtId="0" fontId="1" fillId="0" borderId="0">
      <alignment vertical="center"/>
    </xf>
    <xf numFmtId="0" fontId="126" fillId="0" borderId="0" applyNumberFormat="0" applyFill="0" applyBorder="0" applyAlignment="0" applyProtection="0">
      <alignment vertical="top"/>
      <protection locked="0"/>
    </xf>
    <xf numFmtId="0" fontId="1" fillId="0" borderId="0">
      <alignment vertical="center"/>
    </xf>
    <xf numFmtId="0" fontId="126" fillId="0" borderId="0" applyNumberFormat="0" applyFill="0" applyBorder="0" applyAlignment="0" applyProtection="0">
      <alignment vertical="top"/>
      <protection locked="0"/>
    </xf>
    <xf numFmtId="0" fontId="1" fillId="0" borderId="0">
      <alignment vertical="center"/>
    </xf>
    <xf numFmtId="0" fontId="126" fillId="0" borderId="0" applyNumberFormat="0" applyFill="0" applyBorder="0" applyAlignment="0" applyProtection="0">
      <alignment vertical="top"/>
      <protection locked="0"/>
    </xf>
    <xf numFmtId="0" fontId="1" fillId="0" borderId="0">
      <alignment vertical="center"/>
    </xf>
    <xf numFmtId="0" fontId="121" fillId="0" borderId="26">
      <alignment horizontal="centerContinuous" vertical="center"/>
    </xf>
    <xf numFmtId="0" fontId="121" fillId="0" borderId="26">
      <alignment horizontal="centerContinuous" vertical="center"/>
    </xf>
    <xf numFmtId="0" fontId="121" fillId="0" borderId="26">
      <alignment horizontal="centerContinuous" vertical="center"/>
    </xf>
    <xf numFmtId="0" fontId="121" fillId="0" borderId="26">
      <alignment horizontal="centerContinuous" vertical="center"/>
    </xf>
    <xf numFmtId="0" fontId="121" fillId="0" borderId="26">
      <alignment horizontal="centerContinuous" vertical="center"/>
    </xf>
    <xf numFmtId="0" fontId="3" fillId="0" borderId="26">
      <alignment horizontal="centerContinuous" vertical="center"/>
    </xf>
    <xf numFmtId="0" fontId="122" fillId="0" borderId="26">
      <alignment horizontal="centerContinuous" vertical="center"/>
    </xf>
    <xf numFmtId="0" fontId="121" fillId="0" borderId="26">
      <alignment horizontal="centerContinuous" vertical="center"/>
    </xf>
    <xf numFmtId="0" fontId="83" fillId="0" borderId="26">
      <alignment horizontal="centerContinuous" vertical="center"/>
    </xf>
    <xf numFmtId="0" fontId="107" fillId="0" borderId="26">
      <alignment horizontal="centerContinuous" vertical="center"/>
    </xf>
    <xf numFmtId="0" fontId="121" fillId="0" borderId="26">
      <alignment horizontal="centerContinuous" vertical="center"/>
    </xf>
    <xf numFmtId="0" fontId="126" fillId="0" borderId="0" applyNumberFormat="0" applyFill="0" applyBorder="0" applyAlignment="0" applyProtection="0">
      <alignment vertical="top"/>
      <protection locked="0"/>
    </xf>
    <xf numFmtId="0" fontId="1" fillId="0" borderId="0">
      <alignment vertical="center"/>
    </xf>
    <xf numFmtId="0" fontId="24" fillId="0" borderId="0">
      <alignment vertical="center"/>
    </xf>
    <xf numFmtId="0" fontId="3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82" fillId="0" borderId="0">
      <alignment vertical="center"/>
    </xf>
    <xf numFmtId="41" fontId="82" fillId="0" borderId="0">
      <alignment vertical="center"/>
    </xf>
    <xf numFmtId="0" fontId="1" fillId="0" borderId="0">
      <alignment vertical="center"/>
    </xf>
  </cellStyleXfs>
  <cellXfs count="1103">
    <xf numFmtId="0" fontId="0" fillId="0" borderId="0" xfId="0">
      <alignment vertical="center"/>
    </xf>
    <xf numFmtId="0" fontId="7" fillId="0" borderId="0" xfId="1" applyFont="1" applyAlignment="1">
      <alignment vertical="center"/>
    </xf>
    <xf numFmtId="0" fontId="8" fillId="0" borderId="0" xfId="1" applyFont="1" applyAlignment="1">
      <alignment vertical="center"/>
    </xf>
    <xf numFmtId="0" fontId="12" fillId="0" borderId="12" xfId="1" applyFont="1" applyBorder="1" applyAlignment="1">
      <alignment horizontal="justify" vertical="top" wrapText="1"/>
    </xf>
    <xf numFmtId="0" fontId="12" fillId="0" borderId="13" xfId="1" applyFont="1" applyBorder="1" applyAlignment="1">
      <alignment horizontal="justify" vertical="top" wrapText="1"/>
    </xf>
    <xf numFmtId="0" fontId="12" fillId="0" borderId="14" xfId="1" applyFont="1" applyBorder="1" applyAlignment="1">
      <alignment horizontal="justify" vertical="top" wrapText="1"/>
    </xf>
    <xf numFmtId="0" fontId="5" fillId="0" borderId="0" xfId="1" applyFont="1" applyAlignment="1">
      <alignment horizontal="justify" vertical="center"/>
    </xf>
    <xf numFmtId="0" fontId="1" fillId="0" borderId="0" xfId="1" applyFont="1" applyAlignment="1">
      <alignment vertical="center"/>
    </xf>
    <xf numFmtId="0" fontId="13" fillId="0" borderId="0" xfId="1" applyFont="1" applyAlignment="1">
      <alignment vertical="center"/>
    </xf>
    <xf numFmtId="0" fontId="15" fillId="0" borderId="0" xfId="1" applyFont="1"/>
    <xf numFmtId="0" fontId="16" fillId="0" borderId="0" xfId="1" applyFont="1"/>
    <xf numFmtId="0" fontId="17" fillId="0" borderId="0" xfId="1" applyFont="1"/>
    <xf numFmtId="41" fontId="15" fillId="0" borderId="0" xfId="1" applyNumberFormat="1" applyFont="1"/>
    <xf numFmtId="41" fontId="17" fillId="0" borderId="0" xfId="1" applyNumberFormat="1" applyFont="1"/>
    <xf numFmtId="0" fontId="20" fillId="0" borderId="0" xfId="1" applyFont="1" applyAlignment="1">
      <alignment vertical="center" shrinkToFit="1"/>
    </xf>
    <xf numFmtId="0" fontId="20" fillId="0" borderId="0" xfId="1" applyFont="1" applyAlignment="1">
      <alignment vertical="center"/>
    </xf>
    <xf numFmtId="0" fontId="47" fillId="0" borderId="0" xfId="1" applyFont="1" applyAlignment="1">
      <alignment vertical="center"/>
    </xf>
    <xf numFmtId="0" fontId="18" fillId="0" borderId="0" xfId="1" applyFont="1" applyAlignment="1">
      <alignment vertical="center"/>
    </xf>
    <xf numFmtId="179" fontId="18" fillId="6" borderId="97" xfId="1" applyNumberFormat="1" applyFont="1" applyFill="1" applyBorder="1" applyAlignment="1">
      <alignment horizontal="center" vertical="center"/>
    </xf>
    <xf numFmtId="0" fontId="18" fillId="4" borderId="93" xfId="1" applyFont="1" applyFill="1" applyBorder="1" applyAlignment="1">
      <alignment horizontal="center" vertical="center"/>
    </xf>
    <xf numFmtId="0" fontId="18" fillId="4" borderId="94" xfId="1" applyFont="1" applyFill="1" applyBorder="1" applyAlignment="1">
      <alignment horizontal="center" vertical="center"/>
    </xf>
    <xf numFmtId="41" fontId="18" fillId="4" borderId="94" xfId="1" applyNumberFormat="1" applyFont="1" applyFill="1" applyBorder="1" applyAlignment="1">
      <alignment horizontal="center" vertical="center"/>
    </xf>
    <xf numFmtId="179" fontId="18" fillId="4" borderId="94" xfId="1" applyNumberFormat="1" applyFont="1" applyFill="1" applyBorder="1" applyAlignment="1">
      <alignment horizontal="center" vertical="center"/>
    </xf>
    <xf numFmtId="0" fontId="18" fillId="4" borderId="95" xfId="1" applyFont="1" applyFill="1" applyBorder="1" applyAlignment="1">
      <alignment horizontal="center" vertical="center"/>
    </xf>
    <xf numFmtId="0" fontId="47" fillId="0" borderId="0" xfId="1" applyFont="1" applyAlignment="1">
      <alignment horizontal="center" vertical="center"/>
    </xf>
    <xf numFmtId="0" fontId="49" fillId="4" borderId="99" xfId="1" applyFont="1" applyFill="1" applyBorder="1" applyAlignment="1">
      <alignment vertical="center"/>
    </xf>
    <xf numFmtId="0" fontId="18" fillId="4" borderId="100" xfId="1" applyFont="1" applyFill="1" applyBorder="1" applyAlignment="1">
      <alignment vertical="center" wrapText="1"/>
    </xf>
    <xf numFmtId="0" fontId="18" fillId="4" borderId="100" xfId="1" applyFont="1" applyFill="1" applyBorder="1" applyAlignment="1">
      <alignment horizontal="center" vertical="center"/>
    </xf>
    <xf numFmtId="41" fontId="18" fillId="4" borderId="100" xfId="1" applyNumberFormat="1" applyFont="1" applyFill="1" applyBorder="1" applyAlignment="1">
      <alignment horizontal="center" vertical="center"/>
    </xf>
    <xf numFmtId="180" fontId="18" fillId="4" borderId="100" xfId="1" applyNumberFormat="1" applyFont="1" applyFill="1" applyBorder="1" applyAlignment="1">
      <alignment vertical="center"/>
    </xf>
    <xf numFmtId="181" fontId="18" fillId="4" borderId="101" xfId="1" applyNumberFormat="1" applyFont="1" applyFill="1" applyBorder="1" applyAlignment="1">
      <alignment horizontal="center" vertical="center"/>
    </xf>
    <xf numFmtId="0" fontId="50" fillId="0" borderId="0" xfId="1" applyFont="1" applyAlignment="1">
      <alignment vertical="center"/>
    </xf>
    <xf numFmtId="0" fontId="18" fillId="4" borderId="99" xfId="1" applyFont="1" applyFill="1" applyBorder="1" applyAlignment="1">
      <alignment vertical="center"/>
    </xf>
    <xf numFmtId="0" fontId="18" fillId="4" borderId="100" xfId="1" applyFont="1" applyFill="1" applyBorder="1" applyAlignment="1">
      <alignment vertical="center"/>
    </xf>
    <xf numFmtId="41" fontId="18" fillId="4" borderId="100" xfId="1" applyNumberFormat="1" applyFont="1" applyFill="1" applyBorder="1" applyAlignment="1">
      <alignment vertical="center"/>
    </xf>
    <xf numFmtId="180" fontId="18" fillId="4" borderId="101" xfId="1" applyNumberFormat="1" applyFont="1" applyFill="1" applyBorder="1" applyAlignment="1">
      <alignment horizontal="center" vertical="center"/>
    </xf>
    <xf numFmtId="0" fontId="48" fillId="5" borderId="97" xfId="1" applyFont="1" applyFill="1" applyBorder="1" applyAlignment="1">
      <alignment horizontal="center" vertical="center"/>
    </xf>
    <xf numFmtId="41" fontId="48" fillId="5" borderId="97" xfId="1" applyNumberFormat="1" applyFont="1" applyFill="1" applyBorder="1" applyAlignment="1">
      <alignment horizontal="center" vertical="center"/>
    </xf>
    <xf numFmtId="41" fontId="48" fillId="5" borderId="97" xfId="1" applyNumberFormat="1" applyFont="1" applyFill="1" applyBorder="1" applyAlignment="1">
      <alignment vertical="center"/>
    </xf>
    <xf numFmtId="0" fontId="48" fillId="5" borderId="98" xfId="1" applyFont="1" applyFill="1" applyBorder="1" applyAlignment="1">
      <alignment vertical="center"/>
    </xf>
    <xf numFmtId="0" fontId="48" fillId="2" borderId="97" xfId="1" applyFont="1" applyFill="1" applyBorder="1" applyAlignment="1">
      <alignment horizontal="center" vertical="center"/>
    </xf>
    <xf numFmtId="41" fontId="48" fillId="2" borderId="97" xfId="1" applyNumberFormat="1" applyFont="1" applyFill="1" applyBorder="1" applyAlignment="1">
      <alignment horizontal="center" vertical="center"/>
    </xf>
    <xf numFmtId="41" fontId="48" fillId="2" borderId="97" xfId="1" applyNumberFormat="1" applyFont="1" applyFill="1" applyBorder="1" applyAlignment="1">
      <alignment vertical="center"/>
    </xf>
    <xf numFmtId="0" fontId="48" fillId="2" borderId="98" xfId="1" applyFont="1" applyFill="1" applyBorder="1" applyAlignment="1">
      <alignment vertical="center"/>
    </xf>
    <xf numFmtId="0" fontId="18" fillId="0" borderId="0" xfId="1" applyFont="1" applyAlignment="1">
      <alignment horizontal="center" vertical="center"/>
    </xf>
    <xf numFmtId="179" fontId="18" fillId="0" borderId="0" xfId="1" applyNumberFormat="1" applyFont="1" applyAlignment="1">
      <alignment vertical="center"/>
    </xf>
    <xf numFmtId="0" fontId="51" fillId="0" borderId="0" xfId="1" applyFont="1" applyAlignment="1">
      <alignment vertical="center"/>
    </xf>
    <xf numFmtId="0" fontId="51" fillId="0" borderId="0" xfId="1" applyFont="1" applyAlignment="1">
      <alignment vertical="center" shrinkToFit="1"/>
    </xf>
    <xf numFmtId="0" fontId="15" fillId="0" borderId="0" xfId="1" applyFont="1" applyAlignment="1">
      <alignment vertical="center"/>
    </xf>
    <xf numFmtId="0" fontId="19" fillId="6" borderId="93" xfId="1" applyFont="1" applyFill="1" applyBorder="1" applyAlignment="1">
      <alignment horizontal="center" vertical="center"/>
    </xf>
    <xf numFmtId="0" fontId="19" fillId="6" borderId="94" xfId="1" applyFont="1" applyFill="1" applyBorder="1" applyAlignment="1">
      <alignment horizontal="center" vertical="center"/>
    </xf>
    <xf numFmtId="179" fontId="19" fillId="6" borderId="94" xfId="1" applyNumberFormat="1" applyFont="1" applyFill="1" applyBorder="1" applyAlignment="1">
      <alignment horizontal="center" vertical="center"/>
    </xf>
    <xf numFmtId="0" fontId="19" fillId="6" borderId="95" xfId="1" applyFont="1" applyFill="1" applyBorder="1" applyAlignment="1">
      <alignment horizontal="center" vertical="center"/>
    </xf>
    <xf numFmtId="182" fontId="52" fillId="4" borderId="99" xfId="1" applyNumberFormat="1" applyFont="1" applyFill="1" applyBorder="1" applyAlignment="1">
      <alignment horizontal="center" vertical="center" wrapText="1"/>
    </xf>
    <xf numFmtId="0" fontId="19" fillId="4" borderId="100" xfId="1" applyFont="1" applyFill="1" applyBorder="1" applyAlignment="1">
      <alignment vertical="center"/>
    </xf>
    <xf numFmtId="0" fontId="19" fillId="4" borderId="100" xfId="1" applyFont="1" applyFill="1" applyBorder="1" applyAlignment="1">
      <alignment horizontal="center" vertical="center"/>
    </xf>
    <xf numFmtId="41" fontId="19" fillId="4" borderId="100" xfId="1" applyNumberFormat="1" applyFont="1" applyFill="1" applyBorder="1" applyAlignment="1">
      <alignment vertical="center"/>
    </xf>
    <xf numFmtId="0" fontId="19" fillId="4" borderId="101" xfId="1" applyFont="1" applyFill="1" applyBorder="1" applyAlignment="1">
      <alignment horizontal="center" vertical="center"/>
    </xf>
    <xf numFmtId="179" fontId="15" fillId="0" borderId="0" xfId="1" applyNumberFormat="1" applyFont="1" applyAlignment="1">
      <alignment vertical="center"/>
    </xf>
    <xf numFmtId="0" fontId="15" fillId="0" borderId="0" xfId="1" applyFont="1" applyAlignment="1">
      <alignment horizontal="center" vertical="center"/>
    </xf>
    <xf numFmtId="0" fontId="14" fillId="0" borderId="0" xfId="1" applyFont="1" applyAlignment="1">
      <alignment vertical="center" shrinkToFit="1"/>
    </xf>
    <xf numFmtId="0" fontId="53" fillId="0" borderId="0" xfId="1" applyFont="1" applyAlignment="1">
      <alignment vertical="center" shrinkToFit="1"/>
    </xf>
    <xf numFmtId="9" fontId="14" fillId="0" borderId="0" xfId="1" applyNumberFormat="1" applyFont="1" applyAlignment="1">
      <alignment vertical="center"/>
    </xf>
    <xf numFmtId="0" fontId="55" fillId="0" borderId="0" xfId="1" applyFont="1" applyAlignment="1">
      <alignment vertical="center"/>
    </xf>
    <xf numFmtId="0" fontId="28" fillId="0" borderId="0" xfId="1" applyFont="1" applyAlignment="1">
      <alignment vertical="center"/>
    </xf>
    <xf numFmtId="0" fontId="14" fillId="0" borderId="0" xfId="1" applyFont="1" applyAlignment="1">
      <alignment horizontal="center" vertical="center"/>
    </xf>
    <xf numFmtId="0" fontId="52" fillId="0" borderId="0" xfId="1" applyFont="1" applyAlignment="1">
      <alignment horizontal="center" vertical="center"/>
    </xf>
    <xf numFmtId="0" fontId="52" fillId="0" borderId="0" xfId="1" applyFont="1" applyAlignment="1">
      <alignment vertical="center"/>
    </xf>
    <xf numFmtId="0" fontId="14" fillId="0" borderId="0" xfId="1" applyFont="1" applyAlignment="1">
      <alignment vertical="center"/>
    </xf>
    <xf numFmtId="0" fontId="3" fillId="0" borderId="0" xfId="1" applyAlignment="1">
      <alignment horizontal="center" vertical="center" shrinkToFit="1"/>
    </xf>
    <xf numFmtId="0" fontId="56" fillId="0" borderId="0" xfId="1" applyFont="1" applyAlignment="1">
      <alignment horizontal="center" vertical="center" shrinkToFit="1"/>
    </xf>
    <xf numFmtId="0" fontId="3" fillId="0" borderId="0" xfId="1" applyAlignment="1">
      <alignment horizontal="center" vertical="center"/>
    </xf>
    <xf numFmtId="0" fontId="57" fillId="0" borderId="0" xfId="1" applyFont="1" applyAlignment="1">
      <alignment horizontal="center" vertical="center"/>
    </xf>
    <xf numFmtId="0" fontId="19" fillId="0" borderId="0" xfId="1" applyFont="1" applyAlignment="1">
      <alignment horizontal="center" vertical="center"/>
    </xf>
    <xf numFmtId="41" fontId="52" fillId="6" borderId="103" xfId="1" applyNumberFormat="1" applyFont="1" applyFill="1" applyBorder="1" applyAlignment="1">
      <alignment horizontal="center" vertical="center"/>
    </xf>
    <xf numFmtId="0" fontId="18" fillId="0" borderId="0" xfId="1" applyFont="1" applyAlignment="1">
      <alignment vertical="center" shrinkToFit="1"/>
    </xf>
    <xf numFmtId="0" fontId="58" fillId="0" borderId="0" xfId="1" applyFont="1" applyAlignment="1">
      <alignment vertical="center" shrinkToFit="1"/>
    </xf>
    <xf numFmtId="0" fontId="18" fillId="0" borderId="93" xfId="1" applyFont="1" applyBorder="1" applyAlignment="1">
      <alignment horizontal="center" vertical="center"/>
    </xf>
    <xf numFmtId="3" fontId="59" fillId="0" borderId="94" xfId="1" applyNumberFormat="1" applyFont="1" applyBorder="1" applyAlignment="1">
      <alignment horizontal="center" vertical="center"/>
    </xf>
    <xf numFmtId="3" fontId="18" fillId="0" borderId="94" xfId="1" applyNumberFormat="1" applyFont="1" applyBorder="1" applyAlignment="1">
      <alignment horizontal="center" vertical="center"/>
    </xf>
    <xf numFmtId="41" fontId="18" fillId="0" borderId="94" xfId="1" applyNumberFormat="1" applyFont="1" applyBorder="1" applyAlignment="1">
      <alignment vertical="center"/>
    </xf>
    <xf numFmtId="49" fontId="18" fillId="0" borderId="95" xfId="1" applyNumberFormat="1" applyFont="1" applyBorder="1" applyAlignment="1">
      <alignment horizontal="center" vertical="center"/>
    </xf>
    <xf numFmtId="0" fontId="18" fillId="0" borderId="99" xfId="1" applyFont="1" applyBorder="1" applyAlignment="1">
      <alignment horizontal="center" vertical="center"/>
    </xf>
    <xf numFmtId="0" fontId="60" fillId="0" borderId="100" xfId="1" applyFont="1" applyBorder="1" applyAlignment="1">
      <alignment horizontal="center" vertical="center"/>
    </xf>
    <xf numFmtId="0" fontId="18" fillId="0" borderId="100" xfId="1" applyFont="1" applyBorder="1" applyAlignment="1">
      <alignment horizontal="center" vertical="center"/>
    </xf>
    <xf numFmtId="183" fontId="18" fillId="0" borderId="100" xfId="1" applyNumberFormat="1" applyFont="1" applyBorder="1" applyAlignment="1">
      <alignment horizontal="center" vertical="center"/>
    </xf>
    <xf numFmtId="41" fontId="18" fillId="0" borderId="100" xfId="1" applyNumberFormat="1" applyFont="1" applyBorder="1" applyAlignment="1">
      <alignment vertical="center"/>
    </xf>
    <xf numFmtId="41" fontId="18" fillId="0" borderId="101" xfId="1" applyNumberFormat="1" applyFont="1" applyBorder="1" applyAlignment="1">
      <alignment vertical="center"/>
    </xf>
    <xf numFmtId="2" fontId="18" fillId="0" borderId="0" xfId="1" applyNumberFormat="1" applyFont="1" applyAlignment="1">
      <alignment vertical="center"/>
    </xf>
    <xf numFmtId="41" fontId="18" fillId="0" borderId="101" xfId="1" applyNumberFormat="1" applyFont="1" applyBorder="1" applyAlignment="1">
      <alignment horizontal="center" vertical="center"/>
    </xf>
    <xf numFmtId="49" fontId="18" fillId="0" borderId="101" xfId="1" applyNumberFormat="1" applyFont="1" applyBorder="1" applyAlignment="1">
      <alignment horizontal="center" vertical="center"/>
    </xf>
    <xf numFmtId="0" fontId="18" fillId="10" borderId="96" xfId="1" applyFont="1" applyFill="1" applyBorder="1" applyAlignment="1">
      <alignment horizontal="center" vertical="center"/>
    </xf>
    <xf numFmtId="0" fontId="18" fillId="10" borderId="97" xfId="1" applyFont="1" applyFill="1" applyBorder="1" applyAlignment="1">
      <alignment horizontal="center" vertical="center"/>
    </xf>
    <xf numFmtId="183" fontId="18" fillId="10" borderId="97" xfId="1" applyNumberFormat="1" applyFont="1" applyFill="1" applyBorder="1" applyAlignment="1">
      <alignment horizontal="center" vertical="center"/>
    </xf>
    <xf numFmtId="41" fontId="18" fillId="10" borderId="97" xfId="1" applyNumberFormat="1" applyFont="1" applyFill="1" applyBorder="1" applyAlignment="1">
      <alignment vertical="center"/>
    </xf>
    <xf numFmtId="49" fontId="18" fillId="10" borderId="98" xfId="1" applyNumberFormat="1" applyFont="1" applyFill="1" applyBorder="1" applyAlignment="1">
      <alignment horizontal="center" vertical="center"/>
    </xf>
    <xf numFmtId="0" fontId="61" fillId="0" borderId="0" xfId="1" applyFont="1" applyAlignment="1">
      <alignment vertical="center"/>
    </xf>
    <xf numFmtId="183" fontId="14" fillId="0" borderId="0" xfId="1" applyNumberFormat="1" applyFont="1" applyAlignment="1">
      <alignment horizontal="center" vertical="center"/>
    </xf>
    <xf numFmtId="41" fontId="14" fillId="0" borderId="0" xfId="1" applyNumberFormat="1" applyFont="1"/>
    <xf numFmtId="49" fontId="14" fillId="0" borderId="0" xfId="1" applyNumberFormat="1" applyFont="1" applyAlignment="1">
      <alignment horizontal="center" vertical="center"/>
    </xf>
    <xf numFmtId="0" fontId="18" fillId="0" borderId="22" xfId="1" applyFont="1" applyBorder="1" applyAlignment="1">
      <alignment horizontal="center" vertical="center"/>
    </xf>
    <xf numFmtId="179" fontId="18" fillId="0" borderId="22" xfId="1" applyNumberFormat="1" applyFont="1" applyBorder="1" applyAlignment="1">
      <alignment horizontal="center" vertical="center"/>
    </xf>
    <xf numFmtId="3" fontId="62" fillId="0" borderId="0" xfId="1" applyNumberFormat="1" applyFont="1" applyAlignment="1">
      <alignment horizontal="right" wrapText="1"/>
    </xf>
    <xf numFmtId="0" fontId="64" fillId="0" borderId="0" xfId="1" applyFont="1" applyAlignment="1">
      <alignment vertical="center" shrinkToFit="1"/>
    </xf>
    <xf numFmtId="0" fontId="65" fillId="0" borderId="0" xfId="1" applyFont="1" applyAlignment="1">
      <alignment horizontal="centerContinuous" vertical="center"/>
    </xf>
    <xf numFmtId="0" fontId="15" fillId="0" borderId="0" xfId="1" applyFont="1" applyAlignment="1">
      <alignment horizontal="left" vertical="center"/>
    </xf>
    <xf numFmtId="0" fontId="18" fillId="11" borderId="106" xfId="1" applyFont="1" applyFill="1" applyBorder="1" applyAlignment="1">
      <alignment horizontal="center" vertical="center"/>
    </xf>
    <xf numFmtId="41" fontId="18" fillId="4" borderId="101" xfId="1" applyNumberFormat="1" applyFont="1" applyFill="1" applyBorder="1" applyAlignment="1">
      <alignment horizontal="center" vertical="center"/>
    </xf>
    <xf numFmtId="0" fontId="18" fillId="0" borderId="106" xfId="1" applyFont="1" applyBorder="1" applyAlignment="1">
      <alignment horizontal="center" vertical="center"/>
    </xf>
    <xf numFmtId="0" fontId="64" fillId="0" borderId="0" xfId="1" applyFont="1" applyAlignment="1">
      <alignment vertical="center"/>
    </xf>
    <xf numFmtId="0" fontId="18" fillId="0" borderId="106" xfId="1" applyFont="1" applyBorder="1" applyAlignment="1">
      <alignment vertical="center"/>
    </xf>
    <xf numFmtId="0" fontId="18" fillId="0" borderId="39" xfId="1" applyFont="1" applyBorder="1" applyAlignment="1">
      <alignment vertical="center"/>
    </xf>
    <xf numFmtId="41" fontId="18" fillId="0" borderId="0" xfId="1" applyNumberFormat="1" applyFont="1" applyAlignment="1">
      <alignment horizontal="center" vertical="center"/>
    </xf>
    <xf numFmtId="41" fontId="18" fillId="0" borderId="0" xfId="1" applyNumberFormat="1" applyFont="1" applyAlignment="1">
      <alignment vertical="center"/>
    </xf>
    <xf numFmtId="42" fontId="22" fillId="0" borderId="0" xfId="1" applyNumberFormat="1" applyFont="1" applyAlignment="1">
      <alignment vertical="center"/>
    </xf>
    <xf numFmtId="42" fontId="22" fillId="0" borderId="0" xfId="1" applyNumberFormat="1" applyFont="1" applyAlignment="1">
      <alignment horizontal="center" vertical="center"/>
    </xf>
    <xf numFmtId="42" fontId="22" fillId="0" borderId="0" xfId="1" applyNumberFormat="1" applyFont="1" applyAlignment="1">
      <alignment horizontal="right" vertical="center"/>
    </xf>
    <xf numFmtId="0" fontId="66" fillId="0" borderId="0" xfId="1" applyFont="1" applyAlignment="1">
      <alignment horizontal="center" vertical="center"/>
    </xf>
    <xf numFmtId="0" fontId="52" fillId="6" borderId="0" xfId="1" applyFont="1" applyFill="1" applyAlignment="1">
      <alignment horizontal="center" vertical="center" wrapText="1"/>
    </xf>
    <xf numFmtId="184" fontId="52" fillId="2" borderId="22" xfId="1" applyNumberFormat="1" applyFont="1" applyFill="1" applyBorder="1" applyAlignment="1">
      <alignment horizontal="center" vertical="center" wrapText="1"/>
    </xf>
    <xf numFmtId="49" fontId="52" fillId="2" borderId="22" xfId="1" applyNumberFormat="1" applyFont="1" applyFill="1" applyBorder="1" applyAlignment="1">
      <alignment horizontal="center" vertical="center" wrapText="1"/>
    </xf>
    <xf numFmtId="184" fontId="52" fillId="12" borderId="22" xfId="1" applyNumberFormat="1" applyFont="1" applyFill="1" applyBorder="1" applyAlignment="1">
      <alignment horizontal="center" vertical="center" wrapText="1"/>
    </xf>
    <xf numFmtId="0" fontId="52" fillId="5" borderId="22" xfId="1" applyFont="1" applyFill="1" applyBorder="1" applyAlignment="1">
      <alignment horizontal="center" vertical="center" wrapText="1"/>
    </xf>
    <xf numFmtId="0" fontId="52" fillId="0" borderId="0" xfId="1" applyFont="1" applyAlignment="1">
      <alignment horizontal="center" vertical="center" wrapText="1"/>
    </xf>
    <xf numFmtId="49" fontId="52" fillId="4" borderId="99" xfId="1" applyNumberFormat="1" applyFont="1" applyFill="1" applyBorder="1" applyAlignment="1">
      <alignment horizontal="center" vertical="center"/>
    </xf>
    <xf numFmtId="0" fontId="52" fillId="4" borderId="100" xfId="1" applyFont="1" applyFill="1" applyBorder="1" applyAlignment="1">
      <alignment horizontal="center" vertical="center"/>
    </xf>
    <xf numFmtId="180" fontId="52" fillId="4" borderId="100" xfId="1" applyNumberFormat="1" applyFont="1" applyFill="1" applyBorder="1" applyAlignment="1">
      <alignment horizontal="center" vertical="center"/>
    </xf>
    <xf numFmtId="0" fontId="52" fillId="0" borderId="100" xfId="1" applyFont="1" applyBorder="1" applyAlignment="1">
      <alignment horizontal="center" vertical="center" wrapText="1"/>
    </xf>
    <xf numFmtId="0" fontId="52" fillId="0" borderId="101" xfId="1" applyFont="1" applyBorder="1" applyAlignment="1">
      <alignment horizontal="center" vertical="center" wrapText="1"/>
    </xf>
    <xf numFmtId="49" fontId="52" fillId="4" borderId="96" xfId="1" applyNumberFormat="1" applyFont="1" applyFill="1" applyBorder="1" applyAlignment="1">
      <alignment horizontal="center" vertical="center"/>
    </xf>
    <xf numFmtId="0" fontId="52" fillId="4" borderId="97" xfId="1" applyFont="1" applyFill="1" applyBorder="1" applyAlignment="1">
      <alignment horizontal="center" vertical="center"/>
    </xf>
    <xf numFmtId="180" fontId="52" fillId="4" borderId="97" xfId="1" applyNumberFormat="1" applyFont="1" applyFill="1" applyBorder="1" applyAlignment="1">
      <alignment horizontal="center" vertical="center"/>
    </xf>
    <xf numFmtId="0" fontId="52" fillId="0" borderId="97" xfId="1" applyFont="1" applyBorder="1" applyAlignment="1">
      <alignment horizontal="center" vertical="center" wrapText="1"/>
    </xf>
    <xf numFmtId="0" fontId="52" fillId="0" borderId="98" xfId="1" applyFont="1" applyBorder="1" applyAlignment="1">
      <alignment horizontal="center" vertical="center" wrapText="1"/>
    </xf>
    <xf numFmtId="49" fontId="52" fillId="4" borderId="93" xfId="1" applyNumberFormat="1" applyFont="1" applyFill="1" applyBorder="1" applyAlignment="1">
      <alignment horizontal="center" vertical="center"/>
    </xf>
    <xf numFmtId="0" fontId="52" fillId="4" borderId="94" xfId="1" applyFont="1" applyFill="1" applyBorder="1" applyAlignment="1">
      <alignment horizontal="center" vertical="center"/>
    </xf>
    <xf numFmtId="180" fontId="52" fillId="4" borderId="94" xfId="1" applyNumberFormat="1" applyFont="1" applyFill="1" applyBorder="1" applyAlignment="1">
      <alignment horizontal="center" vertical="center"/>
    </xf>
    <xf numFmtId="0" fontId="52" fillId="0" borderId="94" xfId="1" applyFont="1" applyBorder="1" applyAlignment="1">
      <alignment horizontal="center" vertical="center" wrapText="1"/>
    </xf>
    <xf numFmtId="0" fontId="52" fillId="0" borderId="95" xfId="1" applyFont="1" applyBorder="1" applyAlignment="1">
      <alignment horizontal="center" vertical="center" wrapText="1"/>
    </xf>
    <xf numFmtId="0" fontId="15" fillId="3" borderId="101" xfId="1" applyFont="1" applyFill="1" applyBorder="1" applyAlignment="1">
      <alignment horizontal="center" vertical="center"/>
    </xf>
    <xf numFmtId="180" fontId="15" fillId="0" borderId="0" xfId="1" applyNumberFormat="1" applyFont="1" applyAlignment="1">
      <alignment horizontal="center" vertical="center"/>
    </xf>
    <xf numFmtId="180" fontId="68" fillId="0" borderId="0" xfId="1" applyNumberFormat="1" applyFont="1" applyAlignment="1">
      <alignment horizontal="center" vertical="center"/>
    </xf>
    <xf numFmtId="180" fontId="69" fillId="0" borderId="0" xfId="1" applyNumberFormat="1" applyFont="1" applyAlignment="1">
      <alignment horizontal="center" vertical="center"/>
    </xf>
    <xf numFmtId="0" fontId="68" fillId="0" borderId="0" xfId="1" applyFont="1" applyAlignment="1">
      <alignment horizontal="center" vertical="center"/>
    </xf>
    <xf numFmtId="0" fontId="69" fillId="0" borderId="0" xfId="1" applyFont="1" applyAlignment="1">
      <alignment horizontal="center" vertical="center"/>
    </xf>
    <xf numFmtId="0" fontId="67" fillId="0" borderId="0" xfId="1" applyFont="1" applyAlignment="1">
      <alignment vertical="center"/>
    </xf>
    <xf numFmtId="179" fontId="52" fillId="6" borderId="100" xfId="1" applyNumberFormat="1" applyFont="1" applyFill="1" applyBorder="1" applyAlignment="1">
      <alignment horizontal="center" vertical="center"/>
    </xf>
    <xf numFmtId="0" fontId="52" fillId="4" borderId="0" xfId="1" applyFont="1" applyFill="1" applyAlignment="1">
      <alignment vertical="center"/>
    </xf>
    <xf numFmtId="41" fontId="52" fillId="4" borderId="100" xfId="1" applyNumberFormat="1" applyFont="1" applyFill="1" applyBorder="1" applyAlignment="1">
      <alignment vertical="center"/>
    </xf>
    <xf numFmtId="0" fontId="52" fillId="4" borderId="100" xfId="1" applyFont="1" applyFill="1" applyBorder="1" applyAlignment="1">
      <alignment vertical="center"/>
    </xf>
    <xf numFmtId="0" fontId="52" fillId="0" borderId="100" xfId="1" applyFont="1" applyBorder="1" applyAlignment="1">
      <alignment horizontal="center" vertical="center"/>
    </xf>
    <xf numFmtId="0" fontId="52" fillId="0" borderId="99" xfId="1" applyFont="1" applyBorder="1" applyAlignment="1">
      <alignment vertical="center"/>
    </xf>
    <xf numFmtId="0" fontId="52" fillId="0" borderId="100" xfId="1" applyFont="1" applyBorder="1" applyAlignment="1">
      <alignment vertical="center"/>
    </xf>
    <xf numFmtId="41" fontId="52" fillId="0" borderId="100" xfId="1" applyNumberFormat="1" applyFont="1" applyBorder="1" applyAlignment="1">
      <alignment vertical="center"/>
    </xf>
    <xf numFmtId="0" fontId="52" fillId="0" borderId="101" xfId="1" applyFont="1" applyBorder="1" applyAlignment="1">
      <alignment vertical="center"/>
    </xf>
    <xf numFmtId="0" fontId="52" fillId="4" borderId="99" xfId="1" applyFont="1" applyFill="1" applyBorder="1" applyAlignment="1">
      <alignment vertical="center"/>
    </xf>
    <xf numFmtId="0" fontId="52" fillId="4" borderId="101" xfId="1" applyFont="1" applyFill="1" applyBorder="1" applyAlignment="1">
      <alignment vertical="center"/>
    </xf>
    <xf numFmtId="0" fontId="70" fillId="4" borderId="100" xfId="1" applyFont="1" applyFill="1" applyBorder="1" applyAlignment="1">
      <alignment horizontal="left" vertical="center" shrinkToFit="1"/>
    </xf>
    <xf numFmtId="185" fontId="71" fillId="4" borderId="100" xfId="1" applyNumberFormat="1" applyFont="1" applyFill="1" applyBorder="1" applyAlignment="1">
      <alignment horizontal="center" vertical="center" shrinkToFit="1"/>
    </xf>
    <xf numFmtId="3" fontId="71" fillId="4" borderId="101" xfId="1" applyNumberFormat="1" applyFont="1" applyFill="1" applyBorder="1" applyAlignment="1">
      <alignment vertical="center" shrinkToFit="1"/>
    </xf>
    <xf numFmtId="0" fontId="70" fillId="4" borderId="100" xfId="1" applyFont="1" applyFill="1" applyBorder="1" applyAlignment="1">
      <alignment vertical="center" wrapText="1" shrinkToFit="1"/>
    </xf>
    <xf numFmtId="0" fontId="15" fillId="0" borderId="100" xfId="1" applyFont="1" applyBorder="1" applyAlignment="1">
      <alignment vertical="center"/>
    </xf>
    <xf numFmtId="0" fontId="70" fillId="4" borderId="99" xfId="1" applyFont="1" applyFill="1" applyBorder="1" applyAlignment="1">
      <alignment vertical="center" shrinkToFit="1"/>
    </xf>
    <xf numFmtId="41" fontId="52" fillId="0" borderId="0" xfId="1" applyNumberFormat="1" applyFont="1" applyAlignment="1">
      <alignment vertical="center"/>
    </xf>
    <xf numFmtId="179" fontId="52" fillId="0" borderId="0" xfId="1" applyNumberFormat="1" applyFont="1" applyAlignment="1">
      <alignment vertical="center"/>
    </xf>
    <xf numFmtId="0" fontId="3" fillId="0" borderId="0" xfId="1"/>
    <xf numFmtId="0" fontId="52" fillId="0" borderId="0" xfId="1" applyFont="1"/>
    <xf numFmtId="0" fontId="52" fillId="0" borderId="0" xfId="1" applyFont="1" applyAlignment="1">
      <alignment horizontal="left" vertical="center"/>
    </xf>
    <xf numFmtId="0" fontId="72" fillId="0" borderId="0" xfId="1" applyFont="1" applyAlignment="1">
      <alignment horizontal="center" vertical="center"/>
    </xf>
    <xf numFmtId="0" fontId="32" fillId="6" borderId="93" xfId="1" applyFont="1" applyFill="1" applyBorder="1" applyAlignment="1">
      <alignment horizontal="center" vertical="center"/>
    </xf>
    <xf numFmtId="0" fontId="32" fillId="6" borderId="94" xfId="1" applyFont="1" applyFill="1" applyBorder="1" applyAlignment="1">
      <alignment horizontal="center" vertical="center"/>
    </xf>
    <xf numFmtId="41" fontId="32" fillId="6" borderId="94" xfId="1" applyNumberFormat="1" applyFont="1" applyFill="1" applyBorder="1" applyAlignment="1">
      <alignment horizontal="center" vertical="center"/>
    </xf>
    <xf numFmtId="0" fontId="32" fillId="6" borderId="95" xfId="1" applyFont="1" applyFill="1" applyBorder="1" applyAlignment="1">
      <alignment horizontal="center" vertical="center"/>
    </xf>
    <xf numFmtId="0" fontId="32" fillId="0" borderId="99" xfId="1" applyFont="1" applyBorder="1" applyAlignment="1">
      <alignment horizontal="left" vertical="center" indent="2"/>
    </xf>
    <xf numFmtId="0" fontId="32" fillId="0" borderId="100" xfId="1" applyFont="1" applyBorder="1" applyAlignment="1">
      <alignment horizontal="center" vertical="center"/>
    </xf>
    <xf numFmtId="41" fontId="32" fillId="0" borderId="100" xfId="1" applyNumberFormat="1" applyFont="1" applyBorder="1" applyAlignment="1">
      <alignment horizontal="center" vertical="center"/>
    </xf>
    <xf numFmtId="0" fontId="32" fillId="0" borderId="101" xfId="1" applyFont="1" applyBorder="1" applyAlignment="1">
      <alignment horizontal="center" vertical="center"/>
    </xf>
    <xf numFmtId="0" fontId="32" fillId="0" borderId="99" xfId="1" applyFont="1" applyBorder="1" applyAlignment="1">
      <alignment horizontal="left" vertical="center"/>
    </xf>
    <xf numFmtId="0" fontId="32" fillId="0" borderId="99" xfId="1" applyFont="1" applyBorder="1" applyAlignment="1">
      <alignment horizontal="center" vertical="center"/>
    </xf>
    <xf numFmtId="41" fontId="32" fillId="0" borderId="100" xfId="1" applyNumberFormat="1" applyFont="1" applyBorder="1" applyAlignment="1">
      <alignment vertical="center"/>
    </xf>
    <xf numFmtId="41" fontId="32" fillId="0" borderId="101" xfId="1" applyNumberFormat="1" applyFont="1" applyBorder="1" applyAlignment="1">
      <alignment vertical="center"/>
    </xf>
    <xf numFmtId="41" fontId="72" fillId="0" borderId="96" xfId="1" applyNumberFormat="1" applyFont="1" applyBorder="1" applyAlignment="1">
      <alignment horizontal="center" vertical="center"/>
    </xf>
    <xf numFmtId="41" fontId="73" fillId="4" borderId="97" xfId="1" applyNumberFormat="1" applyFont="1" applyFill="1" applyBorder="1" applyAlignment="1">
      <alignment horizontal="center" vertical="center"/>
    </xf>
    <xf numFmtId="41" fontId="73" fillId="4" borderId="97" xfId="1" applyNumberFormat="1" applyFont="1" applyFill="1" applyBorder="1" applyAlignment="1">
      <alignment vertical="center"/>
    </xf>
    <xf numFmtId="41" fontId="32" fillId="4" borderId="98" xfId="1" applyNumberFormat="1" applyFont="1" applyFill="1" applyBorder="1" applyAlignment="1">
      <alignment vertical="center"/>
    </xf>
    <xf numFmtId="0" fontId="3" fillId="0" borderId="0" xfId="1" applyAlignment="1">
      <alignment horizontal="left"/>
    </xf>
    <xf numFmtId="0" fontId="57" fillId="0" borderId="0" xfId="1" applyFont="1" applyAlignment="1">
      <alignment horizontal="left"/>
    </xf>
    <xf numFmtId="0" fontId="74" fillId="6" borderId="93" xfId="1" applyFont="1" applyFill="1" applyBorder="1" applyAlignment="1">
      <alignment horizontal="center" vertical="center"/>
    </xf>
    <xf numFmtId="0" fontId="74" fillId="6" borderId="94" xfId="1" applyFont="1" applyFill="1" applyBorder="1" applyAlignment="1">
      <alignment horizontal="center" vertical="center"/>
    </xf>
    <xf numFmtId="185" fontId="75" fillId="0" borderId="100" xfId="1" applyNumberFormat="1" applyFont="1" applyBorder="1" applyAlignment="1">
      <alignment vertical="center"/>
    </xf>
    <xf numFmtId="0" fontId="15" fillId="4" borderId="100" xfId="1" applyFont="1" applyFill="1" applyBorder="1" applyAlignment="1">
      <alignment horizontal="center" vertical="center" wrapText="1" shrinkToFit="1"/>
    </xf>
    <xf numFmtId="0" fontId="15" fillId="4" borderId="100" xfId="1" applyFont="1" applyFill="1" applyBorder="1" applyAlignment="1">
      <alignment horizontal="center" vertical="center" shrinkToFit="1"/>
    </xf>
    <xf numFmtId="41" fontId="15" fillId="4" borderId="100" xfId="1" applyNumberFormat="1" applyFont="1" applyFill="1" applyBorder="1" applyAlignment="1">
      <alignment horizontal="center" vertical="center"/>
    </xf>
    <xf numFmtId="185" fontId="15" fillId="4" borderId="100" xfId="1" applyNumberFormat="1" applyFont="1" applyFill="1" applyBorder="1" applyAlignment="1">
      <alignment horizontal="right" vertical="center"/>
    </xf>
    <xf numFmtId="0" fontId="15" fillId="4" borderId="100" xfId="1" applyFont="1" applyFill="1" applyBorder="1" applyAlignment="1">
      <alignment horizontal="center" vertical="center"/>
    </xf>
    <xf numFmtId="0" fontId="57" fillId="0" borderId="0" xfId="1" applyFont="1" applyAlignment="1">
      <alignment horizontal="left" vertical="center"/>
    </xf>
    <xf numFmtId="185" fontId="57" fillId="0" borderId="0" xfId="1" applyNumberFormat="1" applyFont="1" applyAlignment="1">
      <alignment horizontal="left"/>
    </xf>
    <xf numFmtId="185" fontId="15" fillId="4" borderId="100" xfId="1" applyNumberFormat="1" applyFont="1" applyFill="1" applyBorder="1" applyAlignment="1">
      <alignment vertical="center"/>
    </xf>
    <xf numFmtId="185" fontId="3" fillId="0" borderId="0" xfId="1" applyNumberFormat="1"/>
    <xf numFmtId="185" fontId="15" fillId="3" borderId="100" xfId="1" applyNumberFormat="1" applyFont="1" applyFill="1" applyBorder="1" applyAlignment="1">
      <alignment horizontal="center" vertical="center"/>
    </xf>
    <xf numFmtId="185" fontId="15" fillId="3" borderId="100" xfId="1" applyNumberFormat="1" applyFont="1" applyFill="1" applyBorder="1" applyAlignment="1">
      <alignment horizontal="right" vertical="center"/>
    </xf>
    <xf numFmtId="10" fontId="15" fillId="3" borderId="100" xfId="1" applyNumberFormat="1" applyFont="1" applyFill="1" applyBorder="1" applyAlignment="1">
      <alignment horizontal="center" vertical="center"/>
    </xf>
    <xf numFmtId="185" fontId="15" fillId="13" borderId="97" xfId="1" applyNumberFormat="1" applyFont="1" applyFill="1" applyBorder="1" applyAlignment="1">
      <alignment horizontal="center" vertical="center"/>
    </xf>
    <xf numFmtId="185" fontId="15" fillId="13" borderId="97" xfId="1" applyNumberFormat="1" applyFont="1" applyFill="1" applyBorder="1" applyAlignment="1">
      <alignment horizontal="right" vertical="center"/>
    </xf>
    <xf numFmtId="49" fontId="52" fillId="4" borderId="17" xfId="1" applyNumberFormat="1" applyFont="1" applyFill="1" applyBorder="1" applyAlignment="1">
      <alignment horizontal="center" vertical="center"/>
    </xf>
    <xf numFmtId="0" fontId="52" fillId="4" borderId="16" xfId="1" applyFont="1" applyFill="1" applyBorder="1" applyAlignment="1">
      <alignment horizontal="center" vertical="center"/>
    </xf>
    <xf numFmtId="180" fontId="52" fillId="4" borderId="16" xfId="1" applyNumberFormat="1" applyFont="1" applyFill="1" applyBorder="1" applyAlignment="1">
      <alignment horizontal="center" vertical="center"/>
    </xf>
    <xf numFmtId="0" fontId="52" fillId="0" borderId="16" xfId="1" applyFont="1" applyBorder="1" applyAlignment="1">
      <alignment horizontal="center" vertical="center" wrapText="1"/>
    </xf>
    <xf numFmtId="0" fontId="52" fillId="0" borderId="15" xfId="1" applyFont="1" applyBorder="1" applyAlignment="1">
      <alignment horizontal="center" vertical="center" wrapText="1"/>
    </xf>
    <xf numFmtId="0" fontId="10" fillId="0" borderId="10" xfId="1" applyFont="1" applyBorder="1" applyAlignment="1">
      <alignment horizontal="justify" vertical="center" wrapText="1"/>
    </xf>
    <xf numFmtId="0" fontId="10" fillId="0" borderId="0" xfId="1" applyFont="1" applyAlignment="1">
      <alignment horizontal="justify" vertical="center" wrapText="1"/>
    </xf>
    <xf numFmtId="0" fontId="10" fillId="0" borderId="11" xfId="1" applyFont="1" applyBorder="1" applyAlignment="1">
      <alignment horizontal="justify" vertical="center" wrapText="1"/>
    </xf>
    <xf numFmtId="0" fontId="18" fillId="6" borderId="22" xfId="1" applyFont="1" applyFill="1" applyBorder="1" applyAlignment="1">
      <alignment horizontal="center" vertical="center"/>
    </xf>
    <xf numFmtId="41" fontId="18" fillId="6" borderId="94" xfId="1" applyNumberFormat="1" applyFont="1" applyFill="1" applyBorder="1" applyAlignment="1">
      <alignment vertical="center"/>
    </xf>
    <xf numFmtId="41" fontId="18" fillId="6" borderId="100" xfId="1" applyNumberFormat="1" applyFont="1" applyFill="1" applyBorder="1" applyAlignment="1">
      <alignment vertical="center"/>
    </xf>
    <xf numFmtId="0" fontId="18" fillId="10" borderId="100" xfId="1" applyFont="1" applyFill="1" applyBorder="1" applyAlignment="1">
      <alignment horizontal="center" vertical="center"/>
    </xf>
    <xf numFmtId="41" fontId="18" fillId="10" borderId="100" xfId="1" applyNumberFormat="1" applyFont="1" applyFill="1" applyBorder="1" applyAlignment="1">
      <alignment horizontal="center" vertical="center"/>
    </xf>
    <xf numFmtId="41" fontId="18" fillId="10" borderId="101" xfId="1" applyNumberFormat="1" applyFont="1" applyFill="1" applyBorder="1" applyAlignment="1">
      <alignment horizontal="center" vertical="center"/>
    </xf>
    <xf numFmtId="41" fontId="18" fillId="10" borderId="103" xfId="1" applyNumberFormat="1" applyFont="1" applyFill="1" applyBorder="1" applyAlignment="1">
      <alignment horizontal="center" vertical="center"/>
    </xf>
    <xf numFmtId="41" fontId="18" fillId="10" borderId="104" xfId="1" applyNumberFormat="1" applyFont="1" applyFill="1" applyBorder="1" applyAlignment="1">
      <alignment horizontal="center" vertical="center"/>
    </xf>
    <xf numFmtId="0" fontId="18" fillId="10" borderId="94" xfId="1" applyFont="1" applyFill="1" applyBorder="1" applyAlignment="1">
      <alignment horizontal="center" vertical="center"/>
    </xf>
    <xf numFmtId="41" fontId="18" fillId="10" borderId="94" xfId="1" applyNumberFormat="1" applyFont="1" applyFill="1" applyBorder="1" applyAlignment="1">
      <alignment horizontal="center" vertical="center"/>
    </xf>
    <xf numFmtId="41" fontId="18" fillId="10" borderId="95" xfId="1" applyNumberFormat="1" applyFont="1" applyFill="1" applyBorder="1" applyAlignment="1">
      <alignment horizontal="center" vertical="center"/>
    </xf>
    <xf numFmtId="0" fontId="74" fillId="6" borderId="95" xfId="1" applyFont="1" applyFill="1" applyBorder="1" applyAlignment="1">
      <alignment horizontal="center" vertical="center"/>
    </xf>
    <xf numFmtId="0" fontId="15" fillId="13" borderId="98" xfId="1" applyFont="1" applyFill="1" applyBorder="1" applyAlignment="1">
      <alignment horizontal="center" vertical="center"/>
    </xf>
    <xf numFmtId="43" fontId="50" fillId="0" borderId="0" xfId="1" applyNumberFormat="1" applyFont="1" applyAlignment="1">
      <alignment vertical="center"/>
    </xf>
    <xf numFmtId="0" fontId="52" fillId="10" borderId="100" xfId="1" applyFont="1" applyFill="1" applyBorder="1" applyAlignment="1">
      <alignment horizontal="center" vertical="center"/>
    </xf>
    <xf numFmtId="49" fontId="52" fillId="10" borderId="100" xfId="1" applyNumberFormat="1" applyFont="1" applyFill="1" applyBorder="1" applyAlignment="1">
      <alignment horizontal="center" vertical="center"/>
    </xf>
    <xf numFmtId="180" fontId="52" fillId="10" borderId="100" xfId="1" applyNumberFormat="1" applyFont="1" applyFill="1" applyBorder="1" applyAlignment="1">
      <alignment horizontal="center" vertical="center"/>
    </xf>
    <xf numFmtId="0" fontId="52" fillId="10" borderId="100" xfId="1" applyFont="1" applyFill="1" applyBorder="1" applyAlignment="1">
      <alignment horizontal="center" vertical="center" wrapText="1"/>
    </xf>
    <xf numFmtId="0" fontId="52" fillId="10" borderId="0" xfId="1" applyFont="1" applyFill="1" applyAlignment="1">
      <alignment horizontal="center" vertical="center" wrapText="1"/>
    </xf>
    <xf numFmtId="0" fontId="52" fillId="14" borderId="22" xfId="1" applyFont="1" applyFill="1" applyBorder="1" applyAlignment="1">
      <alignment horizontal="center" vertical="center" wrapText="1"/>
    </xf>
    <xf numFmtId="0" fontId="18" fillId="10" borderId="99" xfId="1" applyFont="1" applyFill="1" applyBorder="1" applyAlignment="1">
      <alignment vertical="center"/>
    </xf>
    <xf numFmtId="0" fontId="18" fillId="10" borderId="94" xfId="1" applyFont="1" applyFill="1" applyBorder="1" applyAlignment="1">
      <alignment vertical="center"/>
    </xf>
    <xf numFmtId="0" fontId="18" fillId="10" borderId="100" xfId="1" applyFont="1" applyFill="1" applyBorder="1" applyAlignment="1">
      <alignment vertical="center"/>
    </xf>
    <xf numFmtId="0" fontId="18" fillId="10" borderId="93" xfId="1" applyFont="1" applyFill="1" applyBorder="1" applyAlignment="1">
      <alignment vertical="center"/>
    </xf>
    <xf numFmtId="0" fontId="18" fillId="0" borderId="99" xfId="1" applyFont="1" applyBorder="1" applyAlignment="1">
      <alignment vertical="center"/>
    </xf>
    <xf numFmtId="0" fontId="18" fillId="0" borderId="100" xfId="1" applyFont="1" applyBorder="1" applyAlignment="1">
      <alignment vertical="center"/>
    </xf>
    <xf numFmtId="41" fontId="18" fillId="0" borderId="100" xfId="1" applyNumberFormat="1" applyFont="1" applyBorder="1" applyAlignment="1">
      <alignment horizontal="center" vertical="center"/>
    </xf>
    <xf numFmtId="41" fontId="76" fillId="0" borderId="15" xfId="1" applyNumberFormat="1" applyFont="1" applyBorder="1" applyAlignment="1">
      <alignment horizontal="center" vertical="center"/>
    </xf>
    <xf numFmtId="41" fontId="76" fillId="0" borderId="101" xfId="1" applyNumberFormat="1" applyFont="1" applyBorder="1" applyAlignment="1">
      <alignment horizontal="center" vertical="center"/>
    </xf>
    <xf numFmtId="186" fontId="18" fillId="0" borderId="100" xfId="1" applyNumberFormat="1" applyFont="1" applyBorder="1" applyAlignment="1">
      <alignment vertical="center"/>
    </xf>
    <xf numFmtId="182" fontId="52" fillId="4" borderId="102" xfId="1" applyNumberFormat="1" applyFont="1" applyFill="1" applyBorder="1" applyAlignment="1">
      <alignment horizontal="center" vertical="center" wrapText="1"/>
    </xf>
    <xf numFmtId="0" fontId="19" fillId="0" borderId="104" xfId="1" applyFont="1" applyBorder="1" applyAlignment="1">
      <alignment horizontal="center" vertical="center"/>
    </xf>
    <xf numFmtId="0" fontId="19" fillId="0" borderId="101" xfId="1" applyFont="1" applyBorder="1" applyAlignment="1">
      <alignment horizontal="center" vertical="center"/>
    </xf>
    <xf numFmtId="187" fontId="18" fillId="0" borderId="100" xfId="1" applyNumberFormat="1" applyFont="1" applyBorder="1" applyAlignment="1">
      <alignment horizontal="center" vertical="center"/>
    </xf>
    <xf numFmtId="0" fontId="18" fillId="0" borderId="103" xfId="1" applyFont="1" applyBorder="1" applyAlignment="1">
      <alignment horizontal="center" vertical="center"/>
    </xf>
    <xf numFmtId="3" fontId="18" fillId="0" borderId="100" xfId="1" applyNumberFormat="1" applyFont="1" applyBorder="1" applyAlignment="1">
      <alignment horizontal="center" vertical="center"/>
    </xf>
    <xf numFmtId="188" fontId="18" fillId="0" borderId="100" xfId="1" applyNumberFormat="1" applyFont="1" applyBorder="1" applyAlignment="1">
      <alignment horizontal="center" vertical="center"/>
    </xf>
    <xf numFmtId="184" fontId="18" fillId="0" borderId="100" xfId="1" applyNumberFormat="1" applyFont="1" applyBorder="1" applyAlignment="1">
      <alignment horizontal="center" vertical="center"/>
    </xf>
    <xf numFmtId="184" fontId="18" fillId="0" borderId="94" xfId="1" applyNumberFormat="1" applyFont="1" applyBorder="1" applyAlignment="1">
      <alignment horizontal="center" vertical="center"/>
    </xf>
    <xf numFmtId="49" fontId="15" fillId="4" borderId="100" xfId="0" applyNumberFormat="1" applyFont="1" applyFill="1" applyBorder="1" applyAlignment="1">
      <alignment vertical="center" shrinkToFit="1"/>
    </xf>
    <xf numFmtId="49" fontId="15" fillId="4" borderId="100" xfId="0" applyNumberFormat="1" applyFont="1" applyFill="1" applyBorder="1" applyAlignment="1">
      <alignment horizontal="left" vertical="center" shrinkToFit="1"/>
    </xf>
    <xf numFmtId="0" fontId="15" fillId="4" borderId="100" xfId="0" applyFont="1" applyFill="1" applyBorder="1" applyAlignment="1">
      <alignment horizontal="center" vertical="center"/>
    </xf>
    <xf numFmtId="0" fontId="15" fillId="4" borderId="100" xfId="11" applyFont="1" applyFill="1" applyBorder="1">
      <alignment vertical="center"/>
    </xf>
    <xf numFmtId="0" fontId="15" fillId="4" borderId="100" xfId="11" applyFont="1" applyFill="1" applyBorder="1" applyAlignment="1">
      <alignment horizontal="left" vertical="center"/>
    </xf>
    <xf numFmtId="189" fontId="15" fillId="4" borderId="100" xfId="11" applyNumberFormat="1" applyFont="1" applyFill="1" applyBorder="1" applyAlignment="1">
      <alignment horizontal="center" vertical="center"/>
    </xf>
    <xf numFmtId="185" fontId="15" fillId="4" borderId="100" xfId="11" applyNumberFormat="1" applyFont="1" applyFill="1" applyBorder="1">
      <alignment vertical="center"/>
    </xf>
    <xf numFmtId="0" fontId="15" fillId="4" borderId="100" xfId="11" applyFont="1" applyFill="1" applyBorder="1" applyAlignment="1">
      <alignment horizontal="center" vertical="center"/>
    </xf>
    <xf numFmtId="0" fontId="15" fillId="4" borderId="100" xfId="0" applyFont="1" applyFill="1" applyBorder="1" applyAlignment="1">
      <alignment horizontal="left" vertical="center" shrinkToFit="1"/>
    </xf>
    <xf numFmtId="49" fontId="15" fillId="4" borderId="100" xfId="11" applyNumberFormat="1" applyFont="1" applyFill="1" applyBorder="1" applyAlignment="1">
      <alignment horizontal="center" vertical="center"/>
    </xf>
    <xf numFmtId="179" fontId="15" fillId="4" borderId="100" xfId="11" applyNumberFormat="1" applyFont="1" applyFill="1" applyBorder="1">
      <alignment vertical="center"/>
    </xf>
    <xf numFmtId="0" fontId="15" fillId="4" borderId="100" xfId="0" applyFont="1" applyFill="1" applyBorder="1" applyAlignment="1">
      <alignment vertical="center" shrinkToFit="1"/>
    </xf>
    <xf numFmtId="0" fontId="42" fillId="0" borderId="8" xfId="0" applyFont="1" applyBorder="1">
      <alignment vertical="center"/>
    </xf>
    <xf numFmtId="0" fontId="41" fillId="0" borderId="0" xfId="0" applyFont="1">
      <alignment vertical="center"/>
    </xf>
    <xf numFmtId="0" fontId="43" fillId="0" borderId="0" xfId="0" applyFont="1">
      <alignment vertical="center"/>
    </xf>
    <xf numFmtId="0" fontId="42" fillId="0" borderId="0" xfId="0" applyFont="1">
      <alignment vertical="center"/>
    </xf>
    <xf numFmtId="0" fontId="40" fillId="9" borderId="37" xfId="0" applyFont="1" applyFill="1" applyBorder="1">
      <alignment vertical="center"/>
    </xf>
    <xf numFmtId="0" fontId="40" fillId="9" borderId="36" xfId="0" applyFont="1" applyFill="1" applyBorder="1">
      <alignment vertical="center"/>
    </xf>
    <xf numFmtId="0" fontId="40" fillId="9" borderId="91" xfId="0" applyFont="1" applyFill="1" applyBorder="1">
      <alignment vertical="center"/>
    </xf>
    <xf numFmtId="0" fontId="40" fillId="9" borderId="92" xfId="0" applyFont="1" applyFill="1" applyBorder="1">
      <alignment vertical="center"/>
    </xf>
    <xf numFmtId="0" fontId="40" fillId="9" borderId="34" xfId="0" applyFont="1" applyFill="1" applyBorder="1">
      <alignment vertical="center"/>
    </xf>
    <xf numFmtId="0" fontId="40" fillId="9" borderId="0" xfId="0" applyFont="1" applyFill="1">
      <alignment vertical="center"/>
    </xf>
    <xf numFmtId="0" fontId="40" fillId="9" borderId="11" xfId="0" applyFont="1" applyFill="1" applyBorder="1">
      <alignment vertical="center"/>
    </xf>
    <xf numFmtId="0" fontId="40" fillId="9" borderId="10" xfId="0" applyFont="1" applyFill="1" applyBorder="1">
      <alignment vertical="center"/>
    </xf>
    <xf numFmtId="0" fontId="24" fillId="9" borderId="34" xfId="0" applyFont="1" applyFill="1" applyBorder="1">
      <alignment vertical="center"/>
    </xf>
    <xf numFmtId="0" fontId="24" fillId="9" borderId="0" xfId="0" applyFont="1" applyFill="1">
      <alignment vertical="center"/>
    </xf>
    <xf numFmtId="0" fontId="24" fillId="9" borderId="11" xfId="0" applyFont="1" applyFill="1" applyBorder="1">
      <alignment vertical="center"/>
    </xf>
    <xf numFmtId="0" fontId="24" fillId="9" borderId="10" xfId="0" applyFont="1" applyFill="1" applyBorder="1">
      <alignment vertical="center"/>
    </xf>
    <xf numFmtId="0" fontId="24" fillId="9" borderId="51" xfId="0" applyFont="1" applyFill="1" applyBorder="1">
      <alignment vertical="center"/>
    </xf>
    <xf numFmtId="0" fontId="24" fillId="9" borderId="50" xfId="0" applyFont="1" applyFill="1" applyBorder="1">
      <alignment vertical="center"/>
    </xf>
    <xf numFmtId="0" fontId="24" fillId="9" borderId="68" xfId="0" applyFont="1" applyFill="1" applyBorder="1">
      <alignment vertical="center"/>
    </xf>
    <xf numFmtId="0" fontId="24" fillId="9" borderId="67" xfId="0" applyFont="1" applyFill="1" applyBorder="1">
      <alignment vertical="center"/>
    </xf>
    <xf numFmtId="0" fontId="0" fillId="0" borderId="32" xfId="0" applyBorder="1" applyAlignment="1">
      <alignment vertical="center" shrinkToFit="1"/>
    </xf>
    <xf numFmtId="0" fontId="0" fillId="0" borderId="31" xfId="0" applyBorder="1" applyAlignment="1">
      <alignment vertical="center" shrinkToFit="1"/>
    </xf>
    <xf numFmtId="0" fontId="0" fillId="0" borderId="30" xfId="0" applyBorder="1" applyAlignment="1">
      <alignment vertical="center" shrinkToFit="1"/>
    </xf>
    <xf numFmtId="0" fontId="24" fillId="0" borderId="34" xfId="0" applyFont="1" applyBorder="1">
      <alignment vertical="center"/>
    </xf>
    <xf numFmtId="0" fontId="24" fillId="0" borderId="0" xfId="0" applyFont="1">
      <alignment vertical="center"/>
    </xf>
    <xf numFmtId="0" fontId="24" fillId="0" borderId="33" xfId="0" applyFont="1" applyBorder="1">
      <alignment vertical="center"/>
    </xf>
    <xf numFmtId="0" fontId="25" fillId="0" borderId="0" xfId="0" applyFont="1">
      <alignment vertical="center"/>
    </xf>
    <xf numFmtId="0" fontId="25" fillId="0" borderId="50" xfId="0" applyFont="1" applyBorder="1">
      <alignment vertical="center"/>
    </xf>
    <xf numFmtId="0" fontId="28" fillId="0" borderId="34" xfId="0" quotePrefix="1" applyFont="1" applyBorder="1" applyAlignment="1">
      <alignment vertical="center" shrinkToFit="1"/>
    </xf>
    <xf numFmtId="0" fontId="28" fillId="0" borderId="0" xfId="0" quotePrefix="1" applyFont="1" applyAlignment="1">
      <alignment vertical="center" shrinkToFit="1"/>
    </xf>
    <xf numFmtId="0" fontId="28" fillId="0" borderId="33" xfId="0" quotePrefix="1" applyFont="1" applyBorder="1" applyAlignment="1">
      <alignment vertical="center" shrinkToFit="1"/>
    </xf>
    <xf numFmtId="0" fontId="0" fillId="0" borderId="34" xfId="0" applyBorder="1" applyAlignment="1">
      <alignment vertical="center" shrinkToFit="1"/>
    </xf>
    <xf numFmtId="0" fontId="0" fillId="0" borderId="0" xfId="0" applyAlignment="1">
      <alignment vertical="center" shrinkToFit="1"/>
    </xf>
    <xf numFmtId="0" fontId="0" fillId="0" borderId="33" xfId="0" applyBorder="1" applyAlignment="1">
      <alignment vertical="center" shrinkToFit="1"/>
    </xf>
    <xf numFmtId="0" fontId="24" fillId="0" borderId="32" xfId="0" applyFont="1" applyBorder="1">
      <alignment vertical="center"/>
    </xf>
    <xf numFmtId="0" fontId="24" fillId="0" borderId="31" xfId="0" applyFont="1" applyBorder="1">
      <alignment vertical="center"/>
    </xf>
    <xf numFmtId="0" fontId="24" fillId="0" borderId="30" xfId="0" applyFont="1" applyBorder="1">
      <alignment vertical="center"/>
    </xf>
    <xf numFmtId="2" fontId="18" fillId="0" borderId="100" xfId="1" applyNumberFormat="1" applyFont="1" applyBorder="1" applyAlignment="1">
      <alignment horizontal="center" vertical="center"/>
    </xf>
    <xf numFmtId="0" fontId="15" fillId="4" borderId="99" xfId="1" applyFont="1" applyFill="1" applyBorder="1" applyAlignment="1">
      <alignment horizontal="center" vertical="center"/>
    </xf>
    <xf numFmtId="0" fontId="82" fillId="0" borderId="100" xfId="0" applyFont="1" applyBorder="1" applyAlignment="1">
      <alignment vertical="center" wrapText="1"/>
    </xf>
    <xf numFmtId="0" fontId="82" fillId="0" borderId="100" xfId="0" applyFont="1" applyBorder="1" applyAlignment="1">
      <alignment horizontal="center" vertical="center"/>
    </xf>
    <xf numFmtId="179" fontId="82" fillId="0" borderId="100" xfId="0" applyNumberFormat="1" applyFont="1" applyBorder="1" applyAlignment="1">
      <alignment horizontal="center" vertical="center"/>
    </xf>
    <xf numFmtId="41" fontId="82" fillId="0" borderId="100" xfId="0" applyNumberFormat="1" applyFont="1" applyBorder="1">
      <alignment vertical="center"/>
    </xf>
    <xf numFmtId="49" fontId="70" fillId="2" borderId="22" xfId="1" applyNumberFormat="1" applyFont="1" applyFill="1" applyBorder="1" applyAlignment="1">
      <alignment horizontal="center" vertical="center" wrapText="1"/>
    </xf>
    <xf numFmtId="0" fontId="70" fillId="2" borderId="22" xfId="1" applyFont="1" applyFill="1" applyBorder="1" applyAlignment="1">
      <alignment horizontal="center" vertical="center" wrapText="1"/>
    </xf>
    <xf numFmtId="0" fontId="52" fillId="6" borderId="100" xfId="1" applyFont="1" applyFill="1" applyBorder="1" applyAlignment="1">
      <alignment horizontal="center" vertical="center"/>
    </xf>
    <xf numFmtId="41" fontId="52" fillId="6" borderId="100" xfId="1" applyNumberFormat="1" applyFont="1" applyFill="1" applyBorder="1" applyAlignment="1">
      <alignment horizontal="center" vertical="center"/>
    </xf>
    <xf numFmtId="0" fontId="52" fillId="0" borderId="100" xfId="1" applyFont="1" applyBorder="1" applyAlignment="1">
      <alignment horizontal="right" vertical="center"/>
    </xf>
    <xf numFmtId="0" fontId="15" fillId="0" borderId="101" xfId="12" applyFont="1" applyBorder="1" applyAlignment="1">
      <alignment horizontal="center" vertical="center" wrapText="1"/>
    </xf>
    <xf numFmtId="0" fontId="74" fillId="4" borderId="100" xfId="0" applyFont="1" applyFill="1" applyBorder="1" applyAlignment="1">
      <alignment horizontal="center" vertical="center"/>
    </xf>
    <xf numFmtId="189" fontId="15" fillId="4" borderId="100" xfId="11" applyNumberFormat="1" applyFont="1" applyFill="1" applyBorder="1">
      <alignment vertical="center"/>
    </xf>
    <xf numFmtId="0" fontId="15" fillId="4" borderId="101" xfId="12" applyFont="1" applyFill="1" applyBorder="1" applyAlignment="1">
      <alignment horizontal="center" vertical="center" wrapText="1"/>
    </xf>
    <xf numFmtId="0" fontId="15" fillId="0" borderId="100" xfId="0" applyFont="1" applyBorder="1" applyAlignment="1">
      <alignment vertical="center" shrinkToFit="1"/>
    </xf>
    <xf numFmtId="0" fontId="15" fillId="0" borderId="100" xfId="13" applyFont="1" applyBorder="1" applyAlignment="1">
      <alignment horizontal="left" vertical="center" shrinkToFit="1"/>
    </xf>
    <xf numFmtId="0" fontId="15" fillId="0" borderId="100" xfId="13" applyFont="1" applyBorder="1" applyAlignment="1">
      <alignment horizontal="center" vertical="center"/>
    </xf>
    <xf numFmtId="179" fontId="15" fillId="0" borderId="100" xfId="11" applyNumberFormat="1" applyFont="1" applyBorder="1">
      <alignment vertical="center"/>
    </xf>
    <xf numFmtId="0" fontId="15" fillId="0" borderId="100" xfId="11" applyFont="1" applyBorder="1" applyAlignment="1">
      <alignment horizontal="center" vertical="center"/>
    </xf>
    <xf numFmtId="0" fontId="52" fillId="4" borderId="94" xfId="1" applyFont="1" applyFill="1" applyBorder="1" applyAlignment="1">
      <alignment horizontal="center" vertical="center" wrapText="1"/>
    </xf>
    <xf numFmtId="0" fontId="68" fillId="0" borderId="0" xfId="1" applyFont="1" applyAlignment="1">
      <alignment horizontal="left" vertical="center"/>
    </xf>
    <xf numFmtId="0" fontId="17" fillId="0" borderId="0" xfId="1" applyFont="1" applyAlignment="1">
      <alignment horizontal="left" vertical="center"/>
    </xf>
    <xf numFmtId="49" fontId="18" fillId="10" borderId="100" xfId="1" applyNumberFormat="1" applyFont="1" applyFill="1" applyBorder="1" applyAlignment="1">
      <alignment vertical="center"/>
    </xf>
    <xf numFmtId="0" fontId="82" fillId="4" borderId="100" xfId="0" applyFont="1" applyFill="1" applyBorder="1">
      <alignment vertical="center"/>
    </xf>
    <xf numFmtId="0" fontId="82" fillId="4" borderId="100" xfId="0" applyFont="1" applyFill="1" applyBorder="1" applyAlignment="1">
      <alignment vertical="center" wrapText="1"/>
    </xf>
    <xf numFmtId="0" fontId="82" fillId="4" borderId="100" xfId="0" applyFont="1" applyFill="1" applyBorder="1" applyAlignment="1">
      <alignment horizontal="center" vertical="center"/>
    </xf>
    <xf numFmtId="179" fontId="82" fillId="4" borderId="100" xfId="0" applyNumberFormat="1" applyFont="1" applyFill="1" applyBorder="1" applyAlignment="1">
      <alignment horizontal="center" vertical="center"/>
    </xf>
    <xf numFmtId="41" fontId="82" fillId="4" borderId="100" xfId="0" applyNumberFormat="1" applyFont="1" applyFill="1" applyBorder="1">
      <alignment vertical="center"/>
    </xf>
    <xf numFmtId="0" fontId="92" fillId="4" borderId="100" xfId="0" applyFont="1" applyFill="1" applyBorder="1" applyAlignment="1">
      <alignment vertical="center" wrapText="1"/>
    </xf>
    <xf numFmtId="0" fontId="52" fillId="0" borderId="96" xfId="1" applyFont="1" applyBorder="1" applyAlignment="1">
      <alignment vertical="center"/>
    </xf>
    <xf numFmtId="0" fontId="52" fillId="0" borderId="97" xfId="1" applyFont="1" applyBorder="1" applyAlignment="1">
      <alignment vertical="center"/>
    </xf>
    <xf numFmtId="0" fontId="52" fillId="0" borderId="97" xfId="1" applyFont="1" applyBorder="1" applyAlignment="1">
      <alignment horizontal="center" vertical="center"/>
    </xf>
    <xf numFmtId="41" fontId="52" fillId="0" borderId="97" xfId="1" applyNumberFormat="1" applyFont="1" applyBorder="1" applyAlignment="1">
      <alignment vertical="center"/>
    </xf>
    <xf numFmtId="0" fontId="52" fillId="0" borderId="98" xfId="1" applyFont="1" applyBorder="1" applyAlignment="1">
      <alignment vertical="center"/>
    </xf>
    <xf numFmtId="0" fontId="92" fillId="0" borderId="100" xfId="0" applyFont="1" applyBorder="1" applyAlignment="1">
      <alignment vertical="center" wrapText="1"/>
    </xf>
    <xf numFmtId="0" fontId="60" fillId="4" borderId="99" xfId="1" applyFont="1" applyFill="1" applyBorder="1" applyAlignment="1">
      <alignment vertical="center"/>
    </xf>
    <xf numFmtId="184" fontId="18" fillId="0" borderId="100" xfId="1" applyNumberFormat="1" applyFont="1" applyBorder="1" applyAlignment="1">
      <alignment horizontal="left" vertical="center" indent="2"/>
    </xf>
    <xf numFmtId="184" fontId="32" fillId="4" borderId="100" xfId="1" applyNumberFormat="1" applyFont="1" applyFill="1" applyBorder="1" applyAlignment="1">
      <alignment vertical="center"/>
    </xf>
    <xf numFmtId="185" fontId="128" fillId="4" borderId="100" xfId="1" applyNumberFormat="1" applyFont="1" applyFill="1" applyBorder="1" applyAlignment="1">
      <alignment horizontal="right" vertical="center" shrinkToFit="1"/>
    </xf>
    <xf numFmtId="185" fontId="52" fillId="6" borderId="100" xfId="1" applyNumberFormat="1" applyFont="1" applyFill="1" applyBorder="1" applyAlignment="1">
      <alignment horizontal="center" vertical="center"/>
    </xf>
    <xf numFmtId="185" fontId="52" fillId="4" borderId="100" xfId="1" applyNumberFormat="1" applyFont="1" applyFill="1" applyBorder="1" applyAlignment="1">
      <alignment vertical="center"/>
    </xf>
    <xf numFmtId="185" fontId="52" fillId="0" borderId="100" xfId="1" applyNumberFormat="1" applyFont="1" applyBorder="1" applyAlignment="1">
      <alignment vertical="center"/>
    </xf>
    <xf numFmtId="185" fontId="52" fillId="4" borderId="100" xfId="1" applyNumberFormat="1" applyFont="1" applyFill="1" applyBorder="1" applyAlignment="1">
      <alignment horizontal="right" vertical="center"/>
    </xf>
    <xf numFmtId="185" fontId="71" fillId="4" borderId="100" xfId="1" applyNumberFormat="1" applyFont="1" applyFill="1" applyBorder="1" applyAlignment="1">
      <alignment vertical="center" shrinkToFit="1"/>
    </xf>
    <xf numFmtId="185" fontId="52" fillId="0" borderId="97" xfId="1" applyNumberFormat="1" applyFont="1" applyBorder="1" applyAlignment="1">
      <alignment vertical="center"/>
    </xf>
    <xf numFmtId="185" fontId="52" fillId="0" borderId="0" xfId="1" applyNumberFormat="1" applyFont="1" applyAlignment="1">
      <alignment vertical="center"/>
    </xf>
    <xf numFmtId="185" fontId="52" fillId="0" borderId="0" xfId="1" applyNumberFormat="1" applyFont="1" applyAlignment="1">
      <alignment horizontal="center" vertical="center"/>
    </xf>
    <xf numFmtId="0" fontId="84" fillId="4" borderId="101" xfId="0" applyFont="1" applyFill="1" applyBorder="1" applyAlignment="1">
      <alignment horizontal="center" vertical="center" wrapText="1"/>
    </xf>
    <xf numFmtId="0" fontId="92" fillId="4" borderId="101" xfId="0" applyFont="1" applyFill="1" applyBorder="1" applyAlignment="1">
      <alignment horizontal="center" vertical="center" wrapText="1"/>
    </xf>
    <xf numFmtId="0" fontId="92" fillId="0" borderId="101" xfId="0" applyFont="1" applyBorder="1" applyAlignment="1">
      <alignment horizontal="center" vertical="center" wrapText="1"/>
    </xf>
    <xf numFmtId="0" fontId="84" fillId="0" borderId="101" xfId="0" applyFont="1" applyBorder="1" applyAlignment="1">
      <alignment horizontal="center" vertical="center" wrapText="1"/>
    </xf>
    <xf numFmtId="0" fontId="15" fillId="4" borderId="101" xfId="1" applyFont="1" applyFill="1" applyBorder="1" applyAlignment="1">
      <alignment horizontal="center" vertical="center"/>
    </xf>
    <xf numFmtId="0" fontId="15" fillId="0" borderId="50" xfId="1" applyFont="1" applyBorder="1" applyAlignment="1">
      <alignment horizontal="center" vertical="center"/>
    </xf>
    <xf numFmtId="0" fontId="15" fillId="0" borderId="50" xfId="1" applyFont="1" applyBorder="1" applyAlignment="1">
      <alignment vertical="center"/>
    </xf>
    <xf numFmtId="0" fontId="15" fillId="0" borderId="50" xfId="1" applyFont="1" applyBorder="1" applyAlignment="1">
      <alignment horizontal="right" vertical="center"/>
    </xf>
    <xf numFmtId="0" fontId="18" fillId="4" borderId="93" xfId="1" applyFont="1" applyFill="1" applyBorder="1" applyAlignment="1">
      <alignment vertical="center"/>
    </xf>
    <xf numFmtId="0" fontId="18" fillId="4" borderId="94" xfId="1" applyFont="1" applyFill="1" applyBorder="1" applyAlignment="1">
      <alignment vertical="center"/>
    </xf>
    <xf numFmtId="41" fontId="18" fillId="4" borderId="94" xfId="1" applyNumberFormat="1" applyFont="1" applyFill="1" applyBorder="1" applyAlignment="1">
      <alignment vertical="center"/>
    </xf>
    <xf numFmtId="180" fontId="18" fillId="4" borderId="95" xfId="1" applyNumberFormat="1" applyFont="1" applyFill="1" applyBorder="1" applyAlignment="1">
      <alignment horizontal="center" vertical="center"/>
    </xf>
    <xf numFmtId="182" fontId="52" fillId="4" borderId="96" xfId="1" applyNumberFormat="1" applyFont="1" applyFill="1" applyBorder="1" applyAlignment="1">
      <alignment horizontal="center" vertical="center" wrapText="1"/>
    </xf>
    <xf numFmtId="0" fontId="19" fillId="4" borderId="97" xfId="1" applyFont="1" applyFill="1" applyBorder="1" applyAlignment="1">
      <alignment vertical="center"/>
    </xf>
    <xf numFmtId="0" fontId="19" fillId="4" borderId="97" xfId="1" applyFont="1" applyFill="1" applyBorder="1" applyAlignment="1">
      <alignment horizontal="center" vertical="center"/>
    </xf>
    <xf numFmtId="41" fontId="19" fillId="4" borderId="97" xfId="1" applyNumberFormat="1" applyFont="1" applyFill="1" applyBorder="1" applyAlignment="1">
      <alignment vertical="center"/>
    </xf>
    <xf numFmtId="0" fontId="19" fillId="0" borderId="98" xfId="1" applyFont="1" applyBorder="1" applyAlignment="1">
      <alignment horizontal="center" vertical="center"/>
    </xf>
    <xf numFmtId="0" fontId="15" fillId="0" borderId="113" xfId="1" applyFont="1" applyBorder="1" applyAlignment="1">
      <alignment horizontal="center" vertical="center"/>
    </xf>
    <xf numFmtId="0" fontId="15" fillId="0" borderId="113" xfId="1" applyFont="1" applyBorder="1" applyAlignment="1">
      <alignment vertical="center"/>
    </xf>
    <xf numFmtId="179" fontId="15" fillId="0" borderId="113" xfId="1" applyNumberFormat="1" applyFont="1" applyBorder="1" applyAlignment="1">
      <alignment vertical="center"/>
    </xf>
    <xf numFmtId="0" fontId="18" fillId="0" borderId="52" xfId="1" applyFont="1" applyBorder="1" applyAlignment="1">
      <alignment vertical="center"/>
    </xf>
    <xf numFmtId="0" fontId="18" fillId="0" borderId="96" xfId="1" applyFont="1" applyBorder="1" applyAlignment="1">
      <alignment vertical="center"/>
    </xf>
    <xf numFmtId="0" fontId="18" fillId="0" borderId="97" xfId="1" applyFont="1" applyBorder="1" applyAlignment="1">
      <alignment vertical="center"/>
    </xf>
    <xf numFmtId="41" fontId="18" fillId="0" borderId="97" xfId="1" applyNumberFormat="1" applyFont="1" applyBorder="1" applyAlignment="1">
      <alignment horizontal="center" vertical="center"/>
    </xf>
    <xf numFmtId="41" fontId="18" fillId="0" borderId="98" xfId="1" applyNumberFormat="1" applyFont="1" applyBorder="1" applyAlignment="1">
      <alignment horizontal="center" vertical="center"/>
    </xf>
    <xf numFmtId="49" fontId="82" fillId="0" borderId="0" xfId="0" applyNumberFormat="1" applyFont="1" applyAlignment="1">
      <alignment horizontal="center" vertical="center"/>
    </xf>
    <xf numFmtId="41" fontId="95" fillId="0" borderId="0" xfId="0" applyNumberFormat="1" applyFont="1">
      <alignment vertical="center"/>
    </xf>
    <xf numFmtId="179" fontId="95" fillId="0" borderId="0" xfId="0" applyNumberFormat="1" applyFont="1">
      <alignment vertical="center"/>
    </xf>
    <xf numFmtId="179" fontId="95" fillId="0" borderId="0" xfId="0" applyNumberFormat="1" applyFont="1" applyAlignment="1">
      <alignment horizontal="left" vertical="center"/>
    </xf>
    <xf numFmtId="0" fontId="129" fillId="0" borderId="0" xfId="1" applyFont="1" applyAlignment="1">
      <alignment horizontal="center" vertical="center"/>
    </xf>
    <xf numFmtId="0" fontId="129" fillId="0" borderId="0" xfId="1" applyFont="1" applyAlignment="1">
      <alignment vertical="center"/>
    </xf>
    <xf numFmtId="0" fontId="130" fillId="0" borderId="0" xfId="1" applyFont="1" applyAlignment="1">
      <alignment horizontal="center" vertical="center"/>
    </xf>
    <xf numFmtId="0" fontId="131" fillId="0" borderId="0" xfId="1" applyFont="1" applyAlignment="1">
      <alignment horizontal="left"/>
    </xf>
    <xf numFmtId="0" fontId="130" fillId="2" borderId="107" xfId="1" applyFont="1" applyFill="1" applyBorder="1" applyAlignment="1">
      <alignment horizontal="center" vertical="center"/>
    </xf>
    <xf numFmtId="0" fontId="131" fillId="2" borderId="95" xfId="1" applyFont="1" applyFill="1" applyBorder="1" applyAlignment="1">
      <alignment horizontal="center" vertical="center"/>
    </xf>
    <xf numFmtId="0" fontId="131" fillId="2" borderId="117" xfId="1" applyFont="1" applyFill="1" applyBorder="1" applyAlignment="1">
      <alignment horizontal="center" vertical="center"/>
    </xf>
    <xf numFmtId="0" fontId="131" fillId="2" borderId="101" xfId="1" applyFont="1" applyFill="1" applyBorder="1" applyAlignment="1">
      <alignment horizontal="left" vertical="center"/>
    </xf>
    <xf numFmtId="41" fontId="132" fillId="0" borderId="108" xfId="251" applyFont="1" applyBorder="1" applyAlignment="1">
      <alignment horizontal="center" vertical="center"/>
    </xf>
    <xf numFmtId="41" fontId="131" fillId="2" borderId="115" xfId="1" applyNumberFormat="1" applyFont="1" applyFill="1" applyBorder="1" applyAlignment="1">
      <alignment horizontal="left" vertical="center"/>
    </xf>
    <xf numFmtId="41" fontId="132" fillId="16" borderId="108" xfId="251" applyFont="1" applyFill="1" applyBorder="1" applyAlignment="1">
      <alignment horizontal="center" vertical="center"/>
    </xf>
    <xf numFmtId="0" fontId="130" fillId="2" borderId="114" xfId="1" applyFont="1" applyFill="1" applyBorder="1" applyAlignment="1">
      <alignment horizontal="center" vertical="center"/>
    </xf>
    <xf numFmtId="41" fontId="131" fillId="2" borderId="101" xfId="1" applyNumberFormat="1" applyFont="1" applyFill="1" applyBorder="1" applyAlignment="1">
      <alignment horizontal="left" vertical="center"/>
    </xf>
    <xf numFmtId="0" fontId="130" fillId="2" borderId="117" xfId="1" applyFont="1" applyFill="1" applyBorder="1" applyAlignment="1">
      <alignment horizontal="center" vertical="center"/>
    </xf>
    <xf numFmtId="185" fontId="131" fillId="2" borderId="101" xfId="1" applyNumberFormat="1" applyFont="1" applyFill="1" applyBorder="1" applyAlignment="1">
      <alignment horizontal="left" vertical="center"/>
    </xf>
    <xf numFmtId="0" fontId="131" fillId="2" borderId="115" xfId="1" applyFont="1" applyFill="1" applyBorder="1" applyAlignment="1">
      <alignment horizontal="left" vertical="center"/>
    </xf>
    <xf numFmtId="41" fontId="132" fillId="0" borderId="114" xfId="10" applyFont="1" applyBorder="1" applyAlignment="1">
      <alignment horizontal="center" vertical="center"/>
    </xf>
    <xf numFmtId="0" fontId="130" fillId="2" borderId="108" xfId="1" applyFont="1" applyFill="1" applyBorder="1" applyAlignment="1">
      <alignment horizontal="center" vertical="center"/>
    </xf>
    <xf numFmtId="0" fontId="133" fillId="4" borderId="108" xfId="13" applyFont="1" applyFill="1" applyBorder="1" applyAlignment="1">
      <alignment horizontal="center" vertical="center"/>
    </xf>
    <xf numFmtId="0" fontId="133" fillId="0" borderId="108" xfId="13" applyFont="1" applyBorder="1" applyAlignment="1">
      <alignment horizontal="center" vertical="center"/>
    </xf>
    <xf numFmtId="0" fontId="130" fillId="2" borderId="116" xfId="1" applyFont="1" applyFill="1" applyBorder="1" applyAlignment="1">
      <alignment horizontal="center" vertical="center"/>
    </xf>
    <xf numFmtId="0" fontId="131" fillId="2" borderId="98" xfId="1" applyFont="1" applyFill="1" applyBorder="1" applyAlignment="1">
      <alignment horizontal="left" vertical="center"/>
    </xf>
    <xf numFmtId="0" fontId="131" fillId="0" borderId="0" xfId="1" applyFont="1" applyAlignment="1">
      <alignment horizontal="center"/>
    </xf>
    <xf numFmtId="0" fontId="136" fillId="0" borderId="2" xfId="1" applyFont="1" applyBorder="1" applyAlignment="1">
      <alignment horizontal="center" vertical="center" wrapText="1"/>
    </xf>
    <xf numFmtId="0" fontId="137" fillId="0" borderId="2" xfId="1" applyFont="1" applyBorder="1" applyAlignment="1">
      <alignment horizontal="center" vertical="center" wrapText="1"/>
    </xf>
    <xf numFmtId="0" fontId="136" fillId="0" borderId="5" xfId="1" applyFont="1" applyBorder="1" applyAlignment="1">
      <alignment horizontal="center" vertical="center" wrapText="1"/>
    </xf>
    <xf numFmtId="0" fontId="137" fillId="0" borderId="5" xfId="1" applyFont="1" applyBorder="1" applyAlignment="1">
      <alignment horizontal="center" vertical="center" wrapText="1"/>
    </xf>
    <xf numFmtId="0" fontId="142" fillId="0" borderId="0" xfId="1" applyFont="1" applyAlignment="1">
      <alignment horizontal="center" vertical="center"/>
    </xf>
    <xf numFmtId="0" fontId="142" fillId="0" borderId="0" xfId="1" applyFont="1"/>
    <xf numFmtId="0" fontId="142" fillId="5" borderId="0" xfId="1" applyFont="1" applyFill="1"/>
    <xf numFmtId="42" fontId="142" fillId="0" borderId="0" xfId="1" applyNumberFormat="1" applyFont="1"/>
    <xf numFmtId="0" fontId="142" fillId="2" borderId="0" xfId="1" applyFont="1" applyFill="1"/>
    <xf numFmtId="176" fontId="142" fillId="0" borderId="0" xfId="1" applyNumberFormat="1" applyFont="1"/>
    <xf numFmtId="0" fontId="18" fillId="10" borderId="96" xfId="1" applyFont="1" applyFill="1" applyBorder="1" applyAlignment="1">
      <alignment vertical="center"/>
    </xf>
    <xf numFmtId="0" fontId="18" fillId="10" borderId="97" xfId="1" applyFont="1" applyFill="1" applyBorder="1" applyAlignment="1">
      <alignment vertical="center"/>
    </xf>
    <xf numFmtId="41" fontId="18" fillId="10" borderId="97" xfId="1" applyNumberFormat="1" applyFont="1" applyFill="1" applyBorder="1" applyAlignment="1">
      <alignment horizontal="center" vertical="center"/>
    </xf>
    <xf numFmtId="41" fontId="18" fillId="10" borderId="98" xfId="1" applyNumberFormat="1" applyFont="1" applyFill="1" applyBorder="1" applyAlignment="1">
      <alignment horizontal="center" vertical="center"/>
    </xf>
    <xf numFmtId="0" fontId="18" fillId="4" borderId="96" xfId="1" applyFont="1" applyFill="1" applyBorder="1" applyAlignment="1">
      <alignment vertical="center"/>
    </xf>
    <xf numFmtId="0" fontId="18" fillId="4" borderId="97" xfId="1" applyFont="1" applyFill="1" applyBorder="1" applyAlignment="1">
      <alignment vertical="center"/>
    </xf>
    <xf numFmtId="0" fontId="18" fillId="4" borderId="97" xfId="1" applyFont="1" applyFill="1" applyBorder="1" applyAlignment="1">
      <alignment horizontal="center" vertical="center"/>
    </xf>
    <xf numFmtId="41" fontId="18" fillId="4" borderId="97" xfId="1" applyNumberFormat="1" applyFont="1" applyFill="1" applyBorder="1" applyAlignment="1">
      <alignment horizontal="center" vertical="center"/>
    </xf>
    <xf numFmtId="41" fontId="18" fillId="4" borderId="98" xfId="1" applyNumberFormat="1" applyFont="1" applyFill="1" applyBorder="1" applyAlignment="1">
      <alignment horizontal="center" vertical="center"/>
    </xf>
    <xf numFmtId="41" fontId="18" fillId="4" borderId="95" xfId="1" applyNumberFormat="1" applyFont="1" applyFill="1" applyBorder="1" applyAlignment="1">
      <alignment horizontal="center" vertical="center"/>
    </xf>
    <xf numFmtId="182" fontId="52" fillId="4" borderId="93" xfId="1" applyNumberFormat="1" applyFont="1" applyFill="1" applyBorder="1" applyAlignment="1">
      <alignment horizontal="center" vertical="center" wrapText="1"/>
    </xf>
    <xf numFmtId="0" fontId="19" fillId="4" borderId="94" xfId="1" applyFont="1" applyFill="1" applyBorder="1" applyAlignment="1">
      <alignment vertical="center"/>
    </xf>
    <xf numFmtId="0" fontId="19" fillId="4" borderId="94" xfId="1" applyFont="1" applyFill="1" applyBorder="1" applyAlignment="1">
      <alignment horizontal="center" vertical="center"/>
    </xf>
    <xf numFmtId="41" fontId="19" fillId="4" borderId="94" xfId="1" applyNumberFormat="1" applyFont="1" applyFill="1" applyBorder="1" applyAlignment="1">
      <alignment vertical="center"/>
    </xf>
    <xf numFmtId="0" fontId="19" fillId="0" borderId="95" xfId="1" applyFont="1" applyBorder="1" applyAlignment="1">
      <alignment horizontal="center" vertical="center"/>
    </xf>
    <xf numFmtId="0" fontId="52" fillId="10" borderId="101" xfId="1" applyFont="1" applyFill="1" applyBorder="1" applyAlignment="1">
      <alignment horizontal="center" vertical="center" wrapText="1"/>
    </xf>
    <xf numFmtId="0" fontId="15" fillId="0" borderId="113" xfId="1" applyFont="1" applyBorder="1" applyAlignment="1">
      <alignment horizontal="left" vertical="center"/>
    </xf>
    <xf numFmtId="180" fontId="15" fillId="0" borderId="113" xfId="1" applyNumberFormat="1" applyFont="1" applyBorder="1" applyAlignment="1">
      <alignment horizontal="center" vertical="center"/>
    </xf>
    <xf numFmtId="180" fontId="68" fillId="0" borderId="113" xfId="1" applyNumberFormat="1" applyFont="1" applyBorder="1" applyAlignment="1">
      <alignment horizontal="center" vertical="center"/>
    </xf>
    <xf numFmtId="180" fontId="69" fillId="0" borderId="113" xfId="1" applyNumberFormat="1" applyFont="1" applyBorder="1" applyAlignment="1">
      <alignment horizontal="center" vertical="center"/>
    </xf>
    <xf numFmtId="0" fontId="52" fillId="10" borderId="97" xfId="1" applyFont="1" applyFill="1" applyBorder="1" applyAlignment="1">
      <alignment horizontal="center" vertical="center"/>
    </xf>
    <xf numFmtId="49" fontId="52" fillId="10" borderId="97" xfId="1" applyNumberFormat="1" applyFont="1" applyFill="1" applyBorder="1" applyAlignment="1">
      <alignment horizontal="center" vertical="center"/>
    </xf>
    <xf numFmtId="180" fontId="52" fillId="10" borderId="97" xfId="1" applyNumberFormat="1" applyFont="1" applyFill="1" applyBorder="1" applyAlignment="1">
      <alignment horizontal="center" vertical="center"/>
    </xf>
    <xf numFmtId="0" fontId="52" fillId="10" borderId="97" xfId="1" applyFont="1" applyFill="1" applyBorder="1" applyAlignment="1">
      <alignment horizontal="center" vertical="center" wrapText="1"/>
    </xf>
    <xf numFmtId="0" fontId="52" fillId="10" borderId="98" xfId="1" applyFont="1" applyFill="1" applyBorder="1" applyAlignment="1">
      <alignment horizontal="center" vertical="center" wrapText="1"/>
    </xf>
    <xf numFmtId="0" fontId="52" fillId="10" borderId="94" xfId="1" applyFont="1" applyFill="1" applyBorder="1" applyAlignment="1">
      <alignment horizontal="center" vertical="center"/>
    </xf>
    <xf numFmtId="49" fontId="52" fillId="10" borderId="94" xfId="1" applyNumberFormat="1" applyFont="1" applyFill="1" applyBorder="1" applyAlignment="1">
      <alignment horizontal="center" vertical="center"/>
    </xf>
    <xf numFmtId="180" fontId="52" fillId="10" borderId="94" xfId="1" applyNumberFormat="1" applyFont="1" applyFill="1" applyBorder="1" applyAlignment="1">
      <alignment horizontal="center" vertical="center"/>
    </xf>
    <xf numFmtId="0" fontId="52" fillId="10" borderId="94" xfId="1" applyFont="1" applyFill="1" applyBorder="1" applyAlignment="1">
      <alignment horizontal="center" vertical="center" wrapText="1"/>
    </xf>
    <xf numFmtId="0" fontId="52" fillId="10" borderId="95" xfId="1" applyFont="1" applyFill="1" applyBorder="1" applyAlignment="1">
      <alignment horizontal="center" vertical="center" wrapText="1"/>
    </xf>
    <xf numFmtId="180" fontId="52" fillId="13" borderId="22" xfId="1" applyNumberFormat="1" applyFont="1" applyFill="1" applyBorder="1" applyAlignment="1">
      <alignment horizontal="center" vertical="center"/>
    </xf>
    <xf numFmtId="0" fontId="15" fillId="0" borderId="0" xfId="1" applyFont="1" applyBorder="1" applyAlignment="1">
      <alignment vertical="center"/>
    </xf>
    <xf numFmtId="0" fontId="18" fillId="0" borderId="0" xfId="1" applyFont="1" applyBorder="1" applyAlignment="1">
      <alignment vertical="center"/>
    </xf>
    <xf numFmtId="0" fontId="19" fillId="0" borderId="0" xfId="1" applyFont="1" applyBorder="1" applyAlignment="1">
      <alignment vertical="center"/>
    </xf>
    <xf numFmtId="0" fontId="63" fillId="0" borderId="0" xfId="0" applyFont="1" applyBorder="1" applyAlignment="1">
      <alignment horizontal="center" vertical="center" wrapText="1"/>
    </xf>
    <xf numFmtId="0" fontId="62" fillId="0" borderId="0" xfId="0" applyFont="1" applyBorder="1" applyAlignment="1">
      <alignment horizontal="justify" vertical="center" wrapText="1"/>
    </xf>
    <xf numFmtId="3" fontId="62" fillId="0" borderId="0" xfId="1" applyNumberFormat="1" applyFont="1" applyBorder="1" applyAlignment="1">
      <alignment horizontal="right" wrapText="1"/>
    </xf>
    <xf numFmtId="0" fontId="63" fillId="0" borderId="0" xfId="0" applyFont="1" applyBorder="1" applyAlignment="1">
      <alignment horizontal="justify" vertical="center" wrapText="1"/>
    </xf>
    <xf numFmtId="179" fontId="19" fillId="0" borderId="0" xfId="1" applyNumberFormat="1" applyFont="1" applyBorder="1" applyAlignment="1">
      <alignment vertical="center"/>
    </xf>
    <xf numFmtId="179" fontId="18" fillId="6" borderId="22" xfId="1" applyNumberFormat="1" applyFont="1" applyFill="1" applyBorder="1" applyAlignment="1">
      <alignment horizontal="center" vertical="center"/>
    </xf>
    <xf numFmtId="179" fontId="3" fillId="0" borderId="0" xfId="1" applyNumberFormat="1" applyFont="1" applyBorder="1" applyAlignment="1">
      <alignment vertical="center"/>
    </xf>
    <xf numFmtId="3" fontId="62" fillId="0" borderId="0" xfId="0" applyNumberFormat="1" applyFont="1" applyBorder="1" applyAlignment="1">
      <alignment horizontal="right" wrapText="1"/>
    </xf>
    <xf numFmtId="0" fontId="62" fillId="0" borderId="0" xfId="0" applyFont="1" applyBorder="1" applyAlignment="1">
      <alignment horizontal="right" wrapText="1"/>
    </xf>
    <xf numFmtId="0" fontId="15" fillId="3" borderId="100" xfId="1" applyFont="1" applyFill="1" applyBorder="1" applyAlignment="1">
      <alignment horizontal="center" vertical="center"/>
    </xf>
    <xf numFmtId="0" fontId="15" fillId="13" borderId="97" xfId="1" applyFont="1" applyFill="1" applyBorder="1" applyAlignment="1">
      <alignment horizontal="center" vertical="center"/>
    </xf>
    <xf numFmtId="49" fontId="52" fillId="4" borderId="109" xfId="1" applyNumberFormat="1" applyFont="1" applyFill="1" applyBorder="1" applyAlignment="1">
      <alignment horizontal="center" vertical="center"/>
    </xf>
    <xf numFmtId="0" fontId="15" fillId="0" borderId="101" xfId="1" applyFont="1" applyBorder="1" applyAlignment="1">
      <alignment vertical="center"/>
    </xf>
    <xf numFmtId="0" fontId="84" fillId="4" borderId="100" xfId="0" applyFont="1" applyFill="1" applyBorder="1" applyAlignment="1">
      <alignment horizontal="center" vertical="center"/>
    </xf>
    <xf numFmtId="0" fontId="84" fillId="4" borderId="100" xfId="0" applyFont="1" applyFill="1" applyBorder="1" applyAlignment="1">
      <alignment horizontal="center" vertical="center" wrapText="1"/>
    </xf>
    <xf numFmtId="179" fontId="84" fillId="4" borderId="100" xfId="0" applyNumberFormat="1" applyFont="1" applyFill="1" applyBorder="1" applyAlignment="1">
      <alignment horizontal="center" vertical="center"/>
    </xf>
    <xf numFmtId="41" fontId="84" fillId="4" borderId="100" xfId="0" applyNumberFormat="1" applyFont="1" applyFill="1" applyBorder="1">
      <alignment vertical="center"/>
    </xf>
    <xf numFmtId="185" fontId="75" fillId="4" borderId="100" xfId="1" applyNumberFormat="1" applyFont="1" applyFill="1" applyBorder="1" applyAlignment="1">
      <alignment vertical="center"/>
    </xf>
    <xf numFmtId="0" fontId="84" fillId="0" borderId="100" xfId="0" applyFont="1" applyBorder="1" applyAlignment="1">
      <alignment vertical="center" wrapText="1"/>
    </xf>
    <xf numFmtId="0" fontId="84" fillId="0" borderId="100" xfId="0" applyFont="1" applyBorder="1" applyAlignment="1">
      <alignment horizontal="center" vertical="center"/>
    </xf>
    <xf numFmtId="179" fontId="84" fillId="0" borderId="100" xfId="0" applyNumberFormat="1" applyFont="1" applyBorder="1" applyAlignment="1">
      <alignment horizontal="center" vertical="center"/>
    </xf>
    <xf numFmtId="41" fontId="84" fillId="0" borderId="100" xfId="0" applyNumberFormat="1" applyFont="1" applyBorder="1">
      <alignment vertical="center"/>
    </xf>
    <xf numFmtId="0" fontId="85" fillId="0" borderId="101" xfId="0" applyFont="1" applyBorder="1" applyAlignment="1">
      <alignment horizontal="center" vertical="center" wrapText="1"/>
    </xf>
    <xf numFmtId="0" fontId="84" fillId="0" borderId="100" xfId="0" applyFont="1" applyBorder="1" applyAlignment="1">
      <alignment horizontal="center" vertical="center" wrapText="1"/>
    </xf>
    <xf numFmtId="49" fontId="52" fillId="4" borderId="94" xfId="1" applyNumberFormat="1" applyFont="1" applyFill="1" applyBorder="1" applyAlignment="1">
      <alignment horizontal="center" vertical="center"/>
    </xf>
    <xf numFmtId="49" fontId="52" fillId="4" borderId="16" xfId="1" applyNumberFormat="1" applyFont="1" applyFill="1" applyBorder="1" applyAlignment="1">
      <alignment horizontal="center" vertical="center"/>
    </xf>
    <xf numFmtId="49" fontId="52" fillId="4" borderId="97" xfId="1" applyNumberFormat="1" applyFont="1" applyFill="1" applyBorder="1" applyAlignment="1">
      <alignment horizontal="center" vertical="center"/>
    </xf>
    <xf numFmtId="0" fontId="3" fillId="14" borderId="22" xfId="1" applyFill="1" applyBorder="1" applyAlignment="1">
      <alignment horizontal="center" vertical="center" wrapText="1"/>
    </xf>
    <xf numFmtId="0" fontId="3" fillId="5" borderId="22" xfId="1" applyFill="1" applyBorder="1" applyAlignment="1">
      <alignment horizontal="center" vertical="center" wrapText="1"/>
    </xf>
    <xf numFmtId="0" fontId="52" fillId="10" borderId="22" xfId="1" applyFont="1" applyFill="1" applyBorder="1" applyAlignment="1">
      <alignment horizontal="center" vertical="center" wrapText="1"/>
    </xf>
    <xf numFmtId="0" fontId="52" fillId="2" borderId="22" xfId="1" applyFont="1" applyFill="1" applyBorder="1" applyAlignment="1">
      <alignment horizontal="center" vertical="center" wrapText="1"/>
    </xf>
    <xf numFmtId="0" fontId="52" fillId="13" borderId="22" xfId="1" applyFont="1" applyFill="1" applyBorder="1" applyAlignment="1">
      <alignment horizontal="center" vertical="center"/>
    </xf>
    <xf numFmtId="0" fontId="15" fillId="6" borderId="22" xfId="1" applyFont="1" applyFill="1" applyBorder="1" applyAlignment="1">
      <alignment horizontal="center" vertical="center" wrapText="1"/>
    </xf>
    <xf numFmtId="49" fontId="52" fillId="4" borderId="100" xfId="1" applyNumberFormat="1" applyFont="1" applyFill="1" applyBorder="1" applyAlignment="1">
      <alignment horizontal="center" vertical="center"/>
    </xf>
    <xf numFmtId="49" fontId="52" fillId="4" borderId="118" xfId="1" applyNumberFormat="1" applyFont="1" applyFill="1" applyBorder="1" applyAlignment="1">
      <alignment horizontal="center" vertical="center"/>
    </xf>
    <xf numFmtId="0" fontId="52" fillId="4" borderId="109" xfId="1" applyFont="1" applyFill="1" applyBorder="1" applyAlignment="1">
      <alignment horizontal="center" vertical="center"/>
    </xf>
    <xf numFmtId="180" fontId="52" fillId="4" borderId="109" xfId="1" applyNumberFormat="1" applyFont="1" applyFill="1" applyBorder="1" applyAlignment="1">
      <alignment horizontal="center" vertical="center"/>
    </xf>
    <xf numFmtId="0" fontId="52" fillId="0" borderId="109" xfId="1" applyFont="1" applyBorder="1" applyAlignment="1">
      <alignment horizontal="center" vertical="center" wrapText="1"/>
    </xf>
    <xf numFmtId="0" fontId="52" fillId="0" borderId="119" xfId="1" applyFont="1" applyBorder="1" applyAlignment="1">
      <alignment horizontal="center" vertical="center" wrapText="1"/>
    </xf>
    <xf numFmtId="0" fontId="52" fillId="4" borderId="97" xfId="1" applyFont="1" applyFill="1" applyBorder="1" applyAlignment="1">
      <alignment horizontal="center" vertical="center" wrapText="1"/>
    </xf>
    <xf numFmtId="0" fontId="52" fillId="4" borderId="109" xfId="1" applyFont="1" applyFill="1" applyBorder="1" applyAlignment="1">
      <alignment horizontal="center" vertical="center" wrapText="1"/>
    </xf>
    <xf numFmtId="0" fontId="0" fillId="0" borderId="0" xfId="0" applyNumberFormat="1">
      <alignment vertical="center"/>
    </xf>
    <xf numFmtId="0" fontId="0" fillId="0" borderId="0" xfId="0" applyNumberFormat="1" applyAlignment="1">
      <alignment horizontal="center" vertical="center"/>
    </xf>
    <xf numFmtId="0" fontId="94" fillId="0" borderId="0" xfId="0" applyNumberFormat="1" applyFont="1">
      <alignment vertical="center"/>
    </xf>
    <xf numFmtId="0" fontId="82" fillId="0" borderId="0" xfId="0" applyNumberFormat="1" applyFont="1">
      <alignment vertical="center"/>
    </xf>
    <xf numFmtId="0" fontId="82" fillId="0" borderId="0" xfId="0" applyNumberFormat="1" applyFont="1" applyAlignment="1">
      <alignment vertical="center"/>
    </xf>
    <xf numFmtId="0" fontId="82" fillId="0" borderId="0" xfId="0" applyNumberFormat="1" applyFont="1" applyAlignment="1">
      <alignment horizontal="right" vertical="center"/>
    </xf>
    <xf numFmtId="0" fontId="95" fillId="0" borderId="0" xfId="0" applyNumberFormat="1" applyFont="1">
      <alignment vertical="center"/>
    </xf>
    <xf numFmtId="0" fontId="95" fillId="0" borderId="0" xfId="0" applyNumberFormat="1" applyFont="1" applyAlignment="1">
      <alignment horizontal="center" vertical="center"/>
    </xf>
    <xf numFmtId="0" fontId="95" fillId="0" borderId="0" xfId="0" applyNumberFormat="1" applyFont="1" applyAlignment="1">
      <alignment horizontal="right" vertical="center"/>
    </xf>
    <xf numFmtId="0" fontId="96" fillId="0" borderId="0" xfId="0" applyNumberFormat="1" applyFont="1">
      <alignment vertical="center"/>
    </xf>
    <xf numFmtId="0" fontId="5" fillId="0" borderId="10" xfId="1" applyFont="1" applyBorder="1" applyAlignment="1">
      <alignment horizontal="center" vertical="center" wrapText="1"/>
    </xf>
    <xf numFmtId="0" fontId="5" fillId="0" borderId="0" xfId="1" applyFont="1" applyAlignment="1">
      <alignment horizontal="center" vertical="center" wrapText="1"/>
    </xf>
    <xf numFmtId="0" fontId="5" fillId="0" borderId="11" xfId="1" applyFont="1" applyBorder="1" applyAlignment="1">
      <alignment horizontal="center" vertical="center" wrapText="1"/>
    </xf>
    <xf numFmtId="0" fontId="136" fillId="0" borderId="1" xfId="1" applyFont="1" applyBorder="1" applyAlignment="1">
      <alignment horizontal="center" vertical="center" wrapText="1"/>
    </xf>
    <xf numFmtId="0" fontId="136" fillId="0" borderId="4" xfId="1" applyFont="1" applyBorder="1" applyAlignment="1">
      <alignment horizontal="center" vertical="center" wrapText="1"/>
    </xf>
    <xf numFmtId="0" fontId="136" fillId="0" borderId="2" xfId="1" applyFont="1" applyBorder="1" applyAlignment="1">
      <alignment horizontal="center" vertical="center" wrapText="1"/>
    </xf>
    <xf numFmtId="0" fontId="136" fillId="0" borderId="5" xfId="1" applyFont="1" applyBorder="1" applyAlignment="1">
      <alignment horizontal="center" vertical="center" wrapText="1"/>
    </xf>
    <xf numFmtId="0" fontId="136" fillId="0" borderId="2" xfId="1" applyFont="1" applyBorder="1" applyAlignment="1">
      <alignment horizontal="left" vertical="center" wrapText="1"/>
    </xf>
    <xf numFmtId="0" fontId="136" fillId="0" borderId="5" xfId="1" applyFont="1" applyBorder="1" applyAlignment="1">
      <alignment horizontal="left" vertical="center" wrapText="1"/>
    </xf>
    <xf numFmtId="0" fontId="137" fillId="0" borderId="2" xfId="1" applyFont="1" applyBorder="1" applyAlignment="1">
      <alignment horizontal="center" vertical="center" wrapText="1"/>
    </xf>
    <xf numFmtId="0" fontId="137" fillId="0" borderId="5" xfId="1" applyFont="1" applyBorder="1" applyAlignment="1">
      <alignment horizontal="center" vertical="center" wrapText="1"/>
    </xf>
    <xf numFmtId="0" fontId="136" fillId="0" borderId="3" xfId="1" applyFont="1" applyBorder="1" applyAlignment="1">
      <alignment horizontal="center" vertical="center" wrapText="1"/>
    </xf>
    <xf numFmtId="0" fontId="136" fillId="0" borderId="6" xfId="1" applyFont="1" applyBorder="1" applyAlignment="1">
      <alignment horizontal="center" vertical="center" wrapText="1"/>
    </xf>
    <xf numFmtId="0" fontId="5" fillId="0" borderId="7" xfId="1" applyFont="1" applyBorder="1" applyAlignment="1">
      <alignment horizontal="justify" vertical="top" wrapText="1"/>
    </xf>
    <xf numFmtId="0" fontId="5" fillId="0" borderId="8" xfId="1" applyFont="1" applyBorder="1" applyAlignment="1">
      <alignment horizontal="justify" vertical="top" wrapText="1"/>
    </xf>
    <xf numFmtId="0" fontId="5" fillId="0" borderId="9" xfId="1" applyFont="1" applyBorder="1" applyAlignment="1">
      <alignment horizontal="justify" vertical="top" wrapText="1"/>
    </xf>
    <xf numFmtId="0" fontId="135" fillId="0" borderId="10" xfId="1" applyFont="1" applyBorder="1" applyAlignment="1">
      <alignment horizontal="justify" vertical="center" wrapText="1"/>
    </xf>
    <xf numFmtId="0" fontId="135" fillId="0" borderId="0" xfId="1" applyFont="1" applyAlignment="1">
      <alignment horizontal="justify" vertical="center" wrapText="1"/>
    </xf>
    <xf numFmtId="0" fontId="135" fillId="0" borderId="11" xfId="1" applyFont="1" applyBorder="1" applyAlignment="1">
      <alignment horizontal="justify" vertical="center" wrapText="1"/>
    </xf>
    <xf numFmtId="0" fontId="5" fillId="0" borderId="10" xfId="1" applyFont="1" applyBorder="1" applyAlignment="1">
      <alignment horizontal="justify" vertical="center" wrapText="1"/>
    </xf>
    <xf numFmtId="0" fontId="5" fillId="0" borderId="0" xfId="1" applyFont="1" applyAlignment="1">
      <alignment horizontal="justify" vertical="center" wrapText="1"/>
    </xf>
    <xf numFmtId="0" fontId="5" fillId="0" borderId="11" xfId="1" applyFont="1" applyBorder="1" applyAlignment="1">
      <alignment horizontal="justify" vertical="center" wrapText="1"/>
    </xf>
    <xf numFmtId="0" fontId="134" fillId="0" borderId="10" xfId="1" applyFont="1" applyBorder="1" applyAlignment="1">
      <alignment horizontal="center" vertical="center" wrapText="1"/>
    </xf>
    <xf numFmtId="0" fontId="134" fillId="0" borderId="0" xfId="1" applyFont="1" applyAlignment="1">
      <alignment horizontal="center" vertical="center" wrapText="1"/>
    </xf>
    <xf numFmtId="0" fontId="134" fillId="0" borderId="11" xfId="1" applyFont="1" applyBorder="1" applyAlignment="1">
      <alignment horizontal="center" vertical="center" wrapText="1"/>
    </xf>
    <xf numFmtId="0" fontId="9" fillId="0" borderId="10" xfId="1" applyFont="1" applyBorder="1" applyAlignment="1">
      <alignment horizontal="center" vertical="center" wrapText="1"/>
    </xf>
    <xf numFmtId="0" fontId="9" fillId="0" borderId="0" xfId="1" applyFont="1" applyAlignment="1">
      <alignment horizontal="center" vertical="center" wrapText="1"/>
    </xf>
    <xf numFmtId="0" fontId="9" fillId="0" borderId="11" xfId="1" applyFont="1" applyBorder="1" applyAlignment="1">
      <alignment horizontal="center" vertical="center" wrapText="1"/>
    </xf>
    <xf numFmtId="0" fontId="11" fillId="0" borderId="10" xfId="1" applyFont="1" applyBorder="1" applyAlignment="1">
      <alignment horizontal="left" vertical="center" wrapText="1"/>
    </xf>
    <xf numFmtId="0" fontId="11" fillId="0" borderId="0" xfId="1" applyFont="1" applyAlignment="1">
      <alignment horizontal="left" vertical="center" wrapText="1"/>
    </xf>
    <xf numFmtId="0" fontId="11" fillId="0" borderId="11" xfId="1" applyFont="1" applyBorder="1" applyAlignment="1">
      <alignment horizontal="left" vertical="center" wrapText="1"/>
    </xf>
    <xf numFmtId="0" fontId="140" fillId="0" borderId="10" xfId="1" applyFont="1" applyBorder="1" applyAlignment="1">
      <alignment horizontal="justify" vertical="center" wrapText="1"/>
    </xf>
    <xf numFmtId="0" fontId="140" fillId="0" borderId="0" xfId="1" applyFont="1" applyAlignment="1">
      <alignment horizontal="justify" vertical="center" wrapText="1"/>
    </xf>
    <xf numFmtId="0" fontId="140" fillId="0" borderId="11" xfId="1" applyFont="1" applyBorder="1" applyAlignment="1">
      <alignment horizontal="justify" vertical="center" wrapText="1"/>
    </xf>
    <xf numFmtId="0" fontId="8" fillId="0" borderId="10" xfId="1" applyFont="1" applyBorder="1" applyAlignment="1">
      <alignment horizontal="left" vertical="center" wrapText="1"/>
    </xf>
    <xf numFmtId="0" fontId="8" fillId="0" borderId="0" xfId="1" applyFont="1" applyAlignment="1">
      <alignment horizontal="left" vertical="center" wrapText="1"/>
    </xf>
    <xf numFmtId="0" fontId="8" fillId="0" borderId="11" xfId="1" applyFont="1" applyBorder="1" applyAlignment="1">
      <alignment horizontal="left" vertical="center" wrapText="1"/>
    </xf>
    <xf numFmtId="0" fontId="138" fillId="0" borderId="10" xfId="1" applyFont="1" applyBorder="1" applyAlignment="1">
      <alignment horizontal="justify" vertical="center" wrapText="1"/>
    </xf>
    <xf numFmtId="0" fontId="138" fillId="0" borderId="0" xfId="1" applyFont="1" applyAlignment="1">
      <alignment horizontal="justify" vertical="center" wrapText="1"/>
    </xf>
    <xf numFmtId="0" fontId="138" fillId="0" borderId="11" xfId="1" applyFont="1" applyBorder="1" applyAlignment="1">
      <alignment horizontal="justify" vertical="center" wrapText="1"/>
    </xf>
    <xf numFmtId="0" fontId="92" fillId="0" borderId="10" xfId="1" applyFont="1" applyBorder="1" applyAlignment="1">
      <alignment horizontal="justify" vertical="center" wrapText="1"/>
    </xf>
    <xf numFmtId="0" fontId="92" fillId="0" borderId="0" xfId="1" applyFont="1" applyAlignment="1">
      <alignment horizontal="justify" vertical="center" wrapText="1"/>
    </xf>
    <xf numFmtId="0" fontId="92" fillId="0" borderId="11" xfId="1" applyFont="1" applyBorder="1" applyAlignment="1">
      <alignment horizontal="justify" vertical="center" wrapText="1"/>
    </xf>
    <xf numFmtId="0" fontId="141" fillId="0" borderId="10" xfId="1" applyFont="1" applyBorder="1" applyAlignment="1">
      <alignment horizontal="justify" vertical="center" wrapText="1"/>
    </xf>
    <xf numFmtId="0" fontId="141" fillId="0" borderId="0" xfId="1" applyFont="1" applyAlignment="1">
      <alignment horizontal="justify" vertical="center" wrapText="1"/>
    </xf>
    <xf numFmtId="0" fontId="141" fillId="0" borderId="11" xfId="1" applyFont="1" applyBorder="1" applyAlignment="1">
      <alignment horizontal="justify" vertical="center" wrapText="1"/>
    </xf>
    <xf numFmtId="0" fontId="10" fillId="0" borderId="10" xfId="1" applyFont="1" applyBorder="1" applyAlignment="1">
      <alignment horizontal="justify" vertical="center" wrapText="1"/>
    </xf>
    <xf numFmtId="0" fontId="10" fillId="0" borderId="0" xfId="1" applyFont="1" applyAlignment="1">
      <alignment horizontal="justify" vertical="center" wrapText="1"/>
    </xf>
    <xf numFmtId="0" fontId="10" fillId="0" borderId="11" xfId="1" applyFont="1" applyBorder="1" applyAlignment="1">
      <alignment horizontal="justify" vertical="center" wrapText="1"/>
    </xf>
    <xf numFmtId="0" fontId="18" fillId="0" borderId="17" xfId="1" applyFont="1" applyBorder="1" applyAlignment="1">
      <alignment horizontal="center" vertical="center"/>
    </xf>
    <xf numFmtId="0" fontId="18" fillId="0" borderId="16" xfId="1" applyFont="1" applyBorder="1" applyAlignment="1">
      <alignment horizontal="center" vertical="center"/>
    </xf>
    <xf numFmtId="41" fontId="18" fillId="0" borderId="16" xfId="1" applyNumberFormat="1" applyFont="1" applyBorder="1" applyAlignment="1">
      <alignment horizontal="right" vertical="center"/>
    </xf>
    <xf numFmtId="0" fontId="18" fillId="0" borderId="16" xfId="1" applyFont="1" applyBorder="1" applyAlignment="1">
      <alignment horizontal="left" vertical="center"/>
    </xf>
    <xf numFmtId="0" fontId="18" fillId="0" borderId="15" xfId="1" applyFont="1" applyBorder="1" applyAlignment="1">
      <alignment horizontal="left" vertical="center"/>
    </xf>
    <xf numFmtId="0" fontId="19" fillId="4" borderId="23" xfId="1" applyFont="1" applyFill="1" applyBorder="1" applyAlignment="1">
      <alignment horizontal="distributed" vertical="center" indent="4"/>
    </xf>
    <xf numFmtId="0" fontId="19" fillId="4" borderId="22" xfId="1" applyFont="1" applyFill="1" applyBorder="1" applyAlignment="1">
      <alignment horizontal="distributed" vertical="center" indent="4"/>
    </xf>
    <xf numFmtId="41" fontId="19" fillId="4" borderId="22" xfId="1" applyNumberFormat="1" applyFont="1" applyFill="1" applyBorder="1" applyAlignment="1">
      <alignment horizontal="right" vertical="center"/>
    </xf>
    <xf numFmtId="0" fontId="19" fillId="4" borderId="22" xfId="1" applyFont="1" applyFill="1" applyBorder="1" applyAlignment="1">
      <alignment vertical="center"/>
    </xf>
    <xf numFmtId="0" fontId="19" fillId="4" borderId="22" xfId="1" applyFont="1" applyFill="1" applyBorder="1" applyAlignment="1">
      <alignment horizontal="center" vertical="center"/>
    </xf>
    <xf numFmtId="0" fontId="19" fillId="4" borderId="21" xfId="1" applyFont="1" applyFill="1" applyBorder="1" applyAlignment="1">
      <alignment horizontal="center" vertical="center"/>
    </xf>
    <xf numFmtId="0" fontId="19" fillId="4" borderId="20" xfId="1" applyFont="1" applyFill="1" applyBorder="1" applyAlignment="1">
      <alignment horizontal="distributed" vertical="center" indent="4"/>
    </xf>
    <xf numFmtId="0" fontId="19" fillId="4" borderId="19" xfId="1" applyFont="1" applyFill="1" applyBorder="1" applyAlignment="1">
      <alignment horizontal="distributed" vertical="center" indent="4"/>
    </xf>
    <xf numFmtId="41" fontId="19" fillId="4" borderId="19" xfId="1" applyNumberFormat="1" applyFont="1" applyFill="1" applyBorder="1" applyAlignment="1">
      <alignment horizontal="right" vertical="center"/>
    </xf>
    <xf numFmtId="0" fontId="19" fillId="4" borderId="19" xfId="1" applyFont="1" applyFill="1" applyBorder="1" applyAlignment="1">
      <alignment horizontal="left" vertical="center"/>
    </xf>
    <xf numFmtId="0" fontId="19" fillId="4" borderId="18" xfId="1" applyFont="1" applyFill="1" applyBorder="1" applyAlignment="1">
      <alignment horizontal="left" vertical="center"/>
    </xf>
    <xf numFmtId="41" fontId="19" fillId="4" borderId="22" xfId="1" applyNumberFormat="1" applyFont="1" applyFill="1" applyBorder="1" applyAlignment="1">
      <alignment vertical="center"/>
    </xf>
    <xf numFmtId="0" fontId="19" fillId="4" borderId="22" xfId="1" applyFont="1" applyFill="1" applyBorder="1" applyAlignment="1">
      <alignment horizontal="left" vertical="center"/>
    </xf>
    <xf numFmtId="0" fontId="19" fillId="4" borderId="26" xfId="1" applyFont="1" applyFill="1" applyBorder="1" applyAlignment="1">
      <alignment horizontal="left" vertical="center"/>
    </xf>
    <xf numFmtId="0" fontId="19" fillId="4" borderId="25" xfId="1" applyFont="1" applyFill="1" applyBorder="1" applyAlignment="1">
      <alignment horizontal="left" vertical="center"/>
    </xf>
    <xf numFmtId="0" fontId="19" fillId="4" borderId="24" xfId="1" applyFont="1" applyFill="1" applyBorder="1" applyAlignment="1">
      <alignment horizontal="left" vertical="center"/>
    </xf>
    <xf numFmtId="0" fontId="19" fillId="4" borderId="22" xfId="1" applyFont="1" applyFill="1" applyBorder="1" applyAlignment="1">
      <alignment horizontal="center" vertical="center" textRotation="255"/>
    </xf>
    <xf numFmtId="0" fontId="19" fillId="4" borderId="23" xfId="1" applyFont="1" applyFill="1" applyBorder="1" applyAlignment="1">
      <alignment horizontal="center" vertical="center" textRotation="255"/>
    </xf>
    <xf numFmtId="0" fontId="22" fillId="0" borderId="0" xfId="1" applyFont="1" applyAlignment="1">
      <alignment horizontal="center" vertical="center"/>
    </xf>
    <xf numFmtId="0" fontId="21" fillId="0" borderId="0" xfId="1" applyFont="1" applyAlignment="1">
      <alignment horizontal="center" vertical="center"/>
    </xf>
    <xf numFmtId="3" fontId="19" fillId="0" borderId="0" xfId="1" applyNumberFormat="1" applyFont="1" applyAlignment="1">
      <alignment horizontal="left" vertical="center" shrinkToFit="1"/>
    </xf>
    <xf numFmtId="0" fontId="19" fillId="0" borderId="13" xfId="1" applyFont="1" applyBorder="1" applyAlignment="1">
      <alignment horizontal="right" vertical="center" shrinkToFit="1"/>
    </xf>
    <xf numFmtId="0" fontId="19" fillId="6" borderId="29" xfId="1" applyFont="1" applyFill="1" applyBorder="1" applyAlignment="1">
      <alignment horizontal="center" vertical="center"/>
    </xf>
    <xf numFmtId="0" fontId="19" fillId="6" borderId="28" xfId="1" applyFont="1" applyFill="1" applyBorder="1" applyAlignment="1">
      <alignment horizontal="center" vertical="center"/>
    </xf>
    <xf numFmtId="177" fontId="19" fillId="4" borderId="22" xfId="1" applyNumberFormat="1" applyFont="1" applyFill="1" applyBorder="1" applyAlignment="1">
      <alignment horizontal="center" vertical="center"/>
    </xf>
    <xf numFmtId="0" fontId="19" fillId="4" borderId="21" xfId="1" applyFont="1" applyFill="1" applyBorder="1" applyAlignment="1">
      <alignment horizontal="left" vertical="center"/>
    </xf>
    <xf numFmtId="0" fontId="19" fillId="6" borderId="27" xfId="1" applyFont="1" applyFill="1" applyBorder="1" applyAlignment="1">
      <alignment horizontal="center" vertical="center"/>
    </xf>
    <xf numFmtId="0" fontId="54" fillId="0" borderId="0" xfId="1" applyFont="1" applyAlignment="1">
      <alignment horizontal="center" vertical="center"/>
    </xf>
    <xf numFmtId="0" fontId="48" fillId="5" borderId="96" xfId="1" applyFont="1" applyFill="1" applyBorder="1" applyAlignment="1">
      <alignment horizontal="center" vertical="center"/>
    </xf>
    <xf numFmtId="0" fontId="48" fillId="5" borderId="97" xfId="1" applyFont="1" applyFill="1" applyBorder="1" applyAlignment="1">
      <alignment horizontal="center" vertical="center"/>
    </xf>
    <xf numFmtId="0" fontId="48" fillId="2" borderId="96" xfId="1" applyFont="1" applyFill="1" applyBorder="1" applyAlignment="1">
      <alignment horizontal="center" vertical="center"/>
    </xf>
    <xf numFmtId="0" fontId="48" fillId="2" borderId="97" xfId="1" applyFont="1" applyFill="1" applyBorder="1" applyAlignment="1">
      <alignment horizontal="center" vertical="center"/>
    </xf>
    <xf numFmtId="41" fontId="22" fillId="0" borderId="50" xfId="1" applyNumberFormat="1" applyFont="1" applyBorder="1" applyAlignment="1">
      <alignment horizontal="center" vertical="center"/>
    </xf>
    <xf numFmtId="0" fontId="48" fillId="6" borderId="93" xfId="1" applyFont="1" applyFill="1" applyBorder="1" applyAlignment="1">
      <alignment horizontal="center" vertical="center"/>
    </xf>
    <xf numFmtId="0" fontId="18" fillId="6" borderId="96" xfId="1" applyFont="1" applyFill="1" applyBorder="1" applyAlignment="1">
      <alignment horizontal="center" vertical="center"/>
    </xf>
    <xf numFmtId="0" fontId="48" fillId="6" borderId="94" xfId="1" applyFont="1" applyFill="1" applyBorder="1" applyAlignment="1">
      <alignment horizontal="center" vertical="center"/>
    </xf>
    <xf numFmtId="0" fontId="18" fillId="6" borderId="97" xfId="1" applyFont="1" applyFill="1" applyBorder="1" applyAlignment="1">
      <alignment horizontal="center" vertical="center"/>
    </xf>
    <xf numFmtId="41" fontId="48" fillId="6" borderId="94" xfId="1" applyNumberFormat="1" applyFont="1" applyFill="1" applyBorder="1" applyAlignment="1">
      <alignment horizontal="center" vertical="center"/>
    </xf>
    <xf numFmtId="41" fontId="18" fillId="6" borderId="97" xfId="1" applyNumberFormat="1" applyFont="1" applyFill="1" applyBorder="1" applyAlignment="1">
      <alignment horizontal="center" vertical="center"/>
    </xf>
    <xf numFmtId="179" fontId="48" fillId="6" borderId="94" xfId="1" applyNumberFormat="1" applyFont="1" applyFill="1" applyBorder="1" applyAlignment="1">
      <alignment horizontal="center" vertical="center"/>
    </xf>
    <xf numFmtId="179" fontId="18" fillId="6" borderId="97" xfId="1" applyNumberFormat="1" applyFont="1" applyFill="1" applyBorder="1" applyAlignment="1">
      <alignment horizontal="center" vertical="center"/>
    </xf>
    <xf numFmtId="0" fontId="48" fillId="6" borderId="95" xfId="1" applyFont="1" applyFill="1" applyBorder="1" applyAlignment="1">
      <alignment horizontal="center" vertical="center"/>
    </xf>
    <xf numFmtId="0" fontId="18" fillId="6" borderId="98" xfId="1" applyFont="1" applyFill="1" applyBorder="1" applyAlignment="1">
      <alignment horizontal="center" vertical="center"/>
    </xf>
    <xf numFmtId="0" fontId="52" fillId="6" borderId="93" xfId="1" applyFont="1" applyFill="1" applyBorder="1" applyAlignment="1">
      <alignment horizontal="center" vertical="center"/>
    </xf>
    <xf numFmtId="0" fontId="52" fillId="6" borderId="102" xfId="1" applyFont="1" applyFill="1" applyBorder="1" applyAlignment="1">
      <alignment horizontal="center" vertical="center"/>
    </xf>
    <xf numFmtId="0" fontId="52" fillId="6" borderId="94" xfId="1" applyFont="1" applyFill="1" applyBorder="1" applyAlignment="1">
      <alignment horizontal="center" vertical="center"/>
    </xf>
    <xf numFmtId="0" fontId="52" fillId="6" borderId="103" xfId="1" applyFont="1" applyFill="1" applyBorder="1" applyAlignment="1">
      <alignment horizontal="center" vertical="center"/>
    </xf>
    <xf numFmtId="183" fontId="52" fillId="6" borderId="94" xfId="1" applyNumberFormat="1" applyFont="1" applyFill="1" applyBorder="1" applyAlignment="1">
      <alignment horizontal="center" vertical="center"/>
    </xf>
    <xf numFmtId="183" fontId="52" fillId="6" borderId="103" xfId="1" applyNumberFormat="1" applyFont="1" applyFill="1" applyBorder="1" applyAlignment="1">
      <alignment horizontal="center" vertical="center"/>
    </xf>
    <xf numFmtId="41" fontId="52" fillId="6" borderId="94" xfId="1" applyNumberFormat="1" applyFont="1" applyFill="1" applyBorder="1" applyAlignment="1">
      <alignment horizontal="center" vertical="center"/>
    </xf>
    <xf numFmtId="49" fontId="52" fillId="6" borderId="95" xfId="1" applyNumberFormat="1" applyFont="1" applyFill="1" applyBorder="1" applyAlignment="1">
      <alignment horizontal="center" vertical="center"/>
    </xf>
    <xf numFmtId="49" fontId="52" fillId="6" borderId="104" xfId="1" applyNumberFormat="1" applyFont="1" applyFill="1" applyBorder="1" applyAlignment="1">
      <alignment horizontal="center" vertical="center"/>
    </xf>
    <xf numFmtId="0" fontId="61" fillId="6" borderId="0" xfId="1" applyFont="1" applyFill="1" applyAlignment="1">
      <alignment horizontal="center" vertical="center"/>
    </xf>
    <xf numFmtId="0" fontId="18" fillId="0" borderId="105" xfId="1" applyFont="1" applyBorder="1" applyAlignment="1">
      <alignment horizontal="center" vertical="center"/>
    </xf>
    <xf numFmtId="0" fontId="18" fillId="0" borderId="106" xfId="1" applyFont="1" applyBorder="1" applyAlignment="1">
      <alignment horizontal="center" vertical="center"/>
    </xf>
    <xf numFmtId="0" fontId="18" fillId="6" borderId="93" xfId="1" applyFont="1" applyFill="1" applyBorder="1" applyAlignment="1">
      <alignment horizontal="center" vertical="center"/>
    </xf>
    <xf numFmtId="0" fontId="18" fillId="6" borderId="99" xfId="1" applyFont="1" applyFill="1" applyBorder="1" applyAlignment="1">
      <alignment horizontal="center" vertical="center"/>
    </xf>
    <xf numFmtId="0" fontId="18" fillId="6" borderId="94" xfId="1" applyFont="1" applyFill="1" applyBorder="1" applyAlignment="1">
      <alignment horizontal="center" vertical="center"/>
    </xf>
    <xf numFmtId="0" fontId="18" fillId="6" borderId="100" xfId="1" applyFont="1" applyFill="1" applyBorder="1" applyAlignment="1">
      <alignment horizontal="center" vertical="center"/>
    </xf>
    <xf numFmtId="41" fontId="18" fillId="6" borderId="94" xfId="1" applyNumberFormat="1" applyFont="1" applyFill="1" applyBorder="1" applyAlignment="1">
      <alignment horizontal="center" vertical="center"/>
    </xf>
    <xf numFmtId="41" fontId="18" fillId="6" borderId="100" xfId="1" applyNumberFormat="1" applyFont="1" applyFill="1" applyBorder="1" applyAlignment="1">
      <alignment horizontal="center" vertical="center"/>
    </xf>
    <xf numFmtId="41" fontId="18" fillId="6" borderId="95" xfId="1" applyNumberFormat="1" applyFont="1" applyFill="1" applyBorder="1" applyAlignment="1">
      <alignment horizontal="center" vertical="center"/>
    </xf>
    <xf numFmtId="41" fontId="18" fillId="6" borderId="101" xfId="1" applyNumberFormat="1" applyFont="1" applyFill="1" applyBorder="1" applyAlignment="1">
      <alignment horizontal="center" vertical="center"/>
    </xf>
    <xf numFmtId="0" fontId="52" fillId="6" borderId="22" xfId="1" applyFont="1" applyFill="1" applyBorder="1" applyAlignment="1">
      <alignment horizontal="center" vertical="center" wrapText="1"/>
    </xf>
    <xf numFmtId="0" fontId="3" fillId="14" borderId="22" xfId="1" applyFill="1" applyBorder="1" applyAlignment="1">
      <alignment horizontal="center" vertical="center" wrapText="1"/>
    </xf>
    <xf numFmtId="49" fontId="52" fillId="4" borderId="16" xfId="1" applyNumberFormat="1" applyFont="1" applyFill="1" applyBorder="1" applyAlignment="1">
      <alignment horizontal="center" vertical="center"/>
    </xf>
    <xf numFmtId="49" fontId="52" fillId="4" borderId="100" xfId="1" applyNumberFormat="1" applyFont="1" applyFill="1" applyBorder="1" applyAlignment="1">
      <alignment horizontal="center" vertical="center"/>
    </xf>
    <xf numFmtId="0" fontId="3" fillId="5" borderId="22" xfId="1" applyFill="1" applyBorder="1" applyAlignment="1">
      <alignment horizontal="center" vertical="center" wrapText="1"/>
    </xf>
    <xf numFmtId="0" fontId="15" fillId="6" borderId="22" xfId="1" applyFont="1" applyFill="1" applyBorder="1" applyAlignment="1">
      <alignment horizontal="center" vertical="center" wrapText="1"/>
    </xf>
    <xf numFmtId="0" fontId="52" fillId="10" borderId="22" xfId="1" applyFont="1" applyFill="1" applyBorder="1" applyAlignment="1">
      <alignment horizontal="center" vertical="center" wrapText="1"/>
    </xf>
    <xf numFmtId="0" fontId="52" fillId="2" borderId="22" xfId="1" applyFont="1" applyFill="1" applyBorder="1" applyAlignment="1">
      <alignment horizontal="center" vertical="center" wrapText="1"/>
    </xf>
    <xf numFmtId="0" fontId="52" fillId="12" borderId="22" xfId="1" applyFont="1" applyFill="1" applyBorder="1" applyAlignment="1">
      <alignment horizontal="center" vertical="center" wrapText="1"/>
    </xf>
    <xf numFmtId="49" fontId="52" fillId="4" borderId="97" xfId="1" applyNumberFormat="1" applyFont="1" applyFill="1" applyBorder="1" applyAlignment="1">
      <alignment horizontal="center" vertical="center"/>
    </xf>
    <xf numFmtId="49" fontId="52" fillId="4" borderId="94" xfId="1" applyNumberFormat="1" applyFont="1" applyFill="1" applyBorder="1" applyAlignment="1">
      <alignment horizontal="center" vertical="center"/>
    </xf>
    <xf numFmtId="0" fontId="52" fillId="6" borderId="95" xfId="1" applyFont="1" applyFill="1" applyBorder="1" applyAlignment="1">
      <alignment horizontal="center" vertical="center"/>
    </xf>
    <xf numFmtId="0" fontId="52" fillId="6" borderId="101" xfId="1" applyFont="1" applyFill="1" applyBorder="1" applyAlignment="1">
      <alignment horizontal="center" vertical="center"/>
    </xf>
    <xf numFmtId="0" fontId="54" fillId="0" borderId="0" xfId="1" applyFont="1" applyAlignment="1">
      <alignment horizontal="center" vertical="center" wrapText="1"/>
    </xf>
    <xf numFmtId="0" fontId="52" fillId="6" borderId="99" xfId="1" applyFont="1" applyFill="1" applyBorder="1" applyAlignment="1">
      <alignment horizontal="center" vertical="center"/>
    </xf>
    <xf numFmtId="0" fontId="52" fillId="6" borderId="100" xfId="1" applyFont="1" applyFill="1" applyBorder="1" applyAlignment="1">
      <alignment horizontal="center" vertical="center"/>
    </xf>
    <xf numFmtId="179" fontId="52" fillId="6" borderId="94" xfId="1" applyNumberFormat="1" applyFont="1" applyFill="1" applyBorder="1" applyAlignment="1">
      <alignment horizontal="center" vertical="center"/>
    </xf>
    <xf numFmtId="41" fontId="52" fillId="6" borderId="100" xfId="1" applyNumberFormat="1" applyFont="1" applyFill="1" applyBorder="1" applyAlignment="1">
      <alignment horizontal="center" vertical="center"/>
    </xf>
    <xf numFmtId="0" fontId="15" fillId="3" borderId="99" xfId="1" applyFont="1" applyFill="1" applyBorder="1" applyAlignment="1">
      <alignment horizontal="center" vertical="center"/>
    </xf>
    <xf numFmtId="0" fontId="15" fillId="3" borderId="100" xfId="1" applyFont="1" applyFill="1" applyBorder="1" applyAlignment="1">
      <alignment horizontal="center" vertical="center"/>
    </xf>
    <xf numFmtId="0" fontId="15" fillId="13" borderId="96" xfId="1" applyFont="1" applyFill="1" applyBorder="1" applyAlignment="1">
      <alignment horizontal="center" vertical="center"/>
    </xf>
    <xf numFmtId="0" fontId="15" fillId="13" borderId="97" xfId="1" applyFont="1" applyFill="1" applyBorder="1" applyAlignment="1">
      <alignment horizontal="center" vertical="center"/>
    </xf>
    <xf numFmtId="0" fontId="75" fillId="0" borderId="99" xfId="1" applyFont="1" applyBorder="1" applyAlignment="1">
      <alignment horizontal="left" vertical="center"/>
    </xf>
    <xf numFmtId="0" fontId="75" fillId="0" borderId="100" xfId="1" applyFont="1" applyBorder="1" applyAlignment="1">
      <alignment horizontal="left" vertical="center"/>
    </xf>
    <xf numFmtId="0" fontId="75" fillId="4" borderId="99" xfId="1" applyFont="1" applyFill="1" applyBorder="1" applyAlignment="1">
      <alignment horizontal="left" vertical="center"/>
    </xf>
    <xf numFmtId="0" fontId="75" fillId="4" borderId="100" xfId="1" applyFont="1" applyFill="1" applyBorder="1" applyAlignment="1">
      <alignment horizontal="left" vertical="center"/>
    </xf>
    <xf numFmtId="0" fontId="93" fillId="0" borderId="0" xfId="0" applyNumberFormat="1" applyFont="1" applyAlignment="1">
      <alignment horizontal="center" vertical="center"/>
    </xf>
    <xf numFmtId="41" fontId="0" fillId="0" borderId="0" xfId="0" applyNumberFormat="1" applyAlignment="1">
      <alignment horizontal="right" vertical="center"/>
    </xf>
    <xf numFmtId="179" fontId="82" fillId="0" borderId="0" xfId="0" applyNumberFormat="1" applyFont="1" applyAlignment="1">
      <alignment horizontal="left" vertical="center"/>
    </xf>
    <xf numFmtId="0" fontId="95" fillId="0" borderId="0" xfId="0" applyNumberFormat="1" applyFont="1" applyAlignment="1">
      <alignment horizontal="left" vertical="center"/>
    </xf>
    <xf numFmtId="179" fontId="97" fillId="0" borderId="0" xfId="0" applyNumberFormat="1" applyFont="1" applyAlignment="1">
      <alignment horizontal="right" vertical="center"/>
    </xf>
    <xf numFmtId="179" fontId="97" fillId="0" borderId="0" xfId="0" applyNumberFormat="1" applyFont="1" applyAlignment="1">
      <alignment horizontal="left" vertical="center"/>
    </xf>
    <xf numFmtId="0" fontId="24" fillId="0" borderId="22" xfId="0" applyFont="1" applyBorder="1" applyAlignment="1">
      <alignment horizontal="center" vertical="center"/>
    </xf>
    <xf numFmtId="0" fontId="24" fillId="0" borderId="54" xfId="0" applyFont="1" applyBorder="1" applyAlignment="1">
      <alignment horizontal="center" vertical="center"/>
    </xf>
    <xf numFmtId="0" fontId="33" fillId="0" borderId="34" xfId="0" applyFont="1" applyBorder="1" applyAlignment="1">
      <alignment horizontal="left" vertical="center"/>
    </xf>
    <xf numFmtId="0" fontId="33" fillId="0" borderId="0" xfId="0" applyFont="1" applyAlignment="1">
      <alignment horizontal="left" vertical="center"/>
    </xf>
    <xf numFmtId="0" fontId="33" fillId="0" borderId="33" xfId="0" applyFont="1" applyBorder="1" applyAlignment="1">
      <alignment horizontal="left" vertical="center"/>
    </xf>
    <xf numFmtId="0" fontId="33" fillId="0" borderId="32" xfId="0" applyFont="1" applyBorder="1" applyAlignment="1">
      <alignment horizontal="left" vertical="center"/>
    </xf>
    <xf numFmtId="0" fontId="33" fillId="0" borderId="31" xfId="0" applyFont="1" applyBorder="1" applyAlignment="1">
      <alignment horizontal="left" vertical="center"/>
    </xf>
    <xf numFmtId="0" fontId="33" fillId="0" borderId="30" xfId="0" applyFont="1" applyBorder="1" applyAlignment="1">
      <alignment horizontal="left" vertical="center"/>
    </xf>
    <xf numFmtId="178" fontId="0" fillId="0" borderId="22" xfId="0" applyNumberFormat="1" applyBorder="1" applyAlignment="1">
      <alignment horizontal="center" vertical="center"/>
    </xf>
    <xf numFmtId="178" fontId="0" fillId="0" borderId="54" xfId="0" applyNumberFormat="1" applyBorder="1" applyAlignment="1">
      <alignment horizontal="center" vertical="center"/>
    </xf>
    <xf numFmtId="0" fontId="14" fillId="8" borderId="26" xfId="0" applyFont="1" applyFill="1" applyBorder="1" applyAlignment="1">
      <alignment horizontal="center" vertical="center" shrinkToFit="1"/>
    </xf>
    <xf numFmtId="0" fontId="14" fillId="8" borderId="25" xfId="0" applyFont="1" applyFill="1" applyBorder="1" applyAlignment="1">
      <alignment horizontal="center" vertical="center" shrinkToFit="1"/>
    </xf>
    <xf numFmtId="0" fontId="14" fillId="8" borderId="47" xfId="0" applyFont="1" applyFill="1" applyBorder="1" applyAlignment="1">
      <alignment horizontal="center" vertical="center" shrinkToFit="1"/>
    </xf>
    <xf numFmtId="0" fontId="24" fillId="8" borderId="48" xfId="0" applyFont="1" applyFill="1" applyBorder="1" applyAlignment="1">
      <alignment horizontal="center" vertical="center" shrinkToFit="1"/>
    </xf>
    <xf numFmtId="0" fontId="24" fillId="8" borderId="25" xfId="0" applyFont="1" applyFill="1" applyBorder="1" applyAlignment="1">
      <alignment horizontal="center" vertical="center" shrinkToFit="1"/>
    </xf>
    <xf numFmtId="0" fontId="24" fillId="8" borderId="24" xfId="0" applyFont="1" applyFill="1" applyBorder="1" applyAlignment="1">
      <alignment horizontal="center" vertical="center" shrinkToFit="1"/>
    </xf>
    <xf numFmtId="0" fontId="14" fillId="0" borderId="43" xfId="0" applyFont="1" applyBorder="1" applyAlignment="1">
      <alignment horizontal="center" vertical="center" wrapText="1" shrinkToFit="1"/>
    </xf>
    <xf numFmtId="0" fontId="14" fillId="0" borderId="42" xfId="0" applyFont="1" applyBorder="1" applyAlignment="1">
      <alignment horizontal="center" vertical="center" wrapText="1" shrinkToFit="1"/>
    </xf>
    <xf numFmtId="0" fontId="14" fillId="0" borderId="58" xfId="0" applyFont="1" applyBorder="1" applyAlignment="1">
      <alignment horizontal="center" vertical="center" wrapText="1" shrinkToFit="1"/>
    </xf>
    <xf numFmtId="0" fontId="14" fillId="0" borderId="34" xfId="0" applyFont="1" applyBorder="1" applyAlignment="1">
      <alignment horizontal="center" vertical="center" wrapText="1" shrinkToFit="1"/>
    </xf>
    <xf numFmtId="0" fontId="14" fillId="0" borderId="0" xfId="0" applyFont="1" applyAlignment="1">
      <alignment horizontal="center" vertical="center" wrapText="1" shrinkToFit="1"/>
    </xf>
    <xf numFmtId="0" fontId="14" fillId="0" borderId="53" xfId="0" applyFont="1" applyBorder="1" applyAlignment="1">
      <alignment horizontal="center" vertical="center" wrapText="1" shrinkToFit="1"/>
    </xf>
    <xf numFmtId="0" fontId="24" fillId="0" borderId="43" xfId="0" applyFont="1" applyBorder="1" applyAlignment="1">
      <alignment horizontal="left" vertical="center"/>
    </xf>
    <xf numFmtId="0" fontId="24" fillId="0" borderId="42" xfId="0" applyFont="1" applyBorder="1" applyAlignment="1">
      <alignment horizontal="left" vertical="center"/>
    </xf>
    <xf numFmtId="0" fontId="24" fillId="0" borderId="41" xfId="0" applyFont="1" applyBorder="1" applyAlignment="1">
      <alignment horizontal="left" vertical="center"/>
    </xf>
    <xf numFmtId="0" fontId="24" fillId="0" borderId="34" xfId="0" applyFont="1" applyBorder="1" applyAlignment="1">
      <alignment horizontal="left" vertical="center"/>
    </xf>
    <xf numFmtId="0" fontId="24" fillId="0" borderId="0" xfId="0" applyFont="1" applyAlignment="1">
      <alignment horizontal="left" vertical="center"/>
    </xf>
    <xf numFmtId="0" fontId="24" fillId="0" borderId="3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33" xfId="0" applyBorder="1" applyAlignment="1">
      <alignment horizontal="left" vertical="center"/>
    </xf>
    <xf numFmtId="0" fontId="24" fillId="8" borderId="43" xfId="0" applyFont="1" applyFill="1" applyBorder="1" applyAlignment="1">
      <alignment horizontal="center" vertical="center" shrinkToFit="1"/>
    </xf>
    <xf numFmtId="0" fontId="24" fillId="8" borderId="42" xfId="0" applyFont="1" applyFill="1" applyBorder="1" applyAlignment="1">
      <alignment horizontal="center" vertical="center" shrinkToFit="1"/>
    </xf>
    <xf numFmtId="0" fontId="24" fillId="8" borderId="58" xfId="0" applyFont="1" applyFill="1" applyBorder="1" applyAlignment="1">
      <alignment horizontal="center" vertical="center" shrinkToFit="1"/>
    </xf>
    <xf numFmtId="0" fontId="24" fillId="8" borderId="51" xfId="0" applyFont="1" applyFill="1" applyBorder="1" applyAlignment="1">
      <alignment horizontal="center" vertical="center" shrinkToFit="1"/>
    </xf>
    <xf numFmtId="0" fontId="24" fillId="8" borderId="50" xfId="0" applyFont="1" applyFill="1" applyBorder="1" applyAlignment="1">
      <alignment horizontal="center" vertical="center" shrinkToFit="1"/>
    </xf>
    <xf numFmtId="0" fontId="24" fillId="8" borderId="56" xfId="0" applyFont="1" applyFill="1" applyBorder="1" applyAlignment="1">
      <alignment horizontal="center" vertical="center" shrinkToFit="1"/>
    </xf>
    <xf numFmtId="0" fontId="30" fillId="0" borderId="43" xfId="0" applyFont="1" applyBorder="1" applyAlignment="1">
      <alignment horizontal="left" vertical="center"/>
    </xf>
    <xf numFmtId="0" fontId="30" fillId="0" borderId="42" xfId="0" applyFont="1" applyBorder="1" applyAlignment="1">
      <alignment horizontal="left" vertical="center"/>
    </xf>
    <xf numFmtId="0" fontId="30" fillId="0" borderId="41" xfId="0" applyFont="1" applyBorder="1" applyAlignment="1">
      <alignment horizontal="left" vertical="center"/>
    </xf>
    <xf numFmtId="0" fontId="30" fillId="0" borderId="34" xfId="0" applyFont="1" applyBorder="1" applyAlignment="1">
      <alignment horizontal="left" vertical="center"/>
    </xf>
    <xf numFmtId="0" fontId="30" fillId="0" borderId="0" xfId="0" applyFont="1" applyAlignment="1">
      <alignment horizontal="left" vertical="center"/>
    </xf>
    <xf numFmtId="0" fontId="30" fillId="0" borderId="33" xfId="0" applyFont="1" applyBorder="1" applyAlignment="1">
      <alignment horizontal="left" vertical="center"/>
    </xf>
    <xf numFmtId="0" fontId="23" fillId="0" borderId="34" xfId="0" applyFont="1" applyBorder="1" applyAlignment="1">
      <alignment vertical="center" shrinkToFit="1"/>
    </xf>
    <xf numFmtId="0" fontId="23" fillId="0" borderId="0" xfId="0" applyFont="1" applyAlignment="1">
      <alignment vertical="center" shrinkToFit="1"/>
    </xf>
    <xf numFmtId="0" fontId="23" fillId="0" borderId="62" xfId="0" applyFont="1" applyBorder="1" applyAlignment="1">
      <alignment vertical="center" shrinkToFit="1"/>
    </xf>
    <xf numFmtId="0" fontId="23" fillId="0" borderId="13" xfId="0" applyFont="1" applyBorder="1" applyAlignment="1">
      <alignment vertical="center" shrinkToFit="1"/>
    </xf>
    <xf numFmtId="0" fontId="31" fillId="9" borderId="61" xfId="0" applyFont="1" applyFill="1" applyBorder="1" applyAlignment="1">
      <alignment horizontal="center" vertical="center"/>
    </xf>
    <xf numFmtId="0" fontId="31" fillId="9" borderId="60" xfId="0" applyFont="1" applyFill="1" applyBorder="1" applyAlignment="1">
      <alignment horizontal="center" vertical="center"/>
    </xf>
    <xf numFmtId="0" fontId="31" fillId="9" borderId="59" xfId="0" applyFont="1" applyFill="1" applyBorder="1" applyAlignment="1">
      <alignment horizontal="center" vertical="center"/>
    </xf>
    <xf numFmtId="0" fontId="31" fillId="9" borderId="55" xfId="0" applyFont="1" applyFill="1" applyBorder="1" applyAlignment="1">
      <alignment horizontal="center" vertical="center"/>
    </xf>
    <xf numFmtId="0" fontId="31" fillId="9" borderId="22" xfId="0" applyFont="1" applyFill="1" applyBorder="1" applyAlignment="1">
      <alignment horizontal="center" vertical="center"/>
    </xf>
    <xf numFmtId="0" fontId="31" fillId="9" borderId="54" xfId="0" applyFont="1" applyFill="1" applyBorder="1" applyAlignment="1">
      <alignment horizontal="center" vertical="center"/>
    </xf>
    <xf numFmtId="0" fontId="31" fillId="9" borderId="34" xfId="0" applyFont="1" applyFill="1" applyBorder="1" applyAlignment="1">
      <alignment horizontal="center" vertical="center"/>
    </xf>
    <xf numFmtId="0" fontId="31" fillId="9" borderId="0" xfId="0" applyFont="1" applyFill="1" applyAlignment="1">
      <alignment horizontal="center" vertical="center"/>
    </xf>
    <xf numFmtId="0" fontId="31" fillId="9" borderId="33" xfId="0" applyFont="1" applyFill="1" applyBorder="1" applyAlignment="1">
      <alignment horizontal="center" vertical="center"/>
    </xf>
    <xf numFmtId="0" fontId="31" fillId="9" borderId="51" xfId="0" applyFont="1" applyFill="1" applyBorder="1" applyAlignment="1">
      <alignment horizontal="center" vertical="center"/>
    </xf>
    <xf numFmtId="0" fontId="31" fillId="9" borderId="50" xfId="0" applyFont="1" applyFill="1" applyBorder="1" applyAlignment="1">
      <alignment horizontal="center" vertical="center"/>
    </xf>
    <xf numFmtId="0" fontId="31" fillId="9" borderId="49" xfId="0" applyFont="1" applyFill="1" applyBorder="1" applyAlignment="1">
      <alignment horizontal="center" vertical="center"/>
    </xf>
    <xf numFmtId="0" fontId="24" fillId="8" borderId="55" xfId="0" applyFont="1" applyFill="1" applyBorder="1" applyAlignment="1">
      <alignment horizontal="left" vertical="center"/>
    </xf>
    <xf numFmtId="0" fontId="24" fillId="8" borderId="22" xfId="0" applyFont="1" applyFill="1" applyBorder="1" applyAlignment="1">
      <alignment horizontal="left" vertical="center"/>
    </xf>
    <xf numFmtId="0" fontId="24" fillId="0" borderId="34" xfId="0" applyFont="1" applyBorder="1" applyAlignment="1">
      <alignment vertical="center" shrinkToFit="1"/>
    </xf>
    <xf numFmtId="0" fontId="24" fillId="0" borderId="0" xfId="0" applyFont="1" applyAlignment="1">
      <alignment vertical="center" shrinkToFit="1"/>
    </xf>
    <xf numFmtId="0" fontId="14" fillId="0" borderId="57" xfId="0" applyFont="1" applyBorder="1" applyAlignment="1">
      <alignment horizontal="center" vertical="center"/>
    </xf>
    <xf numFmtId="0" fontId="14" fillId="0" borderId="42" xfId="0" applyFont="1" applyBorder="1" applyAlignment="1">
      <alignment horizontal="center" vertical="center"/>
    </xf>
    <xf numFmtId="0" fontId="14" fillId="0" borderId="41" xfId="0" applyFont="1" applyBorder="1" applyAlignment="1">
      <alignment horizontal="center" vertical="center"/>
    </xf>
    <xf numFmtId="0" fontId="14" fillId="0" borderId="52" xfId="0" applyFont="1" applyBorder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4" fillId="0" borderId="33" xfId="0" applyFont="1" applyBorder="1" applyAlignment="1">
      <alignment horizontal="center" vertical="center"/>
    </xf>
    <xf numFmtId="2" fontId="13" fillId="0" borderId="22" xfId="0" applyNumberFormat="1" applyFont="1" applyBorder="1" applyAlignment="1">
      <alignment horizontal="center" vertical="center"/>
    </xf>
    <xf numFmtId="3" fontId="13" fillId="0" borderId="22" xfId="0" applyNumberFormat="1" applyFont="1" applyBorder="1" applyAlignment="1">
      <alignment horizontal="center" vertical="center"/>
    </xf>
    <xf numFmtId="3" fontId="13" fillId="0" borderId="54" xfId="0" applyNumberFormat="1" applyFont="1" applyBorder="1" applyAlignment="1">
      <alignment horizontal="center" vertical="center"/>
    </xf>
    <xf numFmtId="0" fontId="13" fillId="0" borderId="22" xfId="0" applyFont="1" applyBorder="1" applyAlignment="1">
      <alignment horizontal="center" vertical="center"/>
    </xf>
    <xf numFmtId="0" fontId="13" fillId="0" borderId="54" xfId="0" applyFont="1" applyBorder="1" applyAlignment="1">
      <alignment horizontal="center" vertical="center"/>
    </xf>
    <xf numFmtId="2" fontId="13" fillId="0" borderId="57" xfId="0" applyNumberFormat="1" applyFont="1" applyBorder="1" applyAlignment="1">
      <alignment horizontal="center" vertical="center"/>
    </xf>
    <xf numFmtId="2" fontId="13" fillId="0" borderId="42" xfId="0" applyNumberFormat="1" applyFont="1" applyBorder="1" applyAlignment="1">
      <alignment horizontal="center" vertical="center"/>
    </xf>
    <xf numFmtId="2" fontId="13" fillId="0" borderId="58" xfId="0" applyNumberFormat="1" applyFont="1" applyBorder="1" applyAlignment="1">
      <alignment horizontal="center" vertical="center"/>
    </xf>
    <xf numFmtId="2" fontId="13" fillId="0" borderId="66" xfId="0" applyNumberFormat="1" applyFont="1" applyBorder="1" applyAlignment="1">
      <alignment horizontal="center" vertical="center"/>
    </xf>
    <xf numFmtId="2" fontId="13" fillId="0" borderId="50" xfId="0" applyNumberFormat="1" applyFont="1" applyBorder="1" applyAlignment="1">
      <alignment horizontal="center" vertical="center"/>
    </xf>
    <xf numFmtId="2" fontId="13" fillId="0" borderId="56" xfId="0" applyNumberFormat="1" applyFont="1" applyBorder="1" applyAlignment="1">
      <alignment horizontal="center" vertical="center"/>
    </xf>
    <xf numFmtId="3" fontId="13" fillId="0" borderId="57" xfId="0" applyNumberFormat="1" applyFont="1" applyBorder="1" applyAlignment="1">
      <alignment horizontal="center" vertical="center"/>
    </xf>
    <xf numFmtId="3" fontId="13" fillId="0" borderId="42" xfId="0" applyNumberFormat="1" applyFont="1" applyBorder="1" applyAlignment="1">
      <alignment horizontal="center" vertical="center"/>
    </xf>
    <xf numFmtId="3" fontId="13" fillId="0" borderId="41" xfId="0" applyNumberFormat="1" applyFont="1" applyBorder="1" applyAlignment="1">
      <alignment horizontal="center" vertical="center"/>
    </xf>
    <xf numFmtId="3" fontId="13" fillId="0" borderId="66" xfId="0" applyNumberFormat="1" applyFont="1" applyBorder="1" applyAlignment="1">
      <alignment horizontal="center" vertical="center"/>
    </xf>
    <xf numFmtId="3" fontId="13" fillId="0" borderId="50" xfId="0" applyNumberFormat="1" applyFont="1" applyBorder="1" applyAlignment="1">
      <alignment horizontal="center" vertical="center"/>
    </xf>
    <xf numFmtId="3" fontId="13" fillId="0" borderId="49" xfId="0" applyNumberFormat="1" applyFont="1" applyBorder="1" applyAlignment="1">
      <alignment horizontal="center" vertical="center"/>
    </xf>
    <xf numFmtId="0" fontId="14" fillId="0" borderId="34" xfId="0" quotePrefix="1" applyFont="1" applyBorder="1" applyAlignment="1">
      <alignment horizontal="left" vertical="center" shrinkToFit="1"/>
    </xf>
    <xf numFmtId="0" fontId="14" fillId="0" borderId="0" xfId="0" quotePrefix="1" applyFont="1" applyAlignment="1">
      <alignment horizontal="left" vertical="center" shrinkToFit="1"/>
    </xf>
    <xf numFmtId="0" fontId="14" fillId="0" borderId="33" xfId="0" quotePrefix="1" applyFont="1" applyBorder="1" applyAlignment="1">
      <alignment horizontal="left" vertical="center" shrinkToFit="1"/>
    </xf>
    <xf numFmtId="0" fontId="24" fillId="0" borderId="43" xfId="0" quotePrefix="1" applyFont="1" applyBorder="1" applyAlignment="1">
      <alignment horizontal="center" vertical="center"/>
    </xf>
    <xf numFmtId="0" fontId="24" fillId="0" borderId="42" xfId="0" quotePrefix="1" applyFont="1" applyBorder="1" applyAlignment="1">
      <alignment horizontal="center" vertical="center"/>
    </xf>
    <xf numFmtId="0" fontId="24" fillId="0" borderId="41" xfId="0" quotePrefix="1" applyFont="1" applyBorder="1" applyAlignment="1">
      <alignment horizontal="center" vertical="center"/>
    </xf>
    <xf numFmtId="0" fontId="24" fillId="0" borderId="34" xfId="0" quotePrefix="1" applyFont="1" applyBorder="1" applyAlignment="1">
      <alignment horizontal="center" vertical="center"/>
    </xf>
    <xf numFmtId="0" fontId="24" fillId="0" borderId="0" xfId="0" quotePrefix="1" applyFont="1" applyAlignment="1">
      <alignment horizontal="center" vertical="center"/>
    </xf>
    <xf numFmtId="0" fontId="24" fillId="0" borderId="33" xfId="0" quotePrefix="1" applyFont="1" applyBorder="1" applyAlignment="1">
      <alignment horizontal="center" vertical="center"/>
    </xf>
    <xf numFmtId="0" fontId="24" fillId="0" borderId="51" xfId="0" quotePrefix="1" applyFont="1" applyBorder="1" applyAlignment="1">
      <alignment horizontal="center" vertical="center"/>
    </xf>
    <xf numFmtId="0" fontId="24" fillId="0" borderId="50" xfId="0" quotePrefix="1" applyFont="1" applyBorder="1" applyAlignment="1">
      <alignment horizontal="center" vertical="center"/>
    </xf>
    <xf numFmtId="0" fontId="24" fillId="0" borderId="49" xfId="0" quotePrefix="1" applyFont="1" applyBorder="1" applyAlignment="1">
      <alignment horizontal="center" vertical="center"/>
    </xf>
    <xf numFmtId="0" fontId="27" fillId="0" borderId="34" xfId="0" quotePrefix="1" applyFont="1" applyBorder="1" applyAlignment="1">
      <alignment horizontal="left" vertical="center"/>
    </xf>
    <xf numFmtId="0" fontId="27" fillId="0" borderId="0" xfId="0" applyFont="1" applyAlignment="1">
      <alignment horizontal="left" vertical="center"/>
    </xf>
    <xf numFmtId="0" fontId="27" fillId="0" borderId="33" xfId="0" applyFont="1" applyBorder="1" applyAlignment="1">
      <alignment horizontal="left" vertical="center"/>
    </xf>
    <xf numFmtId="0" fontId="27" fillId="0" borderId="34" xfId="0" applyFont="1" applyBorder="1" applyAlignment="1">
      <alignment horizontal="left" vertical="center"/>
    </xf>
    <xf numFmtId="0" fontId="0" fillId="8" borderId="55" xfId="0" applyFill="1" applyBorder="1" applyAlignment="1">
      <alignment horizontal="center" vertical="center"/>
    </xf>
    <xf numFmtId="0" fontId="0" fillId="8" borderId="22" xfId="0" applyFill="1" applyBorder="1" applyAlignment="1">
      <alignment horizontal="center" vertical="center"/>
    </xf>
    <xf numFmtId="0" fontId="24" fillId="8" borderId="55" xfId="0" applyFont="1" applyFill="1" applyBorder="1" applyAlignment="1">
      <alignment horizontal="center" vertical="center" shrinkToFit="1"/>
    </xf>
    <xf numFmtId="0" fontId="24" fillId="8" borderId="22" xfId="0" applyFont="1" applyFill="1" applyBorder="1" applyAlignment="1">
      <alignment horizontal="center" vertical="center" shrinkToFit="1"/>
    </xf>
    <xf numFmtId="0" fontId="27" fillId="0" borderId="34" xfId="0" quotePrefix="1" applyFont="1" applyBorder="1" applyAlignment="1">
      <alignment horizontal="left" vertical="center" shrinkToFit="1"/>
    </xf>
    <xf numFmtId="0" fontId="27" fillId="0" borderId="0" xfId="0" applyFont="1" applyAlignment="1">
      <alignment horizontal="left" vertical="center" shrinkToFit="1"/>
    </xf>
    <xf numFmtId="0" fontId="27" fillId="0" borderId="33" xfId="0" applyFont="1" applyBorder="1" applyAlignment="1">
      <alignment horizontal="left" vertical="center" shrinkToFit="1"/>
    </xf>
    <xf numFmtId="0" fontId="27" fillId="0" borderId="34" xfId="0" applyFont="1" applyBorder="1" applyAlignment="1">
      <alignment horizontal="left" vertical="center" shrinkToFit="1"/>
    </xf>
    <xf numFmtId="0" fontId="27" fillId="0" borderId="46" xfId="0" applyFont="1" applyBorder="1" applyAlignment="1">
      <alignment horizontal="left" vertical="center" shrinkToFit="1"/>
    </xf>
    <xf numFmtId="0" fontId="27" fillId="0" borderId="45" xfId="0" applyFont="1" applyBorder="1" applyAlignment="1">
      <alignment horizontal="left" vertical="center" shrinkToFit="1"/>
    </xf>
    <xf numFmtId="0" fontId="27" fillId="0" borderId="44" xfId="0" applyFont="1" applyBorder="1" applyAlignment="1">
      <alignment horizontal="left" vertical="center" shrinkToFit="1"/>
    </xf>
    <xf numFmtId="0" fontId="13" fillId="8" borderId="22" xfId="0" applyFont="1" applyFill="1" applyBorder="1" applyAlignment="1">
      <alignment horizontal="center" vertical="center"/>
    </xf>
    <xf numFmtId="0" fontId="37" fillId="0" borderId="43" xfId="0" applyFont="1" applyBorder="1" applyAlignment="1">
      <alignment horizontal="center" vertical="center"/>
    </xf>
    <xf numFmtId="0" fontId="37" fillId="0" borderId="42" xfId="0" applyFont="1" applyBorder="1" applyAlignment="1">
      <alignment horizontal="center" vertical="center"/>
    </xf>
    <xf numFmtId="0" fontId="37" fillId="0" borderId="58" xfId="0" applyFont="1" applyBorder="1" applyAlignment="1">
      <alignment horizontal="center" vertical="center"/>
    </xf>
    <xf numFmtId="0" fontId="37" fillId="0" borderId="34" xfId="0" applyFont="1" applyBorder="1" applyAlignment="1">
      <alignment horizontal="center" vertical="center"/>
    </xf>
    <xf numFmtId="0" fontId="37" fillId="0" borderId="0" xfId="0" applyFont="1" applyAlignment="1">
      <alignment horizontal="center" vertical="center"/>
    </xf>
    <xf numFmtId="0" fontId="37" fillId="0" borderId="53" xfId="0" applyFont="1" applyBorder="1" applyAlignment="1">
      <alignment horizontal="center" vertical="center"/>
    </xf>
    <xf numFmtId="0" fontId="37" fillId="0" borderId="51" xfId="0" applyFont="1" applyBorder="1" applyAlignment="1">
      <alignment horizontal="center" vertical="center"/>
    </xf>
    <xf numFmtId="0" fontId="37" fillId="0" borderId="50" xfId="0" applyFont="1" applyBorder="1" applyAlignment="1">
      <alignment horizontal="center" vertical="center"/>
    </xf>
    <xf numFmtId="0" fontId="37" fillId="0" borderId="56" xfId="0" applyFont="1" applyBorder="1" applyAlignment="1">
      <alignment horizontal="center" vertical="center"/>
    </xf>
    <xf numFmtId="0" fontId="24" fillId="8" borderId="57" xfId="0" applyFont="1" applyFill="1" applyBorder="1" applyAlignment="1">
      <alignment horizontal="center" vertical="center" wrapText="1"/>
    </xf>
    <xf numFmtId="0" fontId="24" fillId="8" borderId="42" xfId="0" applyFont="1" applyFill="1" applyBorder="1" applyAlignment="1">
      <alignment horizontal="center" vertical="center" wrapText="1"/>
    </xf>
    <xf numFmtId="0" fontId="24" fillId="8" borderId="58" xfId="0" applyFont="1" applyFill="1" applyBorder="1" applyAlignment="1">
      <alignment horizontal="center" vertical="center" wrapText="1"/>
    </xf>
    <xf numFmtId="0" fontId="24" fillId="8" borderId="52" xfId="0" applyFont="1" applyFill="1" applyBorder="1" applyAlignment="1">
      <alignment horizontal="center" vertical="center" wrapText="1"/>
    </xf>
    <xf numFmtId="0" fontId="24" fillId="8" borderId="0" xfId="0" applyFont="1" applyFill="1" applyAlignment="1">
      <alignment horizontal="center" vertical="center" wrapText="1"/>
    </xf>
    <xf numFmtId="0" fontId="24" fillId="8" borderId="53" xfId="0" applyFont="1" applyFill="1" applyBorder="1" applyAlignment="1">
      <alignment horizontal="center" vertical="center" wrapText="1"/>
    </xf>
    <xf numFmtId="0" fontId="37" fillId="8" borderId="43" xfId="0" applyFont="1" applyFill="1" applyBorder="1" applyAlignment="1">
      <alignment horizontal="center" vertical="center" wrapText="1"/>
    </xf>
    <xf numFmtId="0" fontId="37" fillId="8" borderId="42" xfId="0" applyFont="1" applyFill="1" applyBorder="1" applyAlignment="1">
      <alignment horizontal="center" vertical="center" wrapText="1"/>
    </xf>
    <xf numFmtId="0" fontId="37" fillId="8" borderId="58" xfId="0" applyFont="1" applyFill="1" applyBorder="1" applyAlignment="1">
      <alignment horizontal="center" vertical="center" wrapText="1"/>
    </xf>
    <xf numFmtId="0" fontId="37" fillId="8" borderId="34" xfId="0" applyFont="1" applyFill="1" applyBorder="1" applyAlignment="1">
      <alignment horizontal="center" vertical="center" wrapText="1"/>
    </xf>
    <xf numFmtId="0" fontId="37" fillId="8" borderId="0" xfId="0" applyFont="1" applyFill="1" applyAlignment="1">
      <alignment horizontal="center" vertical="center" wrapText="1"/>
    </xf>
    <xf numFmtId="0" fontId="37" fillId="8" borderId="53" xfId="0" applyFont="1" applyFill="1" applyBorder="1" applyAlignment="1">
      <alignment horizontal="center" vertical="center" wrapText="1"/>
    </xf>
    <xf numFmtId="0" fontId="37" fillId="8" borderId="51" xfId="0" applyFont="1" applyFill="1" applyBorder="1" applyAlignment="1">
      <alignment horizontal="center" vertical="center" wrapText="1"/>
    </xf>
    <xf numFmtId="0" fontId="37" fillId="8" borderId="50" xfId="0" applyFont="1" applyFill="1" applyBorder="1" applyAlignment="1">
      <alignment horizontal="center" vertical="center" wrapText="1"/>
    </xf>
    <xf numFmtId="0" fontId="37" fillId="8" borderId="56" xfId="0" applyFont="1" applyFill="1" applyBorder="1" applyAlignment="1">
      <alignment horizontal="center" vertical="center" wrapText="1"/>
    </xf>
    <xf numFmtId="0" fontId="0" fillId="0" borderId="57" xfId="0" applyBorder="1" applyAlignment="1">
      <alignment horizontal="center" vertical="center"/>
    </xf>
    <xf numFmtId="0" fontId="0" fillId="0" borderId="42" xfId="0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52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33" xfId="0" applyBorder="1" applyAlignment="1">
      <alignment horizontal="center" vertical="center"/>
    </xf>
    <xf numFmtId="0" fontId="0" fillId="0" borderId="66" xfId="0" applyBorder="1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0" fillId="0" borderId="49" xfId="0" applyBorder="1" applyAlignment="1">
      <alignment horizontal="center" vertical="center"/>
    </xf>
    <xf numFmtId="0" fontId="0" fillId="8" borderId="43" xfId="0" applyFill="1" applyBorder="1" applyAlignment="1">
      <alignment horizontal="center" vertical="center" wrapText="1"/>
    </xf>
    <xf numFmtId="0" fontId="0" fillId="8" borderId="42" xfId="0" applyFill="1" applyBorder="1" applyAlignment="1">
      <alignment horizontal="center" vertical="center" wrapText="1"/>
    </xf>
    <xf numFmtId="0" fontId="0" fillId="8" borderId="70" xfId="0" applyFill="1" applyBorder="1" applyAlignment="1">
      <alignment horizontal="center" vertical="center" wrapText="1"/>
    </xf>
    <xf numFmtId="0" fontId="0" fillId="8" borderId="34" xfId="0" applyFill="1" applyBorder="1" applyAlignment="1">
      <alignment horizontal="center" vertical="center" wrapText="1"/>
    </xf>
    <xf numFmtId="0" fontId="0" fillId="8" borderId="0" xfId="0" applyFill="1" applyAlignment="1">
      <alignment horizontal="center" vertical="center" wrapText="1"/>
    </xf>
    <xf numFmtId="0" fontId="0" fillId="8" borderId="11" xfId="0" applyFill="1" applyBorder="1" applyAlignment="1">
      <alignment horizontal="center" vertical="center" wrapText="1"/>
    </xf>
    <xf numFmtId="0" fontId="0" fillId="8" borderId="51" xfId="0" applyFill="1" applyBorder="1" applyAlignment="1">
      <alignment horizontal="center" vertical="center" wrapText="1"/>
    </xf>
    <xf numFmtId="0" fontId="0" fillId="8" borderId="50" xfId="0" applyFill="1" applyBorder="1" applyAlignment="1">
      <alignment horizontal="center" vertical="center" wrapText="1"/>
    </xf>
    <xf numFmtId="0" fontId="0" fillId="8" borderId="68" xfId="0" applyFill="1" applyBorder="1" applyAlignment="1">
      <alignment horizontal="center" vertical="center" wrapText="1"/>
    </xf>
    <xf numFmtId="0" fontId="0" fillId="8" borderId="69" xfId="0" applyFill="1" applyBorder="1" applyAlignment="1">
      <alignment horizontal="center" vertical="center"/>
    </xf>
    <xf numFmtId="0" fontId="0" fillId="8" borderId="42" xfId="0" applyFill="1" applyBorder="1" applyAlignment="1">
      <alignment horizontal="center" vertical="center"/>
    </xf>
    <xf numFmtId="0" fontId="0" fillId="8" borderId="70" xfId="0" applyFill="1" applyBorder="1" applyAlignment="1">
      <alignment horizontal="center" vertical="center"/>
    </xf>
    <xf numFmtId="0" fontId="0" fillId="8" borderId="67" xfId="0" applyFill="1" applyBorder="1" applyAlignment="1">
      <alignment horizontal="center" vertical="center"/>
    </xf>
    <xf numFmtId="0" fontId="0" fillId="8" borderId="50" xfId="0" applyFill="1" applyBorder="1" applyAlignment="1">
      <alignment horizontal="center" vertical="center"/>
    </xf>
    <xf numFmtId="0" fontId="0" fillId="8" borderId="68" xfId="0" applyFill="1" applyBorder="1" applyAlignment="1">
      <alignment horizontal="center" vertical="center"/>
    </xf>
    <xf numFmtId="0" fontId="0" fillId="0" borderId="58" xfId="0" applyBorder="1" applyAlignment="1">
      <alignment horizontal="center" vertical="center"/>
    </xf>
    <xf numFmtId="0" fontId="0" fillId="0" borderId="53" xfId="0" applyBorder="1" applyAlignment="1">
      <alignment horizontal="center" vertical="center"/>
    </xf>
    <xf numFmtId="0" fontId="0" fillId="0" borderId="56" xfId="0" applyBorder="1" applyAlignment="1">
      <alignment horizontal="center" vertical="center"/>
    </xf>
    <xf numFmtId="176" fontId="2" fillId="0" borderId="69" xfId="0" applyNumberFormat="1" applyFont="1" applyBorder="1" applyAlignment="1">
      <alignment horizontal="center" vertical="center"/>
    </xf>
    <xf numFmtId="176" fontId="2" fillId="0" borderId="42" xfId="0" applyNumberFormat="1" applyFont="1" applyBorder="1" applyAlignment="1">
      <alignment horizontal="center" vertical="center"/>
    </xf>
    <xf numFmtId="176" fontId="2" fillId="0" borderId="58" xfId="0" applyNumberFormat="1" applyFont="1" applyBorder="1" applyAlignment="1">
      <alignment horizontal="center" vertical="center"/>
    </xf>
    <xf numFmtId="176" fontId="2" fillId="0" borderId="67" xfId="0" applyNumberFormat="1" applyFont="1" applyBorder="1" applyAlignment="1">
      <alignment horizontal="center" vertical="center"/>
    </xf>
    <xf numFmtId="176" fontId="2" fillId="0" borderId="50" xfId="0" applyNumberFormat="1" applyFont="1" applyBorder="1" applyAlignment="1">
      <alignment horizontal="center" vertical="center"/>
    </xf>
    <xf numFmtId="176" fontId="2" fillId="0" borderId="56" xfId="0" applyNumberFormat="1" applyFont="1" applyBorder="1" applyAlignment="1">
      <alignment horizontal="center" vertical="center"/>
    </xf>
    <xf numFmtId="0" fontId="24" fillId="8" borderId="43" xfId="0" applyFont="1" applyFill="1" applyBorder="1" applyAlignment="1">
      <alignment horizontal="center" vertical="center" wrapText="1"/>
    </xf>
    <xf numFmtId="0" fontId="24" fillId="8" borderId="34" xfId="0" applyFont="1" applyFill="1" applyBorder="1" applyAlignment="1">
      <alignment horizontal="center" vertical="center" wrapText="1"/>
    </xf>
    <xf numFmtId="0" fontId="24" fillId="8" borderId="51" xfId="0" applyFont="1" applyFill="1" applyBorder="1" applyAlignment="1">
      <alignment horizontal="center" vertical="center" wrapText="1"/>
    </xf>
    <xf numFmtId="0" fontId="24" fillId="8" borderId="50" xfId="0" applyFont="1" applyFill="1" applyBorder="1" applyAlignment="1">
      <alignment horizontal="center" vertical="center" wrapText="1"/>
    </xf>
    <xf numFmtId="0" fontId="24" fillId="8" borderId="56" xfId="0" applyFont="1" applyFill="1" applyBorder="1" applyAlignment="1">
      <alignment horizontal="center" vertical="center" wrapText="1"/>
    </xf>
    <xf numFmtId="176" fontId="2" fillId="0" borderId="57" xfId="0" applyNumberFormat="1" applyFont="1" applyBorder="1" applyAlignment="1">
      <alignment horizontal="center" vertical="center"/>
    </xf>
    <xf numFmtId="176" fontId="2" fillId="0" borderId="70" xfId="0" applyNumberFormat="1" applyFont="1" applyBorder="1" applyAlignment="1">
      <alignment horizontal="center" vertical="center"/>
    </xf>
    <xf numFmtId="176" fontId="2" fillId="0" borderId="66" xfId="0" applyNumberFormat="1" applyFont="1" applyBorder="1" applyAlignment="1">
      <alignment horizontal="center" vertical="center"/>
    </xf>
    <xf numFmtId="176" fontId="2" fillId="0" borderId="68" xfId="0" applyNumberFormat="1" applyFont="1" applyBorder="1" applyAlignment="1">
      <alignment horizontal="center" vertical="center"/>
    </xf>
    <xf numFmtId="0" fontId="0" fillId="8" borderId="57" xfId="0" applyFill="1" applyBorder="1" applyAlignment="1">
      <alignment horizontal="center" vertical="center" wrapText="1"/>
    </xf>
    <xf numFmtId="0" fontId="0" fillId="8" borderId="58" xfId="0" applyFill="1" applyBorder="1" applyAlignment="1">
      <alignment horizontal="center" vertical="center"/>
    </xf>
    <xf numFmtId="0" fontId="0" fillId="8" borderId="52" xfId="0" applyFill="1" applyBorder="1" applyAlignment="1">
      <alignment horizontal="center" vertical="center"/>
    </xf>
    <xf numFmtId="0" fontId="0" fillId="8" borderId="0" xfId="0" applyFill="1" applyAlignment="1">
      <alignment horizontal="center" vertical="center"/>
    </xf>
    <xf numFmtId="0" fontId="0" fillId="8" borderId="53" xfId="0" applyFill="1" applyBorder="1" applyAlignment="1">
      <alignment horizontal="center" vertical="center"/>
    </xf>
    <xf numFmtId="0" fontId="0" fillId="8" borderId="66" xfId="0" applyFill="1" applyBorder="1" applyAlignment="1">
      <alignment horizontal="center" vertical="center"/>
    </xf>
    <xf numFmtId="0" fontId="0" fillId="8" borderId="56" xfId="0" applyFill="1" applyBorder="1" applyAlignment="1">
      <alignment horizontal="center" vertical="center"/>
    </xf>
    <xf numFmtId="2" fontId="0" fillId="0" borderId="57" xfId="0" applyNumberFormat="1" applyBorder="1" applyAlignment="1">
      <alignment horizontal="center" vertical="center"/>
    </xf>
    <xf numFmtId="2" fontId="0" fillId="0" borderId="42" xfId="0" applyNumberFormat="1" applyBorder="1" applyAlignment="1">
      <alignment horizontal="center" vertical="center"/>
    </xf>
    <xf numFmtId="2" fontId="0" fillId="0" borderId="41" xfId="0" applyNumberFormat="1" applyBorder="1" applyAlignment="1">
      <alignment horizontal="center" vertical="center"/>
    </xf>
    <xf numFmtId="2" fontId="0" fillId="0" borderId="52" xfId="0" applyNumberFormat="1" applyBorder="1" applyAlignment="1">
      <alignment horizontal="center" vertical="center"/>
    </xf>
    <xf numFmtId="2" fontId="0" fillId="0" borderId="0" xfId="0" applyNumberFormat="1" applyAlignment="1">
      <alignment horizontal="center" vertical="center"/>
    </xf>
    <xf numFmtId="2" fontId="0" fillId="0" borderId="33" xfId="0" applyNumberFormat="1" applyBorder="1" applyAlignment="1">
      <alignment horizontal="center" vertical="center"/>
    </xf>
    <xf numFmtId="2" fontId="0" fillId="0" borderId="66" xfId="0" applyNumberFormat="1" applyBorder="1" applyAlignment="1">
      <alignment horizontal="center" vertical="center"/>
    </xf>
    <xf numFmtId="2" fontId="0" fillId="0" borderId="50" xfId="0" applyNumberFormat="1" applyBorder="1" applyAlignment="1">
      <alignment horizontal="center" vertical="center"/>
    </xf>
    <xf numFmtId="2" fontId="0" fillId="0" borderId="49" xfId="0" applyNumberFormat="1" applyBorder="1" applyAlignment="1">
      <alignment horizontal="center" vertical="center"/>
    </xf>
    <xf numFmtId="0" fontId="0" fillId="0" borderId="78" xfId="0" applyBorder="1" applyAlignment="1">
      <alignment horizontal="center" vertical="center"/>
    </xf>
    <xf numFmtId="0" fontId="0" fillId="0" borderId="77" xfId="0" applyBorder="1" applyAlignment="1">
      <alignment horizontal="center" vertical="center"/>
    </xf>
    <xf numFmtId="0" fontId="0" fillId="0" borderId="76" xfId="0" applyBorder="1" applyAlignment="1">
      <alignment horizontal="center" vertical="center"/>
    </xf>
    <xf numFmtId="176" fontId="0" fillId="0" borderId="69" xfId="0" applyNumberFormat="1" applyBorder="1" applyAlignment="1">
      <alignment horizontal="center" vertical="center"/>
    </xf>
    <xf numFmtId="176" fontId="0" fillId="0" borderId="42" xfId="0" applyNumberFormat="1" applyBorder="1" applyAlignment="1">
      <alignment horizontal="center" vertical="center"/>
    </xf>
    <xf numFmtId="176" fontId="0" fillId="0" borderId="41" xfId="0" applyNumberFormat="1" applyBorder="1" applyAlignment="1">
      <alignment horizontal="center" vertical="center"/>
    </xf>
    <xf numFmtId="176" fontId="0" fillId="0" borderId="10" xfId="0" applyNumberFormat="1" applyBorder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76" fontId="0" fillId="0" borderId="33" xfId="0" applyNumberFormat="1" applyBorder="1" applyAlignment="1">
      <alignment horizontal="center" vertical="center"/>
    </xf>
    <xf numFmtId="176" fontId="0" fillId="0" borderId="67" xfId="0" applyNumberFormat="1" applyBorder="1" applyAlignment="1">
      <alignment horizontal="center" vertical="center"/>
    </xf>
    <xf numFmtId="176" fontId="0" fillId="0" borderId="50" xfId="0" applyNumberFormat="1" applyBorder="1" applyAlignment="1">
      <alignment horizontal="center" vertical="center"/>
    </xf>
    <xf numFmtId="176" fontId="0" fillId="0" borderId="49" xfId="0" applyNumberFormat="1" applyBorder="1" applyAlignment="1">
      <alignment horizontal="center" vertical="center"/>
    </xf>
    <xf numFmtId="0" fontId="0" fillId="8" borderId="42" xfId="0" applyFill="1" applyBorder="1" applyAlignment="1">
      <alignment horizontal="center" vertical="center" shrinkToFit="1"/>
    </xf>
    <xf numFmtId="0" fontId="0" fillId="8" borderId="58" xfId="0" applyFill="1" applyBorder="1" applyAlignment="1">
      <alignment horizontal="center" vertical="center" shrinkToFit="1"/>
    </xf>
    <xf numFmtId="0" fontId="0" fillId="8" borderId="0" xfId="0" applyFill="1" applyAlignment="1">
      <alignment horizontal="center" vertical="center" shrinkToFit="1"/>
    </xf>
    <xf numFmtId="0" fontId="0" fillId="8" borderId="53" xfId="0" applyFill="1" applyBorder="1" applyAlignment="1">
      <alignment horizontal="center" vertical="center" shrinkToFit="1"/>
    </xf>
    <xf numFmtId="0" fontId="0" fillId="8" borderId="50" xfId="0" applyFill="1" applyBorder="1" applyAlignment="1">
      <alignment horizontal="center" vertical="center" shrinkToFit="1"/>
    </xf>
    <xf numFmtId="0" fontId="0" fillId="8" borderId="56" xfId="0" applyFill="1" applyBorder="1" applyAlignment="1">
      <alignment horizontal="center" vertical="center" shrinkToFit="1"/>
    </xf>
    <xf numFmtId="2" fontId="0" fillId="0" borderId="58" xfId="0" applyNumberFormat="1" applyBorder="1" applyAlignment="1">
      <alignment horizontal="center" vertical="center"/>
    </xf>
    <xf numFmtId="2" fontId="0" fillId="0" borderId="53" xfId="0" applyNumberFormat="1" applyBorder="1" applyAlignment="1">
      <alignment horizontal="center" vertical="center"/>
    </xf>
    <xf numFmtId="2" fontId="0" fillId="0" borderId="56" xfId="0" applyNumberFormat="1" applyBorder="1" applyAlignment="1">
      <alignment horizontal="center" vertical="center"/>
    </xf>
    <xf numFmtId="0" fontId="0" fillId="8" borderId="57" xfId="0" applyFill="1" applyBorder="1" applyAlignment="1">
      <alignment horizontal="center" vertical="center"/>
    </xf>
    <xf numFmtId="176" fontId="2" fillId="0" borderId="41" xfId="0" applyNumberFormat="1" applyFont="1" applyBorder="1" applyAlignment="1">
      <alignment horizontal="center" vertical="center"/>
    </xf>
    <xf numFmtId="176" fontId="2" fillId="0" borderId="49" xfId="0" applyNumberFormat="1" applyFont="1" applyBorder="1" applyAlignment="1">
      <alignment horizontal="center" vertical="center"/>
    </xf>
    <xf numFmtId="0" fontId="24" fillId="0" borderId="26" xfId="0" applyFont="1" applyBorder="1" applyAlignment="1">
      <alignment horizontal="center" vertical="center"/>
    </xf>
    <xf numFmtId="0" fontId="31" fillId="9" borderId="37" xfId="0" applyFont="1" applyFill="1" applyBorder="1" applyAlignment="1">
      <alignment horizontal="center" vertical="center"/>
    </xf>
    <xf numFmtId="0" fontId="31" fillId="9" borderId="36" xfId="0" applyFont="1" applyFill="1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46" fillId="0" borderId="0" xfId="0" applyFont="1" applyAlignment="1">
      <alignment horizontal="left" shrinkToFit="1"/>
    </xf>
    <xf numFmtId="0" fontId="44" fillId="0" borderId="31" xfId="0" applyFont="1" applyBorder="1" applyAlignment="1">
      <alignment horizontal="center" vertical="center" wrapText="1"/>
    </xf>
    <xf numFmtId="0" fontId="44" fillId="0" borderId="31" xfId="0" applyFont="1" applyBorder="1" applyAlignment="1">
      <alignment horizontal="center" vertical="center"/>
    </xf>
    <xf numFmtId="0" fontId="31" fillId="9" borderId="92" xfId="0" applyFont="1" applyFill="1" applyBorder="1" applyAlignment="1">
      <alignment horizontal="center" vertical="center"/>
    </xf>
    <xf numFmtId="0" fontId="31" fillId="9" borderId="91" xfId="0" applyFont="1" applyFill="1" applyBorder="1" applyAlignment="1">
      <alignment horizontal="center" vertical="center"/>
    </xf>
    <xf numFmtId="0" fontId="31" fillId="9" borderId="10" xfId="0" applyFont="1" applyFill="1" applyBorder="1" applyAlignment="1">
      <alignment horizontal="center" vertical="center"/>
    </xf>
    <xf numFmtId="0" fontId="31" fillId="9" borderId="11" xfId="0" applyFont="1" applyFill="1" applyBorder="1" applyAlignment="1">
      <alignment horizontal="center" vertical="center"/>
    </xf>
    <xf numFmtId="0" fontId="31" fillId="9" borderId="35" xfId="0" applyFont="1" applyFill="1" applyBorder="1" applyAlignment="1">
      <alignment horizontal="center" vertical="center"/>
    </xf>
    <xf numFmtId="0" fontId="39" fillId="9" borderId="90" xfId="0" applyFont="1" applyFill="1" applyBorder="1" applyAlignment="1">
      <alignment horizontal="center" vertical="center"/>
    </xf>
    <xf numFmtId="0" fontId="39" fillId="9" borderId="84" xfId="0" applyFont="1" applyFill="1" applyBorder="1" applyAlignment="1">
      <alignment horizontal="center" vertical="center"/>
    </xf>
    <xf numFmtId="0" fontId="31" fillId="9" borderId="90" xfId="0" applyFont="1" applyFill="1" applyBorder="1" applyAlignment="1">
      <alignment horizontal="center" vertical="center" shrinkToFit="1"/>
    </xf>
    <xf numFmtId="0" fontId="31" fillId="9" borderId="89" xfId="0" applyFont="1" applyFill="1" applyBorder="1" applyAlignment="1">
      <alignment horizontal="center" vertical="center" shrinkToFit="1"/>
    </xf>
    <xf numFmtId="0" fontId="31" fillId="9" borderId="84" xfId="0" applyFont="1" applyFill="1" applyBorder="1" applyAlignment="1">
      <alignment horizontal="center" vertical="center" shrinkToFit="1"/>
    </xf>
    <xf numFmtId="0" fontId="31" fillId="9" borderId="83" xfId="0" applyFont="1" applyFill="1" applyBorder="1" applyAlignment="1">
      <alignment horizontal="center" vertical="center" shrinkToFit="1"/>
    </xf>
    <xf numFmtId="0" fontId="24" fillId="9" borderId="85" xfId="0" applyFont="1" applyFill="1" applyBorder="1" applyAlignment="1">
      <alignment horizontal="center" vertical="center"/>
    </xf>
    <xf numFmtId="0" fontId="24" fillId="9" borderId="78" xfId="0" applyFont="1" applyFill="1" applyBorder="1" applyAlignment="1">
      <alignment horizontal="center" vertical="center"/>
    </xf>
    <xf numFmtId="0" fontId="24" fillId="9" borderId="82" xfId="0" applyFont="1" applyFill="1" applyBorder="1" applyAlignment="1">
      <alignment horizontal="center" vertical="center"/>
    </xf>
    <xf numFmtId="0" fontId="24" fillId="9" borderId="77" xfId="0" applyFont="1" applyFill="1" applyBorder="1" applyAlignment="1">
      <alignment horizontal="center" vertical="center"/>
    </xf>
    <xf numFmtId="0" fontId="24" fillId="9" borderId="79" xfId="0" applyFont="1" applyFill="1" applyBorder="1" applyAlignment="1">
      <alignment horizontal="center" vertical="center"/>
    </xf>
    <xf numFmtId="0" fontId="24" fillId="9" borderId="76" xfId="0" applyFont="1" applyFill="1" applyBorder="1" applyAlignment="1">
      <alignment horizontal="center" vertical="center"/>
    </xf>
    <xf numFmtId="0" fontId="24" fillId="9" borderId="57" xfId="0" applyFont="1" applyFill="1" applyBorder="1" applyAlignment="1">
      <alignment horizontal="center" vertical="center"/>
    </xf>
    <xf numFmtId="0" fontId="24" fillId="9" borderId="42" xfId="0" applyFont="1" applyFill="1" applyBorder="1" applyAlignment="1">
      <alignment horizontal="center" vertical="center"/>
    </xf>
    <xf numFmtId="0" fontId="24" fillId="9" borderId="41" xfId="0" applyFont="1" applyFill="1" applyBorder="1" applyAlignment="1">
      <alignment horizontal="center" vertical="center"/>
    </xf>
    <xf numFmtId="0" fontId="24" fillId="9" borderId="52" xfId="0" applyFont="1" applyFill="1" applyBorder="1" applyAlignment="1">
      <alignment horizontal="center" vertical="center"/>
    </xf>
    <xf numFmtId="0" fontId="24" fillId="9" borderId="0" xfId="0" applyFont="1" applyFill="1" applyAlignment="1">
      <alignment horizontal="center" vertical="center"/>
    </xf>
    <xf numFmtId="0" fontId="24" fillId="9" borderId="33" xfId="0" applyFont="1" applyFill="1" applyBorder="1" applyAlignment="1">
      <alignment horizontal="center" vertical="center"/>
    </xf>
    <xf numFmtId="0" fontId="24" fillId="9" borderId="66" xfId="0" applyFont="1" applyFill="1" applyBorder="1" applyAlignment="1">
      <alignment horizontal="center" vertical="center"/>
    </xf>
    <xf numFmtId="0" fontId="24" fillId="9" borderId="50" xfId="0" applyFont="1" applyFill="1" applyBorder="1" applyAlignment="1">
      <alignment horizontal="center" vertical="center"/>
    </xf>
    <xf numFmtId="0" fontId="24" fillId="9" borderId="49" xfId="0" applyFont="1" applyFill="1" applyBorder="1" applyAlignment="1">
      <alignment horizontal="center" vertical="center"/>
    </xf>
    <xf numFmtId="0" fontId="24" fillId="9" borderId="43" xfId="0" applyFont="1" applyFill="1" applyBorder="1" applyAlignment="1">
      <alignment horizontal="center" vertical="center"/>
    </xf>
    <xf numFmtId="0" fontId="24" fillId="9" borderId="58" xfId="0" applyFont="1" applyFill="1" applyBorder="1" applyAlignment="1">
      <alignment horizontal="center" vertical="center"/>
    </xf>
    <xf numFmtId="0" fontId="24" fillId="9" borderId="34" xfId="0" applyFont="1" applyFill="1" applyBorder="1" applyAlignment="1">
      <alignment horizontal="center" vertical="center"/>
    </xf>
    <xf numFmtId="0" fontId="24" fillId="9" borderId="53" xfId="0" applyFont="1" applyFill="1" applyBorder="1" applyAlignment="1">
      <alignment horizontal="center" vertical="center"/>
    </xf>
    <xf numFmtId="0" fontId="24" fillId="9" borderId="51" xfId="0" applyFont="1" applyFill="1" applyBorder="1" applyAlignment="1">
      <alignment horizontal="center" vertical="center"/>
    </xf>
    <xf numFmtId="0" fontId="24" fillId="9" borderId="56" xfId="0" applyFont="1" applyFill="1" applyBorder="1" applyAlignment="1">
      <alignment horizontal="center" vertical="center"/>
    </xf>
    <xf numFmtId="0" fontId="24" fillId="9" borderId="69" xfId="0" applyFont="1" applyFill="1" applyBorder="1" applyAlignment="1">
      <alignment horizontal="center" vertical="center" wrapText="1"/>
    </xf>
    <xf numFmtId="0" fontId="24" fillId="9" borderId="42" xfId="0" applyFont="1" applyFill="1" applyBorder="1" applyAlignment="1">
      <alignment horizontal="center" vertical="center" wrapText="1"/>
    </xf>
    <xf numFmtId="0" fontId="24" fillId="9" borderId="58" xfId="0" applyFont="1" applyFill="1" applyBorder="1" applyAlignment="1">
      <alignment horizontal="center" vertical="center" wrapText="1"/>
    </xf>
    <xf numFmtId="0" fontId="24" fillId="9" borderId="10" xfId="0" applyFont="1" applyFill="1" applyBorder="1" applyAlignment="1">
      <alignment horizontal="center" vertical="center" wrapText="1"/>
    </xf>
    <xf numFmtId="0" fontId="24" fillId="9" borderId="0" xfId="0" applyFont="1" applyFill="1" applyAlignment="1">
      <alignment horizontal="center" vertical="center" wrapText="1"/>
    </xf>
    <xf numFmtId="0" fontId="24" fillId="9" borderId="53" xfId="0" applyFont="1" applyFill="1" applyBorder="1" applyAlignment="1">
      <alignment horizontal="center" vertical="center" wrapText="1"/>
    </xf>
    <xf numFmtId="0" fontId="24" fillId="9" borderId="67" xfId="0" applyFont="1" applyFill="1" applyBorder="1" applyAlignment="1">
      <alignment horizontal="center" vertical="center" wrapText="1"/>
    </xf>
    <xf numFmtId="0" fontId="24" fillId="9" borderId="50" xfId="0" applyFont="1" applyFill="1" applyBorder="1" applyAlignment="1">
      <alignment horizontal="center" vertical="center" wrapText="1"/>
    </xf>
    <xf numFmtId="0" fontId="24" fillId="9" borderId="56" xfId="0" applyFont="1" applyFill="1" applyBorder="1" applyAlignment="1">
      <alignment horizontal="center" vertical="center" wrapText="1"/>
    </xf>
    <xf numFmtId="0" fontId="24" fillId="9" borderId="70" xfId="0" applyFont="1" applyFill="1" applyBorder="1" applyAlignment="1">
      <alignment horizontal="center" vertical="center" wrapText="1"/>
    </xf>
    <xf numFmtId="0" fontId="24" fillId="9" borderId="11" xfId="0" applyFont="1" applyFill="1" applyBorder="1" applyAlignment="1">
      <alignment horizontal="center" vertical="center" wrapText="1"/>
    </xf>
    <xf numFmtId="0" fontId="24" fillId="9" borderId="68" xfId="0" applyFont="1" applyFill="1" applyBorder="1" applyAlignment="1">
      <alignment horizontal="center" vertical="center" wrapText="1"/>
    </xf>
    <xf numFmtId="0" fontId="24" fillId="9" borderId="11" xfId="0" applyFont="1" applyFill="1" applyBorder="1" applyAlignment="1">
      <alignment horizontal="center" vertical="center"/>
    </xf>
    <xf numFmtId="0" fontId="24" fillId="9" borderId="88" xfId="0" applyFont="1" applyFill="1" applyBorder="1" applyAlignment="1">
      <alignment horizontal="center" vertical="center" wrapText="1"/>
    </xf>
    <xf numFmtId="0" fontId="24" fillId="9" borderId="87" xfId="0" applyFont="1" applyFill="1" applyBorder="1" applyAlignment="1">
      <alignment horizontal="center" vertical="center" wrapText="1"/>
    </xf>
    <xf numFmtId="0" fontId="24" fillId="9" borderId="84" xfId="0" applyFont="1" applyFill="1" applyBorder="1" applyAlignment="1">
      <alignment horizontal="center" vertical="center" wrapText="1"/>
    </xf>
    <xf numFmtId="0" fontId="24" fillId="9" borderId="83" xfId="0" applyFont="1" applyFill="1" applyBorder="1" applyAlignment="1">
      <alignment horizontal="center" vertical="center" wrapText="1"/>
    </xf>
    <xf numFmtId="0" fontId="24" fillId="9" borderId="81" xfId="0" applyFont="1" applyFill="1" applyBorder="1" applyAlignment="1">
      <alignment horizontal="center" vertical="center" wrapText="1"/>
    </xf>
    <xf numFmtId="0" fontId="24" fillId="9" borderId="80" xfId="0" applyFont="1" applyFill="1" applyBorder="1" applyAlignment="1">
      <alignment horizontal="center" vertical="center" wrapText="1"/>
    </xf>
    <xf numFmtId="0" fontId="24" fillId="9" borderId="10" xfId="0" applyFont="1" applyFill="1" applyBorder="1" applyAlignment="1">
      <alignment horizontal="center" vertical="center"/>
    </xf>
    <xf numFmtId="0" fontId="24" fillId="9" borderId="86" xfId="0" applyFont="1" applyFill="1" applyBorder="1" applyAlignment="1">
      <alignment horizontal="center" vertical="center"/>
    </xf>
    <xf numFmtId="0" fontId="24" fillId="9" borderId="84" xfId="0" applyFont="1" applyFill="1" applyBorder="1" applyAlignment="1">
      <alignment horizontal="center" vertical="center"/>
    </xf>
    <xf numFmtId="0" fontId="0" fillId="9" borderId="88" xfId="0" applyFill="1" applyBorder="1" applyAlignment="1">
      <alignment horizontal="center" vertical="center"/>
    </xf>
    <xf numFmtId="0" fontId="0" fillId="9" borderId="81" xfId="0" applyFill="1" applyBorder="1" applyAlignment="1">
      <alignment horizontal="center" vertical="center"/>
    </xf>
    <xf numFmtId="0" fontId="0" fillId="8" borderId="43" xfId="0" applyFill="1" applyBorder="1" applyAlignment="1">
      <alignment horizontal="center" vertical="center"/>
    </xf>
    <xf numFmtId="0" fontId="0" fillId="8" borderId="34" xfId="0" applyFill="1" applyBorder="1" applyAlignment="1">
      <alignment horizontal="center" vertical="center"/>
    </xf>
    <xf numFmtId="0" fontId="0" fillId="8" borderId="51" xfId="0" applyFill="1" applyBorder="1" applyAlignment="1">
      <alignment horizontal="center" vertical="center"/>
    </xf>
    <xf numFmtId="0" fontId="0" fillId="9" borderId="69" xfId="0" applyFill="1" applyBorder="1" applyAlignment="1">
      <alignment horizontal="center" vertical="center"/>
    </xf>
    <xf numFmtId="0" fontId="0" fillId="9" borderId="42" xfId="0" applyFill="1" applyBorder="1" applyAlignment="1">
      <alignment horizontal="center" vertical="center"/>
    </xf>
    <xf numFmtId="0" fontId="0" fillId="9" borderId="70" xfId="0" applyFill="1" applyBorder="1" applyAlignment="1">
      <alignment horizontal="center" vertical="center"/>
    </xf>
    <xf numFmtId="0" fontId="0" fillId="9" borderId="67" xfId="0" applyFill="1" applyBorder="1" applyAlignment="1">
      <alignment horizontal="center" vertical="center"/>
    </xf>
    <xf numFmtId="0" fontId="0" fillId="9" borderId="50" xfId="0" applyFill="1" applyBorder="1" applyAlignment="1">
      <alignment horizontal="center" vertical="center"/>
    </xf>
    <xf numFmtId="0" fontId="0" fillId="9" borderId="68" xfId="0" applyFill="1" applyBorder="1" applyAlignment="1">
      <alignment horizontal="center" vertical="center"/>
    </xf>
    <xf numFmtId="176" fontId="0" fillId="0" borderId="58" xfId="0" applyNumberFormat="1" applyBorder="1" applyAlignment="1">
      <alignment horizontal="center" vertical="center"/>
    </xf>
    <xf numFmtId="176" fontId="0" fillId="0" borderId="53" xfId="0" applyNumberFormat="1" applyBorder="1" applyAlignment="1">
      <alignment horizontal="center" vertical="center"/>
    </xf>
    <xf numFmtId="176" fontId="0" fillId="0" borderId="56" xfId="0" applyNumberFormat="1" applyBorder="1" applyAlignment="1">
      <alignment horizontal="center" vertical="center"/>
    </xf>
    <xf numFmtId="176" fontId="0" fillId="0" borderId="57" xfId="0" applyNumberFormat="1" applyBorder="1" applyAlignment="1">
      <alignment horizontal="center" vertical="center"/>
    </xf>
    <xf numFmtId="176" fontId="0" fillId="0" borderId="70" xfId="0" applyNumberFormat="1" applyBorder="1" applyAlignment="1">
      <alignment horizontal="center" vertical="center"/>
    </xf>
    <xf numFmtId="176" fontId="0" fillId="0" borderId="52" xfId="0" applyNumberFormat="1" applyBorder="1" applyAlignment="1">
      <alignment horizontal="center" vertical="center"/>
    </xf>
    <xf numFmtId="176" fontId="0" fillId="0" borderId="11" xfId="0" applyNumberFormat="1" applyBorder="1" applyAlignment="1">
      <alignment horizontal="center" vertical="center"/>
    </xf>
    <xf numFmtId="176" fontId="0" fillId="0" borderId="66" xfId="0" applyNumberFormat="1" applyBorder="1" applyAlignment="1">
      <alignment horizontal="center" vertical="center"/>
    </xf>
    <xf numFmtId="176" fontId="0" fillId="0" borderId="68" xfId="0" applyNumberFormat="1" applyBorder="1" applyAlignment="1">
      <alignment horizontal="center" vertical="center"/>
    </xf>
    <xf numFmtId="0" fontId="0" fillId="8" borderId="11" xfId="0" applyFill="1" applyBorder="1" applyAlignment="1">
      <alignment horizontal="center" vertical="center"/>
    </xf>
    <xf numFmtId="0" fontId="24" fillId="0" borderId="34" xfId="0" quotePrefix="1" applyFont="1" applyBorder="1" applyAlignment="1">
      <alignment horizontal="left" vertical="center"/>
    </xf>
    <xf numFmtId="0" fontId="33" fillId="0" borderId="34" xfId="0" applyFont="1" applyBorder="1">
      <alignment vertical="center"/>
    </xf>
    <xf numFmtId="0" fontId="33" fillId="0" borderId="0" xfId="0" applyFont="1">
      <alignment vertical="center"/>
    </xf>
    <xf numFmtId="0" fontId="33" fillId="0" borderId="33" xfId="0" applyFont="1" applyBorder="1">
      <alignment vertical="center"/>
    </xf>
    <xf numFmtId="0" fontId="0" fillId="0" borderId="54" xfId="0" applyBorder="1" applyAlignment="1">
      <alignment horizontal="center" vertical="center"/>
    </xf>
    <xf numFmtId="0" fontId="24" fillId="0" borderId="0" xfId="0" quotePrefix="1" applyFont="1" applyAlignment="1">
      <alignment horizontal="left" vertical="center"/>
    </xf>
    <xf numFmtId="0" fontId="24" fillId="0" borderId="33" xfId="0" quotePrefix="1" applyFont="1" applyBorder="1" applyAlignment="1">
      <alignment horizontal="left" vertical="center"/>
    </xf>
    <xf numFmtId="0" fontId="31" fillId="0" borderId="40" xfId="0" applyFont="1" applyBorder="1" applyAlignment="1">
      <alignment horizontal="left" vertical="center"/>
    </xf>
    <xf numFmtId="0" fontId="31" fillId="0" borderId="39" xfId="0" applyFont="1" applyBorder="1" applyAlignment="1">
      <alignment horizontal="left" vertical="center"/>
    </xf>
    <xf numFmtId="0" fontId="31" fillId="0" borderId="38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0" xfId="0" applyFont="1" applyAlignment="1">
      <alignment horizontal="left" vertical="center"/>
    </xf>
    <xf numFmtId="0" fontId="31" fillId="0" borderId="33" xfId="0" applyFont="1" applyBorder="1" applyAlignment="1">
      <alignment horizontal="left" vertical="center"/>
    </xf>
    <xf numFmtId="0" fontId="25" fillId="0" borderId="34" xfId="0" applyFont="1" applyBorder="1" applyAlignment="1">
      <alignment horizontal="left" vertical="center"/>
    </xf>
    <xf numFmtId="0" fontId="25" fillId="0" borderId="0" xfId="0" applyFont="1" applyAlignment="1">
      <alignment horizontal="left" vertical="center"/>
    </xf>
    <xf numFmtId="0" fontId="25" fillId="0" borderId="33" xfId="0" applyFont="1" applyBorder="1" applyAlignment="1">
      <alignment horizontal="left" vertical="center"/>
    </xf>
    <xf numFmtId="0" fontId="35" fillId="0" borderId="34" xfId="0" quotePrefix="1" applyFont="1" applyBorder="1" applyAlignment="1">
      <alignment horizontal="center" vertical="center"/>
    </xf>
    <xf numFmtId="0" fontId="35" fillId="0" borderId="0" xfId="0" applyFont="1" applyAlignment="1">
      <alignment horizontal="center" vertical="center"/>
    </xf>
    <xf numFmtId="0" fontId="35" fillId="0" borderId="33" xfId="0" applyFont="1" applyBorder="1" applyAlignment="1">
      <alignment horizontal="center" vertical="center"/>
    </xf>
    <xf numFmtId="0" fontId="35" fillId="0" borderId="34" xfId="0" applyFont="1" applyBorder="1" applyAlignment="1">
      <alignment horizontal="center" vertical="center"/>
    </xf>
    <xf numFmtId="0" fontId="14" fillId="8" borderId="55" xfId="0" applyFont="1" applyFill="1" applyBorder="1" applyAlignment="1">
      <alignment horizontal="left" vertical="center"/>
    </xf>
    <xf numFmtId="0" fontId="14" fillId="8" borderId="22" xfId="0" applyFont="1" applyFill="1" applyBorder="1" applyAlignment="1">
      <alignment horizontal="left" vertical="center"/>
    </xf>
    <xf numFmtId="0" fontId="24" fillId="0" borderId="22" xfId="0" quotePrefix="1" applyFont="1" applyBorder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24" fillId="0" borderId="32" xfId="0" applyFont="1" applyBorder="1" applyAlignment="1">
      <alignment horizontal="left" vertical="center"/>
    </xf>
    <xf numFmtId="0" fontId="24" fillId="0" borderId="31" xfId="0" applyFont="1" applyBorder="1" applyAlignment="1">
      <alignment horizontal="left" vertical="center"/>
    </xf>
    <xf numFmtId="0" fontId="24" fillId="0" borderId="30" xfId="0" applyFont="1" applyBorder="1" applyAlignment="1">
      <alignment horizontal="left" vertical="center"/>
    </xf>
    <xf numFmtId="0" fontId="91" fillId="0" borderId="43" xfId="0" applyFont="1" applyBorder="1" applyAlignment="1">
      <alignment horizontal="left" vertical="center" wrapText="1"/>
    </xf>
    <xf numFmtId="0" fontId="91" fillId="0" borderId="42" xfId="0" applyFont="1" applyBorder="1" applyAlignment="1">
      <alignment horizontal="left" vertical="center" wrapText="1"/>
    </xf>
    <xf numFmtId="0" fontId="91" fillId="0" borderId="41" xfId="0" applyFont="1" applyBorder="1" applyAlignment="1">
      <alignment horizontal="left" vertical="center" wrapText="1"/>
    </xf>
    <xf numFmtId="0" fontId="91" fillId="0" borderId="34" xfId="0" applyFont="1" applyBorder="1" applyAlignment="1">
      <alignment horizontal="left" vertical="center" wrapText="1"/>
    </xf>
    <xf numFmtId="0" fontId="91" fillId="0" borderId="0" xfId="0" applyFont="1" applyAlignment="1">
      <alignment horizontal="left" vertical="center" wrapText="1"/>
    </xf>
    <xf numFmtId="0" fontId="91" fillId="0" borderId="33" xfId="0" applyFont="1" applyBorder="1" applyAlignment="1">
      <alignment horizontal="left" vertical="center" wrapText="1"/>
    </xf>
    <xf numFmtId="0" fontId="90" fillId="0" borderId="85" xfId="0" quotePrefix="1" applyFont="1" applyBorder="1" applyAlignment="1">
      <alignment horizontal="center" vertical="center"/>
    </xf>
    <xf numFmtId="0" fontId="90" fillId="0" borderId="78" xfId="0" applyFont="1" applyBorder="1" applyAlignment="1">
      <alignment horizontal="center" vertical="center"/>
    </xf>
    <xf numFmtId="0" fontId="90" fillId="0" borderId="82" xfId="0" applyFont="1" applyBorder="1" applyAlignment="1">
      <alignment horizontal="center" vertical="center"/>
    </xf>
    <xf numFmtId="0" fontId="90" fillId="0" borderId="77" xfId="0" applyFont="1" applyBorder="1" applyAlignment="1">
      <alignment horizontal="center" vertical="center"/>
    </xf>
    <xf numFmtId="0" fontId="90" fillId="0" borderId="79" xfId="0" applyFont="1" applyBorder="1" applyAlignment="1">
      <alignment horizontal="center" vertical="center"/>
    </xf>
    <xf numFmtId="0" fontId="90" fillId="0" borderId="76" xfId="0" applyFont="1" applyBorder="1" applyAlignment="1">
      <alignment horizontal="center" vertical="center"/>
    </xf>
    <xf numFmtId="0" fontId="90" fillId="0" borderId="78" xfId="0" quotePrefix="1" applyFont="1" applyBorder="1" applyAlignment="1">
      <alignment horizontal="center" vertical="center"/>
    </xf>
    <xf numFmtId="0" fontId="90" fillId="0" borderId="110" xfId="0" applyFont="1" applyBorder="1" applyAlignment="1">
      <alignment horizontal="center" vertical="center"/>
    </xf>
    <xf numFmtId="0" fontId="90" fillId="0" borderId="111" xfId="0" applyFont="1" applyBorder="1" applyAlignment="1">
      <alignment horizontal="center" vertical="center"/>
    </xf>
    <xf numFmtId="0" fontId="90" fillId="0" borderId="112" xfId="0" applyFont="1" applyBorder="1" applyAlignment="1">
      <alignment horizontal="center" vertical="center"/>
    </xf>
    <xf numFmtId="0" fontId="25" fillId="0" borderId="40" xfId="0" applyFont="1" applyBorder="1" applyAlignment="1">
      <alignment horizontal="left" vertical="center"/>
    </xf>
    <xf numFmtId="0" fontId="25" fillId="0" borderId="39" xfId="0" applyFont="1" applyBorder="1" applyAlignment="1">
      <alignment horizontal="left" vertical="center"/>
    </xf>
    <xf numFmtId="0" fontId="25" fillId="0" borderId="38" xfId="0" applyFont="1" applyBorder="1" applyAlignment="1">
      <alignment horizontal="left" vertical="center"/>
    </xf>
    <xf numFmtId="0" fontId="0" fillId="7" borderId="34" xfId="0" applyFill="1" applyBorder="1" applyAlignment="1">
      <alignment horizontal="left" vertical="center"/>
    </xf>
    <xf numFmtId="0" fontId="0" fillId="7" borderId="0" xfId="0" applyFill="1" applyAlignment="1">
      <alignment horizontal="left" vertical="center"/>
    </xf>
    <xf numFmtId="0" fontId="0" fillId="7" borderId="33" xfId="0" applyFill="1" applyBorder="1" applyAlignment="1">
      <alignment horizontal="left" vertical="center"/>
    </xf>
    <xf numFmtId="0" fontId="0" fillId="7" borderId="32" xfId="0" applyFill="1" applyBorder="1" applyAlignment="1">
      <alignment horizontal="left" vertical="center"/>
    </xf>
    <xf numFmtId="0" fontId="0" fillId="7" borderId="31" xfId="0" applyFill="1" applyBorder="1" applyAlignment="1">
      <alignment horizontal="left" vertical="center"/>
    </xf>
    <xf numFmtId="0" fontId="0" fillId="7" borderId="30" xfId="0" applyFill="1" applyBorder="1" applyAlignment="1">
      <alignment horizontal="left" vertical="center"/>
    </xf>
    <xf numFmtId="0" fontId="29" fillId="0" borderId="34" xfId="0" quotePrefix="1" applyFont="1" applyBorder="1" applyAlignment="1">
      <alignment horizontal="center" vertical="center" shrinkToFit="1"/>
    </xf>
    <xf numFmtId="0" fontId="29" fillId="0" borderId="0" xfId="0" applyFont="1" applyAlignment="1">
      <alignment horizontal="center" vertical="center" shrinkToFit="1"/>
    </xf>
    <xf numFmtId="0" fontId="29" fillId="0" borderId="33" xfId="0" applyFont="1" applyBorder="1" applyAlignment="1">
      <alignment horizontal="center" vertical="center" shrinkToFit="1"/>
    </xf>
    <xf numFmtId="0" fontId="29" fillId="0" borderId="34" xfId="0" applyFont="1" applyBorder="1" applyAlignment="1">
      <alignment horizontal="center" vertical="center" shrinkToFit="1"/>
    </xf>
    <xf numFmtId="0" fontId="0" fillId="7" borderId="37" xfId="0" applyFill="1" applyBorder="1" applyAlignment="1">
      <alignment horizontal="left" vertical="center"/>
    </xf>
    <xf numFmtId="0" fontId="0" fillId="7" borderId="36" xfId="0" applyFill="1" applyBorder="1" applyAlignment="1">
      <alignment horizontal="left" vertical="center"/>
    </xf>
    <xf numFmtId="0" fontId="0" fillId="7" borderId="35" xfId="0" applyFill="1" applyBorder="1" applyAlignment="1">
      <alignment horizontal="left" vertical="center"/>
    </xf>
    <xf numFmtId="0" fontId="89" fillId="9" borderId="85" xfId="0" applyFont="1" applyFill="1" applyBorder="1" applyAlignment="1">
      <alignment horizontal="center" vertical="center"/>
    </xf>
    <xf numFmtId="0" fontId="89" fillId="9" borderId="78" xfId="0" applyFont="1" applyFill="1" applyBorder="1" applyAlignment="1">
      <alignment horizontal="center" vertical="center"/>
    </xf>
    <xf numFmtId="0" fontId="89" fillId="9" borderId="82" xfId="0" applyFont="1" applyFill="1" applyBorder="1" applyAlignment="1">
      <alignment horizontal="center" vertical="center"/>
    </xf>
    <xf numFmtId="0" fontId="89" fillId="9" borderId="77" xfId="0" applyFont="1" applyFill="1" applyBorder="1" applyAlignment="1">
      <alignment horizontal="center" vertical="center"/>
    </xf>
    <xf numFmtId="0" fontId="89" fillId="9" borderId="110" xfId="0" applyFont="1" applyFill="1" applyBorder="1" applyAlignment="1">
      <alignment horizontal="center" vertical="center"/>
    </xf>
    <xf numFmtId="0" fontId="89" fillId="9" borderId="111" xfId="0" applyFont="1" applyFill="1" applyBorder="1" applyAlignment="1">
      <alignment horizontal="center" vertical="center"/>
    </xf>
    <xf numFmtId="0" fontId="0" fillId="0" borderId="32" xfId="0" applyBorder="1" applyAlignment="1">
      <alignment horizontal="left" vertical="center"/>
    </xf>
    <xf numFmtId="0" fontId="0" fillId="0" borderId="31" xfId="0" applyBorder="1" applyAlignment="1">
      <alignment horizontal="left" vertical="center"/>
    </xf>
    <xf numFmtId="0" fontId="0" fillId="0" borderId="30" xfId="0" applyBorder="1" applyAlignment="1">
      <alignment horizontal="left" vertical="center"/>
    </xf>
    <xf numFmtId="0" fontId="24" fillId="0" borderId="40" xfId="0" applyFont="1" applyBorder="1" applyAlignment="1">
      <alignment horizontal="left" vertical="center"/>
    </xf>
    <xf numFmtId="0" fontId="24" fillId="0" borderId="39" xfId="0" applyFont="1" applyBorder="1" applyAlignment="1">
      <alignment horizontal="left" vertical="center"/>
    </xf>
    <xf numFmtId="0" fontId="24" fillId="0" borderId="38" xfId="0" applyFont="1" applyBorder="1" applyAlignment="1">
      <alignment horizontal="left" vertical="center"/>
    </xf>
    <xf numFmtId="0" fontId="91" fillId="0" borderId="34" xfId="0" quotePrefix="1" applyFont="1" applyBorder="1" applyAlignment="1">
      <alignment horizontal="left" vertical="center" wrapText="1"/>
    </xf>
    <xf numFmtId="0" fontId="24" fillId="0" borderId="52" xfId="0" applyFont="1" applyBorder="1" applyAlignment="1">
      <alignment horizontal="center" vertical="center"/>
    </xf>
    <xf numFmtId="0" fontId="24" fillId="0" borderId="0" xfId="0" applyFont="1" applyAlignment="1">
      <alignment horizontal="center" vertical="center"/>
    </xf>
    <xf numFmtId="0" fontId="24" fillId="0" borderId="33" xfId="0" applyFont="1" applyBorder="1" applyAlignment="1">
      <alignment horizontal="center" vertical="center"/>
    </xf>
    <xf numFmtId="0" fontId="24" fillId="0" borderId="66" xfId="0" applyFont="1" applyBorder="1" applyAlignment="1">
      <alignment horizontal="center" vertical="center"/>
    </xf>
    <xf numFmtId="0" fontId="24" fillId="0" borderId="50" xfId="0" applyFont="1" applyBorder="1" applyAlignment="1">
      <alignment horizontal="center" vertical="center"/>
    </xf>
    <xf numFmtId="0" fontId="24" fillId="0" borderId="49" xfId="0" applyFont="1" applyBorder="1" applyAlignment="1">
      <alignment horizontal="center" vertical="center"/>
    </xf>
    <xf numFmtId="0" fontId="13" fillId="0" borderId="43" xfId="0" applyFont="1" applyBorder="1" applyAlignment="1">
      <alignment horizontal="left" vertical="center"/>
    </xf>
    <xf numFmtId="0" fontId="13" fillId="0" borderId="42" xfId="0" applyFont="1" applyBorder="1" applyAlignment="1">
      <alignment horizontal="left" vertical="center"/>
    </xf>
    <xf numFmtId="0" fontId="13" fillId="0" borderId="41" xfId="0" applyFont="1" applyBorder="1" applyAlignment="1">
      <alignment horizontal="left" vertical="center"/>
    </xf>
    <xf numFmtId="0" fontId="13" fillId="0" borderId="34" xfId="0" applyFont="1" applyBorder="1" applyAlignment="1">
      <alignment horizontal="left" vertical="center"/>
    </xf>
    <xf numFmtId="0" fontId="13" fillId="0" borderId="0" xfId="0" applyFont="1" applyAlignment="1">
      <alignment horizontal="left" vertical="center"/>
    </xf>
    <xf numFmtId="0" fontId="13" fillId="0" borderId="33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 shrinkToFit="1"/>
    </xf>
    <xf numFmtId="0" fontId="29" fillId="0" borderId="0" xfId="0" applyFont="1" applyAlignment="1">
      <alignment horizontal="left" vertical="center" shrinkToFit="1"/>
    </xf>
    <xf numFmtId="0" fontId="29" fillId="0" borderId="33" xfId="0" applyFont="1" applyBorder="1" applyAlignment="1">
      <alignment horizontal="left" vertical="center" shrinkToFit="1"/>
    </xf>
    <xf numFmtId="0" fontId="29" fillId="0" borderId="46" xfId="0" applyFont="1" applyBorder="1" applyAlignment="1">
      <alignment horizontal="left" vertical="center" shrinkToFit="1"/>
    </xf>
    <xf numFmtId="0" fontId="29" fillId="0" borderId="45" xfId="0" applyFont="1" applyBorder="1" applyAlignment="1">
      <alignment horizontal="left" vertical="center" shrinkToFit="1"/>
    </xf>
    <xf numFmtId="0" fontId="29" fillId="0" borderId="44" xfId="0" applyFont="1" applyBorder="1" applyAlignment="1">
      <alignment horizontal="left" vertical="center" shrinkToFit="1"/>
    </xf>
    <xf numFmtId="0" fontId="36" fillId="0" borderId="24" xfId="0" applyFont="1" applyBorder="1" applyAlignment="1">
      <alignment horizontal="left" vertical="center" wrapText="1"/>
    </xf>
    <xf numFmtId="0" fontId="36" fillId="0" borderId="22" xfId="0" applyFont="1" applyBorder="1" applyAlignment="1">
      <alignment horizontal="left" vertical="center" wrapText="1"/>
    </xf>
    <xf numFmtId="0" fontId="36" fillId="0" borderId="54" xfId="0" applyFont="1" applyBorder="1" applyAlignment="1">
      <alignment horizontal="left" vertical="center" wrapText="1"/>
    </xf>
    <xf numFmtId="0" fontId="36" fillId="0" borderId="65" xfId="0" applyFont="1" applyBorder="1" applyAlignment="1">
      <alignment horizontal="left" vertical="center" wrapText="1"/>
    </xf>
    <xf numFmtId="0" fontId="36" fillId="0" borderId="64" xfId="0" applyFont="1" applyBorder="1" applyAlignment="1">
      <alignment horizontal="left" vertical="center" wrapText="1"/>
    </xf>
    <xf numFmtId="0" fontId="36" fillId="0" borderId="63" xfId="0" applyFont="1" applyBorder="1" applyAlignment="1">
      <alignment horizontal="left" vertical="center" wrapText="1"/>
    </xf>
    <xf numFmtId="0" fontId="0" fillId="0" borderId="40" xfId="0" applyBorder="1" applyAlignment="1">
      <alignment horizontal="left" vertical="distributed" shrinkToFit="1"/>
    </xf>
    <xf numFmtId="0" fontId="0" fillId="0" borderId="39" xfId="0" applyBorder="1" applyAlignment="1">
      <alignment horizontal="left" vertical="distributed" shrinkToFit="1"/>
    </xf>
    <xf numFmtId="0" fontId="0" fillId="0" borderId="38" xfId="0" applyBorder="1" applyAlignment="1">
      <alignment horizontal="left" vertical="distributed" shrinkToFit="1"/>
    </xf>
    <xf numFmtId="0" fontId="0" fillId="0" borderId="32" xfId="0" applyBorder="1" applyAlignment="1">
      <alignment horizontal="left" vertical="distributed" shrinkToFit="1"/>
    </xf>
    <xf numFmtId="0" fontId="0" fillId="0" borderId="31" xfId="0" applyBorder="1" applyAlignment="1">
      <alignment horizontal="left" vertical="distributed" shrinkToFit="1"/>
    </xf>
    <xf numFmtId="0" fontId="0" fillId="0" borderId="30" xfId="0" applyBorder="1" applyAlignment="1">
      <alignment horizontal="left" vertical="distributed" shrinkToFit="1"/>
    </xf>
    <xf numFmtId="0" fontId="0" fillId="0" borderId="39" xfId="0" applyBorder="1" applyAlignment="1">
      <alignment horizontal="center" vertical="center" shrinkToFit="1"/>
    </xf>
    <xf numFmtId="0" fontId="0" fillId="0" borderId="38" xfId="0" applyBorder="1" applyAlignment="1">
      <alignment horizontal="center" vertical="center" shrinkToFit="1"/>
    </xf>
    <xf numFmtId="0" fontId="0" fillId="0" borderId="31" xfId="0" applyBorder="1" applyAlignment="1">
      <alignment horizontal="center" vertical="center" shrinkToFit="1"/>
    </xf>
    <xf numFmtId="0" fontId="0" fillId="0" borderId="30" xfId="0" applyBorder="1" applyAlignment="1">
      <alignment horizontal="center" vertical="center" shrinkToFit="1"/>
    </xf>
    <xf numFmtId="0" fontId="0" fillId="0" borderId="43" xfId="0" applyBorder="1" applyAlignment="1">
      <alignment horizontal="left" vertical="center" shrinkToFit="1"/>
    </xf>
    <xf numFmtId="0" fontId="0" fillId="0" borderId="42" xfId="0" applyBorder="1" applyAlignment="1">
      <alignment horizontal="left" vertical="center" shrinkToFit="1"/>
    </xf>
    <xf numFmtId="0" fontId="0" fillId="0" borderId="41" xfId="0" applyBorder="1" applyAlignment="1">
      <alignment horizontal="left" vertical="center" shrinkToFit="1"/>
    </xf>
    <xf numFmtId="0" fontId="0" fillId="0" borderId="46" xfId="0" applyBorder="1" applyAlignment="1">
      <alignment horizontal="left" vertical="center" shrinkToFit="1"/>
    </xf>
    <xf numFmtId="0" fontId="0" fillId="0" borderId="45" xfId="0" applyBorder="1" applyAlignment="1">
      <alignment horizontal="left" vertical="center" shrinkToFit="1"/>
    </xf>
    <xf numFmtId="0" fontId="0" fillId="0" borderId="44" xfId="0" applyBorder="1" applyAlignment="1">
      <alignment horizontal="left" vertical="center" shrinkToFit="1"/>
    </xf>
    <xf numFmtId="0" fontId="0" fillId="0" borderId="40" xfId="0" applyBorder="1" applyAlignment="1">
      <alignment horizontal="left" vertical="center" shrinkToFit="1"/>
    </xf>
    <xf numFmtId="0" fontId="0" fillId="0" borderId="39" xfId="0" applyBorder="1" applyAlignment="1">
      <alignment horizontal="left" vertical="center" shrinkToFit="1"/>
    </xf>
    <xf numFmtId="0" fontId="0" fillId="0" borderId="38" xfId="0" applyBorder="1" applyAlignment="1">
      <alignment horizontal="left" vertical="center" shrinkToFit="1"/>
    </xf>
    <xf numFmtId="0" fontId="0" fillId="0" borderId="32" xfId="0" applyBorder="1" applyAlignment="1">
      <alignment horizontal="left" vertical="center" shrinkToFit="1"/>
    </xf>
    <xf numFmtId="0" fontId="0" fillId="0" borderId="31" xfId="0" applyBorder="1" applyAlignment="1">
      <alignment horizontal="left" vertical="center" shrinkToFit="1"/>
    </xf>
    <xf numFmtId="0" fontId="0" fillId="0" borderId="30" xfId="0" applyBorder="1" applyAlignment="1">
      <alignment horizontal="left" vertical="center" shrinkToFit="1"/>
    </xf>
    <xf numFmtId="0" fontId="0" fillId="8" borderId="58" xfId="0" applyFill="1" applyBorder="1" applyAlignment="1">
      <alignment horizontal="center" vertical="center" wrapText="1"/>
    </xf>
    <xf numFmtId="0" fontId="0" fillId="8" borderId="52" xfId="0" applyFill="1" applyBorder="1" applyAlignment="1">
      <alignment horizontal="center" vertical="center" wrapText="1"/>
    </xf>
    <xf numFmtId="0" fontId="0" fillId="8" borderId="53" xfId="0" applyFill="1" applyBorder="1" applyAlignment="1">
      <alignment horizontal="center" vertical="center" wrapText="1"/>
    </xf>
    <xf numFmtId="0" fontId="0" fillId="8" borderId="66" xfId="0" applyFill="1" applyBorder="1" applyAlignment="1">
      <alignment horizontal="center" vertical="center" wrapText="1"/>
    </xf>
    <xf numFmtId="0" fontId="0" fillId="8" borderId="56" xfId="0" applyFill="1" applyBorder="1" applyAlignment="1">
      <alignment horizontal="center" vertical="center" wrapText="1"/>
    </xf>
    <xf numFmtId="2" fontId="13" fillId="0" borderId="52" xfId="0" applyNumberFormat="1" applyFont="1" applyBorder="1" applyAlignment="1">
      <alignment horizontal="center" vertical="center"/>
    </xf>
    <xf numFmtId="2" fontId="13" fillId="0" borderId="0" xfId="0" applyNumberFormat="1" applyFont="1" applyAlignment="1">
      <alignment horizontal="center" vertical="center"/>
    </xf>
    <xf numFmtId="2" fontId="13" fillId="0" borderId="53" xfId="0" applyNumberFormat="1" applyFont="1" applyBorder="1" applyAlignment="1">
      <alignment horizontal="center" vertical="center"/>
    </xf>
    <xf numFmtId="0" fontId="29" fillId="0" borderId="43" xfId="0" applyFont="1" applyBorder="1" applyAlignment="1">
      <alignment horizontal="left" vertical="center"/>
    </xf>
    <xf numFmtId="0" fontId="29" fillId="0" borderId="42" xfId="0" applyFont="1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0" xfId="0" applyFont="1" applyAlignment="1">
      <alignment horizontal="left" vertical="center"/>
    </xf>
    <xf numFmtId="0" fontId="29" fillId="0" borderId="33" xfId="0" applyFont="1" applyBorder="1" applyAlignment="1">
      <alignment horizontal="left" vertical="center"/>
    </xf>
    <xf numFmtId="176" fontId="0" fillId="0" borderId="74" xfId="0" applyNumberFormat="1" applyBorder="1" applyAlignment="1">
      <alignment horizontal="center" vertical="center"/>
    </xf>
    <xf numFmtId="176" fontId="0" fillId="0" borderId="31" xfId="0" applyNumberFormat="1" applyBorder="1" applyAlignment="1">
      <alignment horizontal="center" vertical="center"/>
    </xf>
    <xf numFmtId="176" fontId="0" fillId="0" borderId="73" xfId="0" applyNumberFormat="1" applyBorder="1" applyAlignment="1">
      <alignment horizontal="center" vertical="center"/>
    </xf>
    <xf numFmtId="0" fontId="31" fillId="9" borderId="71" xfId="0" applyFont="1" applyFill="1" applyBorder="1" applyAlignment="1">
      <alignment horizontal="center" vertical="center"/>
    </xf>
    <xf numFmtId="0" fontId="31" fillId="9" borderId="52" xfId="0" applyFont="1" applyFill="1" applyBorder="1" applyAlignment="1">
      <alignment horizontal="center" vertical="center"/>
    </xf>
    <xf numFmtId="0" fontId="31" fillId="9" borderId="66" xfId="0" applyFont="1" applyFill="1" applyBorder="1" applyAlignment="1">
      <alignment horizontal="center" vertical="center"/>
    </xf>
    <xf numFmtId="0" fontId="33" fillId="0" borderId="34" xfId="0" applyFont="1" applyBorder="1" applyAlignment="1">
      <alignment vertical="top"/>
    </xf>
    <xf numFmtId="0" fontId="33" fillId="0" borderId="0" xfId="0" applyFont="1" applyAlignment="1">
      <alignment vertical="top"/>
    </xf>
    <xf numFmtId="0" fontId="33" fillId="0" borderId="33" xfId="0" applyFont="1" applyBorder="1" applyAlignment="1">
      <alignment vertical="top"/>
    </xf>
    <xf numFmtId="176" fontId="0" fillId="0" borderId="72" xfId="0" applyNumberFormat="1" applyBorder="1" applyAlignment="1">
      <alignment horizontal="center" vertical="center"/>
    </xf>
    <xf numFmtId="176" fontId="0" fillId="0" borderId="75" xfId="0" applyNumberFormat="1" applyBorder="1" applyAlignment="1">
      <alignment horizontal="center" vertical="center"/>
    </xf>
    <xf numFmtId="176" fontId="0" fillId="0" borderId="30" xfId="0" applyNumberFormat="1" applyBorder="1" applyAlignment="1">
      <alignment horizontal="center" vertical="center"/>
    </xf>
    <xf numFmtId="0" fontId="14" fillId="0" borderId="43" xfId="0" applyFont="1" applyBorder="1" applyAlignment="1">
      <alignment horizontal="center" vertical="center"/>
    </xf>
    <xf numFmtId="0" fontId="14" fillId="0" borderId="51" xfId="0" applyFont="1" applyBorder="1" applyAlignment="1">
      <alignment horizontal="center" vertical="center"/>
    </xf>
    <xf numFmtId="0" fontId="14" fillId="0" borderId="50" xfId="0" applyFont="1" applyBorder="1" applyAlignment="1">
      <alignment horizontal="center" vertical="center"/>
    </xf>
    <xf numFmtId="0" fontId="24" fillId="0" borderId="57" xfId="0" applyFont="1" applyBorder="1" applyAlignment="1">
      <alignment horizontal="center" vertical="center"/>
    </xf>
    <xf numFmtId="0" fontId="24" fillId="0" borderId="42" xfId="0" applyFont="1" applyBorder="1" applyAlignment="1">
      <alignment horizontal="center" vertical="center"/>
    </xf>
    <xf numFmtId="0" fontId="25" fillId="0" borderId="43" xfId="0" applyFont="1" applyBorder="1" applyAlignment="1">
      <alignment horizontal="left" vertical="center"/>
    </xf>
    <xf numFmtId="0" fontId="25" fillId="0" borderId="42" xfId="0" applyFont="1" applyBorder="1" applyAlignment="1">
      <alignment horizontal="left" vertical="center"/>
    </xf>
    <xf numFmtId="0" fontId="25" fillId="0" borderId="41" xfId="0" applyFont="1" applyBorder="1" applyAlignment="1">
      <alignment horizontal="left" vertical="center"/>
    </xf>
    <xf numFmtId="0" fontId="0" fillId="8" borderId="32" xfId="0" applyFill="1" applyBorder="1" applyAlignment="1">
      <alignment horizontal="center" vertical="center"/>
    </xf>
    <xf numFmtId="0" fontId="0" fillId="8" borderId="31" xfId="0" applyFill="1" applyBorder="1" applyAlignment="1">
      <alignment horizontal="center" vertical="center"/>
    </xf>
    <xf numFmtId="0" fontId="0" fillId="8" borderId="73" xfId="0" applyFill="1" applyBorder="1" applyAlignment="1">
      <alignment horizontal="center" vertical="center"/>
    </xf>
  </cellXfs>
  <cellStyles count="253">
    <cellStyle name=" " xfId="15" xr:uid="{00000000-0005-0000-0000-000000000000}"/>
    <cellStyle name="          _x000d__x000a_386grabber=vga.3gr_x000d__x000a_" xfId="89" xr:uid="{00000000-0005-0000-0000-000001000000}"/>
    <cellStyle name=" [0]_영업분석" xfId="90" xr:uid="{00000000-0005-0000-0000-000002000000}"/>
    <cellStyle name=" _97연말" xfId="16" xr:uid="{00000000-0005-0000-0000-000003000000}"/>
    <cellStyle name=" _97연말1" xfId="17" xr:uid="{00000000-0005-0000-0000-000004000000}"/>
    <cellStyle name=" _Book1" xfId="18" xr:uid="{00000000-0005-0000-0000-000005000000}"/>
    <cellStyle name="#_cost9702 (2)_계통도 (2)_계통도 " xfId="91" xr:uid="{00000000-0005-0000-0000-000006000000}"/>
    <cellStyle name="#_cost9702 (2)_계통도 (2)_계통도  2" xfId="161" xr:uid="{00000000-0005-0000-0000-000007000000}"/>
    <cellStyle name="#_cost9702 (2)_계통도 (2)_계통도  3" xfId="172" xr:uid="{00000000-0005-0000-0000-000008000000}"/>
    <cellStyle name="#_cost9702 (2)_계통도 (2)_계통도  4" xfId="153" xr:uid="{00000000-0005-0000-0000-000009000000}"/>
    <cellStyle name="#_cost9702 (2)_계통도 (2)_계통도  5" xfId="145" xr:uid="{00000000-0005-0000-0000-00000A000000}"/>
    <cellStyle name="#_cost9702 (2)_계통도 (2)_계통도  6" xfId="191" xr:uid="{00000000-0005-0000-0000-00000B000000}"/>
    <cellStyle name="#_cost9702 (2)_계통도 (2)_계통도  7" xfId="198" xr:uid="{00000000-0005-0000-0000-00000C000000}"/>
    <cellStyle name="#_cost9702 (2)_계통도 (2)_계통도  8" xfId="208" xr:uid="{00000000-0005-0000-0000-00000D000000}"/>
    <cellStyle name="#_cost9702 (2)_계통도 (2)_계통도  9" xfId="233" xr:uid="{00000000-0005-0000-0000-00000E000000}"/>
    <cellStyle name="#_cost9702 (2)_공사비예산서 (2)_계통도 " xfId="92" xr:uid="{00000000-0005-0000-0000-00000F000000}"/>
    <cellStyle name="#_cost9702 (2)_공사비예산서 (2)_계통도  2" xfId="162" xr:uid="{00000000-0005-0000-0000-000010000000}"/>
    <cellStyle name="#_cost9702 (2)_공사비예산서 (2)_계통도  3" xfId="135" xr:uid="{00000000-0005-0000-0000-000011000000}"/>
    <cellStyle name="#_cost9702 (2)_공사비예산서 (2)_계통도  4" xfId="154" xr:uid="{00000000-0005-0000-0000-000012000000}"/>
    <cellStyle name="#_cost9702 (2)_공사비예산서 (2)_계통도  5" xfId="144" xr:uid="{00000000-0005-0000-0000-000013000000}"/>
    <cellStyle name="#_cost9702 (2)_공사비예산서 (2)_계통도  6" xfId="173" xr:uid="{00000000-0005-0000-0000-000014000000}"/>
    <cellStyle name="#_cost9702 (2)_공사비예산서 (2)_계통도  7" xfId="194" xr:uid="{00000000-0005-0000-0000-000015000000}"/>
    <cellStyle name="#_cost9702 (2)_공사비예산서 (2)_계통도  8" xfId="209" xr:uid="{00000000-0005-0000-0000-000016000000}"/>
    <cellStyle name="#_cost9702 (2)_공사비예산서 (2)_계통도  9" xfId="234" xr:uid="{00000000-0005-0000-0000-000017000000}"/>
    <cellStyle name="#_cost9702 (2)_공사비예산서_계통도 " xfId="93" xr:uid="{00000000-0005-0000-0000-000018000000}"/>
    <cellStyle name="#_cost9702 (2)_공사비예산서_계통도  2" xfId="163" xr:uid="{00000000-0005-0000-0000-000019000000}"/>
    <cellStyle name="#_cost9702 (2)_공사비예산서_계통도  3" xfId="134" xr:uid="{00000000-0005-0000-0000-00001A000000}"/>
    <cellStyle name="#_cost9702 (2)_공사비예산서_계통도  4" xfId="155" xr:uid="{00000000-0005-0000-0000-00001B000000}"/>
    <cellStyle name="#_cost9702 (2)_공사비예산서_계통도  5" xfId="143" xr:uid="{00000000-0005-0000-0000-00001C000000}"/>
    <cellStyle name="#_cost9702 (2)_공사비예산서_계통도  6" xfId="174" xr:uid="{00000000-0005-0000-0000-00001D000000}"/>
    <cellStyle name="#_cost9702 (2)_공사비예산서_계통도  7" xfId="136" xr:uid="{00000000-0005-0000-0000-00001E000000}"/>
    <cellStyle name="#_cost9702 (2)_공사비예산서_계통도  8" xfId="210" xr:uid="{00000000-0005-0000-0000-00001F000000}"/>
    <cellStyle name="#_cost9702 (2)_공사비예산서_계통도  9" xfId="235" xr:uid="{00000000-0005-0000-0000-000020000000}"/>
    <cellStyle name="#_cost9702 (2)_예정공정표 (2)_계통도 " xfId="94" xr:uid="{00000000-0005-0000-0000-000021000000}"/>
    <cellStyle name="#_cost9702 (2)_예정공정표 (2)_계통도  2" xfId="164" xr:uid="{00000000-0005-0000-0000-000022000000}"/>
    <cellStyle name="#_cost9702 (2)_예정공정표 (2)_계통도  3" xfId="133" xr:uid="{00000000-0005-0000-0000-000023000000}"/>
    <cellStyle name="#_cost9702 (2)_예정공정표 (2)_계통도  4" xfId="176" xr:uid="{00000000-0005-0000-0000-000024000000}"/>
    <cellStyle name="#_cost9702 (2)_예정공정표 (2)_계통도  5" xfId="142" xr:uid="{00000000-0005-0000-0000-000025000000}"/>
    <cellStyle name="#_cost9702 (2)_예정공정표 (2)_계통도  6" xfId="175" xr:uid="{00000000-0005-0000-0000-000026000000}"/>
    <cellStyle name="#_cost9702 (2)_예정공정표 (2)_계통도  7" xfId="187" xr:uid="{00000000-0005-0000-0000-000027000000}"/>
    <cellStyle name="#_cost9702 (2)_예정공정표 (2)_계통도  8" xfId="211" xr:uid="{00000000-0005-0000-0000-000028000000}"/>
    <cellStyle name="#_cost9702 (2)_예정공정표 (2)_계통도  9" xfId="236" xr:uid="{00000000-0005-0000-0000-000029000000}"/>
    <cellStyle name="#_cost9702 (2)_주요자재_계통도 " xfId="95" xr:uid="{00000000-0005-0000-0000-00002A000000}"/>
    <cellStyle name="#_cost9702 (2)_주요자재_계통도  2" xfId="165" xr:uid="{00000000-0005-0000-0000-00002B000000}"/>
    <cellStyle name="#_cost9702 (2)_주요자재_계통도  3" xfId="132" xr:uid="{00000000-0005-0000-0000-00002C000000}"/>
    <cellStyle name="#_cost9702 (2)_주요자재_계통도  4" xfId="177" xr:uid="{00000000-0005-0000-0000-00002D000000}"/>
    <cellStyle name="#_cost9702 (2)_주요자재_계통도  5" xfId="141" xr:uid="{00000000-0005-0000-0000-00002E000000}"/>
    <cellStyle name="#_cost9702 (2)_주요자재_계통도  6" xfId="148" xr:uid="{00000000-0005-0000-0000-00002F000000}"/>
    <cellStyle name="#_cost9702 (2)_주요자재_계통도  7" xfId="188" xr:uid="{00000000-0005-0000-0000-000030000000}"/>
    <cellStyle name="#_cost9702 (2)_주요자재_계통도  8" xfId="212" xr:uid="{00000000-0005-0000-0000-000031000000}"/>
    <cellStyle name="#_cost9702 (2)_주요자재_계통도  9" xfId="237" xr:uid="{00000000-0005-0000-0000-000032000000}"/>
    <cellStyle name="#_cost9702 (2)_품셈 " xfId="96" xr:uid="{00000000-0005-0000-0000-000033000000}"/>
    <cellStyle name="#_cost9702 (2)_품셈  2" xfId="166" xr:uid="{00000000-0005-0000-0000-000034000000}"/>
    <cellStyle name="#_cost9702 (2)_품셈  3" xfId="160" xr:uid="{00000000-0005-0000-0000-000035000000}"/>
    <cellStyle name="#_cost9702 (2)_품셈  4" xfId="178" xr:uid="{00000000-0005-0000-0000-000036000000}"/>
    <cellStyle name="#_cost9702 (2)_품셈  5" xfId="140" xr:uid="{00000000-0005-0000-0000-000037000000}"/>
    <cellStyle name="#_cost9702 (2)_품셈  6" xfId="149" xr:uid="{00000000-0005-0000-0000-000038000000}"/>
    <cellStyle name="#_cost9702 (2)_품셈  7" xfId="195" xr:uid="{00000000-0005-0000-0000-000039000000}"/>
    <cellStyle name="#_cost9702 (2)_품셈  8" xfId="213" xr:uid="{00000000-0005-0000-0000-00003A000000}"/>
    <cellStyle name="#_cost9702 (2)_품셈  9" xfId="238" xr:uid="{00000000-0005-0000-0000-00003B000000}"/>
    <cellStyle name="#_목차 " xfId="97" xr:uid="{00000000-0005-0000-0000-00003C000000}"/>
    <cellStyle name="#_목차  2" xfId="167" xr:uid="{00000000-0005-0000-0000-00003D000000}"/>
    <cellStyle name="#_목차  3" xfId="159" xr:uid="{00000000-0005-0000-0000-00003E000000}"/>
    <cellStyle name="#_목차  4" xfId="179" xr:uid="{00000000-0005-0000-0000-00003F000000}"/>
    <cellStyle name="#_목차  5" xfId="139" xr:uid="{00000000-0005-0000-0000-000040000000}"/>
    <cellStyle name="#_목차  6" xfId="150" xr:uid="{00000000-0005-0000-0000-000041000000}"/>
    <cellStyle name="#_목차  7" xfId="201" xr:uid="{00000000-0005-0000-0000-000042000000}"/>
    <cellStyle name="#_목차  8" xfId="214" xr:uid="{00000000-0005-0000-0000-000043000000}"/>
    <cellStyle name="#_목차  9" xfId="239" xr:uid="{00000000-0005-0000-0000-000044000000}"/>
    <cellStyle name="#_예정공정표_계통도 " xfId="98" xr:uid="{00000000-0005-0000-0000-000045000000}"/>
    <cellStyle name="#_예정공정표_계통도  2" xfId="168" xr:uid="{00000000-0005-0000-0000-000046000000}"/>
    <cellStyle name="#_예정공정표_계통도  3" xfId="131" xr:uid="{00000000-0005-0000-0000-000047000000}"/>
    <cellStyle name="#_예정공정표_계통도  4" xfId="180" xr:uid="{00000000-0005-0000-0000-000048000000}"/>
    <cellStyle name="#_예정공정표_계통도  5" xfId="138" xr:uid="{00000000-0005-0000-0000-000049000000}"/>
    <cellStyle name="#_예정공정표_계통도  6" xfId="151" xr:uid="{00000000-0005-0000-0000-00004A000000}"/>
    <cellStyle name="#_예정공정표_계통도  7" xfId="147" xr:uid="{00000000-0005-0000-0000-00004B000000}"/>
    <cellStyle name="#_예정공정표_계통도  8" xfId="215" xr:uid="{00000000-0005-0000-0000-00004C000000}"/>
    <cellStyle name="#_예정공정표_계통도  9" xfId="240" xr:uid="{00000000-0005-0000-0000-00004D000000}"/>
    <cellStyle name="#_예정공정표_품셈 " xfId="99" xr:uid="{00000000-0005-0000-0000-00004E000000}"/>
    <cellStyle name="#_예정공정표_품셈  2" xfId="169" xr:uid="{00000000-0005-0000-0000-00004F000000}"/>
    <cellStyle name="#_예정공정표_품셈  3" xfId="183" xr:uid="{00000000-0005-0000-0000-000050000000}"/>
    <cellStyle name="#_예정공정표_품셈  4" xfId="156" xr:uid="{00000000-0005-0000-0000-000051000000}"/>
    <cellStyle name="#_예정공정표_품셈  5" xfId="137" xr:uid="{00000000-0005-0000-0000-000052000000}"/>
    <cellStyle name="#_예정공정표_품셈  6" xfId="196" xr:uid="{00000000-0005-0000-0000-000053000000}"/>
    <cellStyle name="#_예정공정표_품셈  7" xfId="146" xr:uid="{00000000-0005-0000-0000-000054000000}"/>
    <cellStyle name="#_예정공정표_품셈  8" xfId="216" xr:uid="{00000000-0005-0000-0000-000055000000}"/>
    <cellStyle name="#_예정공정표_품셈  9" xfId="241" xr:uid="{00000000-0005-0000-0000-000056000000}"/>
    <cellStyle name="#_품셈 " xfId="100" xr:uid="{00000000-0005-0000-0000-000057000000}"/>
    <cellStyle name="#_품셈  2" xfId="170" xr:uid="{00000000-0005-0000-0000-000058000000}"/>
    <cellStyle name="#_품셈  3" xfId="184" xr:uid="{00000000-0005-0000-0000-000059000000}"/>
    <cellStyle name="#_품셈  4" xfId="190" xr:uid="{00000000-0005-0000-0000-00005A000000}"/>
    <cellStyle name="#_품셈  5" xfId="158" xr:uid="{00000000-0005-0000-0000-00005B000000}"/>
    <cellStyle name="#_품셈  6" xfId="157" xr:uid="{00000000-0005-0000-0000-00005C000000}"/>
    <cellStyle name="#_품셈  7" xfId="192" xr:uid="{00000000-0005-0000-0000-00005D000000}"/>
    <cellStyle name="#_품셈  8" xfId="217" xr:uid="{00000000-0005-0000-0000-00005E000000}"/>
    <cellStyle name="#_품셈  9" xfId="242" xr:uid="{00000000-0005-0000-0000-00005F000000}"/>
    <cellStyle name="#_품셈_계통도 " xfId="101" xr:uid="{00000000-0005-0000-0000-000060000000}"/>
    <cellStyle name="#_품셈_계통도  2" xfId="171" xr:uid="{00000000-0005-0000-0000-000061000000}"/>
    <cellStyle name="#_품셈_계통도  3" xfId="185" xr:uid="{00000000-0005-0000-0000-000062000000}"/>
    <cellStyle name="#_품셈_계통도  4" xfId="189" xr:uid="{00000000-0005-0000-0000-000063000000}"/>
    <cellStyle name="#_품셈_계통도  5" xfId="186" xr:uid="{00000000-0005-0000-0000-000064000000}"/>
    <cellStyle name="#_품셈_계통도  6" xfId="152" xr:uid="{00000000-0005-0000-0000-000065000000}"/>
    <cellStyle name="#_품셈_계통도  7" xfId="193" xr:uid="{00000000-0005-0000-0000-000066000000}"/>
    <cellStyle name="#_품셈_계통도  8" xfId="218" xr:uid="{00000000-0005-0000-0000-000067000000}"/>
    <cellStyle name="#_품셈_계통도  9" xfId="243" xr:uid="{00000000-0005-0000-0000-000068000000}"/>
    <cellStyle name="?? [0]_????? " xfId="19" xr:uid="{00000000-0005-0000-0000-000069000000}"/>
    <cellStyle name="???­ [0]_?¾???¶°?ºÐ " xfId="102" xr:uid="{00000000-0005-0000-0000-00006A000000}"/>
    <cellStyle name="???­_?¾???¶°?ºÐ " xfId="103" xr:uid="{00000000-0005-0000-0000-00006B000000}"/>
    <cellStyle name="???Ø_??¾÷º?º° ??°? " xfId="104" xr:uid="{00000000-0005-0000-0000-00006C000000}"/>
    <cellStyle name="??_????? " xfId="20" xr:uid="{00000000-0005-0000-0000-00006D000000}"/>
    <cellStyle name="?Þ¸¶ [0]_?¾???¶°?ºÐ " xfId="105" xr:uid="{00000000-0005-0000-0000-00006E000000}"/>
    <cellStyle name="?Þ¸¶_?¾???¶°?ºÐ " xfId="106" xr:uid="{00000000-0005-0000-0000-00006F000000}"/>
    <cellStyle name="?珠??? " xfId="21" xr:uid="{00000000-0005-0000-0000-000070000000}"/>
    <cellStyle name="_004 - 환경기초 민간위탁(공동오수-개별오수-하수관로) " xfId="22" xr:uid="{00000000-0005-0000-0000-000071000000}"/>
    <cellStyle name="_2002년 환경기초 민간위탁(2003년 물가상승적용) " xfId="23" xr:uid="{00000000-0005-0000-0000-000072000000}"/>
    <cellStyle name="_공문 " xfId="24" xr:uid="{00000000-0005-0000-0000-000073000000}"/>
    <cellStyle name="_인원계획표 " xfId="25" xr:uid="{00000000-0005-0000-0000-000074000000}"/>
    <cellStyle name="_인원계획표 _적격 " xfId="26" xr:uid="{00000000-0005-0000-0000-000075000000}"/>
    <cellStyle name="_입찰표지 " xfId="27" xr:uid="{00000000-0005-0000-0000-000076000000}"/>
    <cellStyle name="_적격 " xfId="28" xr:uid="{00000000-0005-0000-0000-000077000000}"/>
    <cellStyle name="_적격 _집행갑지 " xfId="29" xr:uid="{00000000-0005-0000-0000-000078000000}"/>
    <cellStyle name="_적격(화산) " xfId="30" xr:uid="{00000000-0005-0000-0000-000079000000}"/>
    <cellStyle name="_전라선 " xfId="31" xr:uid="{00000000-0005-0000-0000-00007A000000}"/>
    <cellStyle name="_집행갑지 " xfId="32" xr:uid="{00000000-0005-0000-0000-00007B000000}"/>
    <cellStyle name="_환경기초 민간위탁(공동오수-개별오수)-KKKK " xfId="33" xr:uid="{00000000-0005-0000-0000-00007C000000}"/>
    <cellStyle name="¤@?e_TEST-1 " xfId="34" xr:uid="{00000000-0005-0000-0000-00007D000000}"/>
    <cellStyle name="æØè [0.00]_NT Server " xfId="35" xr:uid="{00000000-0005-0000-0000-00007E000000}"/>
    <cellStyle name="æØè_NT Server " xfId="36" xr:uid="{00000000-0005-0000-0000-00007F000000}"/>
    <cellStyle name="ÊÝ [0.00]_NT Server " xfId="37" xr:uid="{00000000-0005-0000-0000-000080000000}"/>
    <cellStyle name="ÊÝ_NT Server " xfId="38" xr:uid="{00000000-0005-0000-0000-000081000000}"/>
    <cellStyle name="W?_½RmF¼° " xfId="39" xr:uid="{00000000-0005-0000-0000-000082000000}"/>
    <cellStyle name="a [0]_OTD thru NOR " xfId="40" xr:uid="{00000000-0005-0000-0000-000083000000}"/>
    <cellStyle name="A¡§¡©¡Ë¡þ¡ËO_AO¡§uRCN¢®¨úU " xfId="41" xr:uid="{00000000-0005-0000-0000-000084000000}"/>
    <cellStyle name="Aee­ " xfId="42" xr:uid="{00000000-0005-0000-0000-000085000000}"/>
    <cellStyle name="AeE­ [0]_  A¾  CO  " xfId="43" xr:uid="{00000000-0005-0000-0000-000086000000}"/>
    <cellStyle name="ÅëÈ­ [0]_¼Ò¿ä¿¹»ê¸í¼¼ " xfId="44" xr:uid="{00000000-0005-0000-0000-000087000000}"/>
    <cellStyle name="AeE­ [0]_95³aAN°y¼o·R " xfId="107" xr:uid="{00000000-0005-0000-0000-000088000000}"/>
    <cellStyle name="ÅëÈ­ [0]_Á¾ÇÕ½Å¼³ " xfId="108" xr:uid="{00000000-0005-0000-0000-000089000000}"/>
    <cellStyle name="AeE­ [0]_A¾COA¶°AºÐ " xfId="109" xr:uid="{00000000-0005-0000-0000-00008A000000}"/>
    <cellStyle name="ÅëÈ­ [0]_Á¾ÇÕÃ¶°ÅºÐ " xfId="110" xr:uid="{00000000-0005-0000-0000-00008B000000}"/>
    <cellStyle name="AeE­ [0]_INQUIRY ¿μ¾÷AßAø " xfId="45" xr:uid="{00000000-0005-0000-0000-00008C000000}"/>
    <cellStyle name="AeE­_  A¾  CO  " xfId="46" xr:uid="{00000000-0005-0000-0000-00008D000000}"/>
    <cellStyle name="ÅëÈ­_¼Ò¿ä¿¹»ê¸í¼¼ " xfId="47" xr:uid="{00000000-0005-0000-0000-00008E000000}"/>
    <cellStyle name="AeE­_½CAuCoE² " xfId="48" xr:uid="{00000000-0005-0000-0000-00008F000000}"/>
    <cellStyle name="ÅëÈ­_Á¾ÇÕ½Å¼³ " xfId="111" xr:uid="{00000000-0005-0000-0000-000090000000}"/>
    <cellStyle name="AeE­_A¾COA¶°AºÐ " xfId="112" xr:uid="{00000000-0005-0000-0000-000091000000}"/>
    <cellStyle name="ÅëÈ­_Á¾ÇÕÃ¶°ÅºÐ " xfId="113" xr:uid="{00000000-0005-0000-0000-000092000000}"/>
    <cellStyle name="AeE­_INQUIRY ¿μ¾÷AßAø " xfId="49" xr:uid="{00000000-0005-0000-0000-000093000000}"/>
    <cellStyle name="AeE¢®¨Ï [0]_AO¡§uRCN¢®¨úU " xfId="50" xr:uid="{00000000-0005-0000-0000-000094000000}"/>
    <cellStyle name="AeE¢®¨Ï_AO¡§uRCN¢®¨úU " xfId="51" xr:uid="{00000000-0005-0000-0000-000095000000}"/>
    <cellStyle name="AÞ¸¶ [0]_  A¾  CO  " xfId="52" xr:uid="{00000000-0005-0000-0000-000096000000}"/>
    <cellStyle name="ÄÞ¸¶ [0]_¼Ò¿ä¿¹»ê¸í¼¼ " xfId="53" xr:uid="{00000000-0005-0000-0000-000097000000}"/>
    <cellStyle name="AÞ¸¶ [0]_½CAuCoE² " xfId="54" xr:uid="{00000000-0005-0000-0000-000098000000}"/>
    <cellStyle name="ÄÞ¸¶ [0]_Á¾ÇÕ½Å¼³ " xfId="114" xr:uid="{00000000-0005-0000-0000-000099000000}"/>
    <cellStyle name="AÞ¸¶ [0]_A¾COA¶°AºÐ " xfId="115" xr:uid="{00000000-0005-0000-0000-00009A000000}"/>
    <cellStyle name="ÄÞ¸¶ [0]_Á¾ÇÕÃ¶°ÅºÐ " xfId="116" xr:uid="{00000000-0005-0000-0000-00009B000000}"/>
    <cellStyle name="AÞ¸¶ [0]_INQUIRY ¿μ¾÷AßAø " xfId="55" xr:uid="{00000000-0005-0000-0000-00009C000000}"/>
    <cellStyle name="AÞ¸¶_  A¾  CO  " xfId="56" xr:uid="{00000000-0005-0000-0000-00009D000000}"/>
    <cellStyle name="ÄÞ¸¶_¼Ò¿ä¿¹»ê¸í¼¼ " xfId="57" xr:uid="{00000000-0005-0000-0000-00009E000000}"/>
    <cellStyle name="AÞ¸¶_½CAuCoE² " xfId="58" xr:uid="{00000000-0005-0000-0000-00009F000000}"/>
    <cellStyle name="ÄÞ¸¶_Á¾ÇÕ½Å¼³ " xfId="117" xr:uid="{00000000-0005-0000-0000-0000A0000000}"/>
    <cellStyle name="AÞ¸¶_A¾COA¶°AºÐ " xfId="118" xr:uid="{00000000-0005-0000-0000-0000A1000000}"/>
    <cellStyle name="ÄÞ¸¶_Á¾ÇÕÃ¶°ÅºÐ " xfId="119" xr:uid="{00000000-0005-0000-0000-0000A2000000}"/>
    <cellStyle name="AÞ¸¶_INQUIRY ¿μ¾÷AßAø " xfId="59" xr:uid="{00000000-0005-0000-0000-0000A3000000}"/>
    <cellStyle name="Bridge " xfId="60" xr:uid="{00000000-0005-0000-0000-0000A4000000}"/>
    <cellStyle name="C¡IA¨ª_¡ic¨u¡A¨￢I¨￢¡Æ AN¡Æe " xfId="61" xr:uid="{00000000-0005-0000-0000-0000A5000000}"/>
    <cellStyle name="C¢®IA¡§¨£_AO¡§uRCN¢®¨úU " xfId="62" xr:uid="{00000000-0005-0000-0000-0000A6000000}"/>
    <cellStyle name="C￥AØ_  A¾  CO  " xfId="63" xr:uid="{00000000-0005-0000-0000-0000A7000000}"/>
    <cellStyle name="Ç¥ÁØ_±â°è¼³ºñ-ÀÏÀ§¸ñ·Ï " xfId="64" xr:uid="{00000000-0005-0000-0000-0000A8000000}"/>
    <cellStyle name="C￥AØ_≫c¾÷ºIº° AN°e " xfId="65" xr:uid="{00000000-0005-0000-0000-0000A9000000}"/>
    <cellStyle name="Ç¥ÁØ_5-1±¤°í " xfId="66" xr:uid="{00000000-0005-0000-0000-0000AA000000}"/>
    <cellStyle name="C￥AØ_95³aAN°y¼o·R " xfId="120" xr:uid="{00000000-0005-0000-0000-0000AB000000}"/>
    <cellStyle name="Ç¥ÁØ_Á¾ÇÕ½Å¼³ " xfId="121" xr:uid="{00000000-0005-0000-0000-0000AC000000}"/>
    <cellStyle name="C￥AØ_A¾COA¶°AºÐ " xfId="122" xr:uid="{00000000-0005-0000-0000-0000AD000000}"/>
    <cellStyle name="Ç¥ÁØ_Á¾ÇÕÃ¶°ÅºÐ " xfId="123" xr:uid="{00000000-0005-0000-0000-0000AE000000}"/>
    <cellStyle name="C￥AØ_AI¿øCoE² " xfId="67" xr:uid="{00000000-0005-0000-0000-0000AF000000}"/>
    <cellStyle name="Ç¥ÁØ_Áý°èÇ¥(2¿ù) " xfId="68" xr:uid="{00000000-0005-0000-0000-0000B0000000}"/>
    <cellStyle name="C￥AØ_CoAo¹yAI °A¾×¿ⓒ½A " xfId="69" xr:uid="{00000000-0005-0000-0000-0000B1000000}"/>
    <cellStyle name="Ç¥ÁØ_laroux_1_Á¾ÇÕ½Å¼³ " xfId="124" xr:uid="{00000000-0005-0000-0000-0000B2000000}"/>
    <cellStyle name="C￥AØ_laroux_1_A¾COA¶°AºÐ " xfId="125" xr:uid="{00000000-0005-0000-0000-0000B3000000}"/>
    <cellStyle name="Ç¥ÁØ_laroux_1_Á¾ÇÕÃ¶°ÅºÐ " xfId="126" xr:uid="{00000000-0005-0000-0000-0000B4000000}"/>
    <cellStyle name="C￥AØ_laroux_A¾COA¶°AºÐ " xfId="127" xr:uid="{00000000-0005-0000-0000-0000B5000000}"/>
    <cellStyle name="Ç¥ÁØ_laroux_Á¾ÇÕÃ¶°ÅºÐ " xfId="128" xr:uid="{00000000-0005-0000-0000-0000B6000000}"/>
    <cellStyle name="C￥AØ_Sheet1_¿μ¾÷CoE² " xfId="70" xr:uid="{00000000-0005-0000-0000-0000B7000000}"/>
    <cellStyle name="Ç¥ÁØ_Sheet1_0N-HANDLING " xfId="71" xr:uid="{00000000-0005-0000-0000-0000B8000000}"/>
    <cellStyle name="C￥AØ_Sheet1_Ay°eC￥(2¿u) " xfId="72" xr:uid="{00000000-0005-0000-0000-0000B9000000}"/>
    <cellStyle name="Ç¥ÁØ_Sheet1_Áý°èÇ¥(2¿ù) " xfId="73" xr:uid="{00000000-0005-0000-0000-0000BA000000}"/>
    <cellStyle name="C￥AØ_SOON1 " xfId="74" xr:uid="{00000000-0005-0000-0000-0000BB000000}"/>
    <cellStyle name="Comma" xfId="75" xr:uid="{00000000-0005-0000-0000-0000BC000000}"/>
    <cellStyle name="Comma [0]" xfId="76" xr:uid="{00000000-0005-0000-0000-0000BD000000}"/>
    <cellStyle name="Currency" xfId="77" xr:uid="{00000000-0005-0000-0000-0000BE000000}"/>
    <cellStyle name="Currency [0]" xfId="78" xr:uid="{00000000-0005-0000-0000-0000BF000000}"/>
    <cellStyle name="Currency_ SG&amp;A Bridge " xfId="79" xr:uid="{00000000-0005-0000-0000-0000C0000000}"/>
    <cellStyle name="Currency1" xfId="80" xr:uid="{00000000-0005-0000-0000-0000C1000000}"/>
    <cellStyle name="Followed Hyperlink" xfId="81" xr:uid="{00000000-0005-0000-0000-0000C2000000}"/>
    <cellStyle name="Hyperlink" xfId="82" xr:uid="{00000000-0005-0000-0000-0000C3000000}"/>
    <cellStyle name="normal" xfId="83" xr:uid="{00000000-0005-0000-0000-0000C4000000}"/>
    <cellStyle name="Percent" xfId="84" xr:uid="{00000000-0005-0000-0000-0000C5000000}"/>
    <cellStyle name="YONG " xfId="85" xr:uid="{00000000-0005-0000-0000-0000C6000000}"/>
    <cellStyle name="백분율 2" xfId="9" xr:uid="{00000000-0005-0000-0000-0000C7000000}"/>
    <cellStyle name="쉼표 [0]" xfId="10" builtinId="6"/>
    <cellStyle name="쉼표 [0] 2" xfId="2" xr:uid="{00000000-0005-0000-0000-0000C9000000}"/>
    <cellStyle name="쉼표 [0] 2 2" xfId="14" xr:uid="{00000000-0005-0000-0000-0000CA000000}"/>
    <cellStyle name="쉼표 [0] 3" xfId="251" xr:uid="{00000000-0005-0000-0000-0000CB000000}"/>
    <cellStyle name="콤냡?&lt;_x000f_$??: `1_1 " xfId="129" xr:uid="{00000000-0005-0000-0000-0000CC000000}"/>
    <cellStyle name="콤마 " xfId="86" xr:uid="{00000000-0005-0000-0000-0000CD000000}"/>
    <cellStyle name="콤마_  종  합  " xfId="87" xr:uid="{00000000-0005-0000-0000-0000CE000000}"/>
    <cellStyle name="표준" xfId="0" builtinId="0"/>
    <cellStyle name="표준 10 3 2" xfId="247" xr:uid="{00000000-0005-0000-0000-0000D0000000}"/>
    <cellStyle name="표준 10 4" xfId="248" xr:uid="{00000000-0005-0000-0000-0000D1000000}"/>
    <cellStyle name="표준 12" xfId="246" xr:uid="{00000000-0005-0000-0000-0000D2000000}"/>
    <cellStyle name="표준 2" xfId="1" xr:uid="{00000000-0005-0000-0000-0000D3000000}"/>
    <cellStyle name="표준 2 2" xfId="5" xr:uid="{00000000-0005-0000-0000-0000D4000000}"/>
    <cellStyle name="표준 2 2 2" xfId="222" xr:uid="{00000000-0005-0000-0000-0000D5000000}"/>
    <cellStyle name="표준 2 2 3" xfId="182" xr:uid="{00000000-0005-0000-0000-0000D6000000}"/>
    <cellStyle name="표준 2 3" xfId="3" xr:uid="{00000000-0005-0000-0000-0000D7000000}"/>
    <cellStyle name="표준 2 3 2" xfId="224" xr:uid="{00000000-0005-0000-0000-0000D8000000}"/>
    <cellStyle name="표준 2 3 2 2" xfId="6" xr:uid="{00000000-0005-0000-0000-0000D9000000}"/>
    <cellStyle name="표준 2 4" xfId="200" xr:uid="{00000000-0005-0000-0000-0000DA000000}"/>
    <cellStyle name="표준 2 4 2" xfId="226" xr:uid="{00000000-0005-0000-0000-0000DB000000}"/>
    <cellStyle name="표준 2 5" xfId="203" xr:uid="{00000000-0005-0000-0000-0000DC000000}"/>
    <cellStyle name="표준 2 5 2" xfId="228" xr:uid="{00000000-0005-0000-0000-0000DD000000}"/>
    <cellStyle name="표준 2 6" xfId="205" xr:uid="{00000000-0005-0000-0000-0000DE000000}"/>
    <cellStyle name="표준 2 6 2" xfId="230" xr:uid="{00000000-0005-0000-0000-0000DF000000}"/>
    <cellStyle name="표준 2 7" xfId="207" xr:uid="{00000000-0005-0000-0000-0000E0000000}"/>
    <cellStyle name="표준 2 7 2" xfId="232" xr:uid="{00000000-0005-0000-0000-0000E1000000}"/>
    <cellStyle name="표준 2 8" xfId="220" xr:uid="{00000000-0005-0000-0000-0000E2000000}"/>
    <cellStyle name="표준 2 9" xfId="245" xr:uid="{00000000-0005-0000-0000-0000E3000000}"/>
    <cellStyle name="표준 3" xfId="7" xr:uid="{00000000-0005-0000-0000-0000E4000000}"/>
    <cellStyle name="표준 4" xfId="4" xr:uid="{00000000-0005-0000-0000-0000E5000000}"/>
    <cellStyle name="표준 5" xfId="8" xr:uid="{00000000-0005-0000-0000-0000E6000000}"/>
    <cellStyle name="표준 6" xfId="250" xr:uid="{00000000-0005-0000-0000-0000E7000000}"/>
    <cellStyle name="표준 7" xfId="252" xr:uid="{00000000-0005-0000-0000-0000E8000000}"/>
    <cellStyle name="표준 79" xfId="249" xr:uid="{00000000-0005-0000-0000-0000E9000000}"/>
    <cellStyle name="표준_Book1" xfId="11" xr:uid="{00000000-0005-0000-0000-0000EA000000}"/>
    <cellStyle name="표준_가로견적1" xfId="13" xr:uid="{00000000-0005-0000-0000-0000EB000000}"/>
    <cellStyle name="표준_부산대 예술대 강의동 관급자재 내역서 -02" xfId="12" xr:uid="{00000000-0005-0000-0000-0000EC000000}"/>
    <cellStyle name="하이퍼링크 2" xfId="181" hidden="1" xr:uid="{00000000-0005-0000-0000-0000ED000000}"/>
    <cellStyle name="하이퍼링크 2" xfId="197" hidden="1" xr:uid="{00000000-0005-0000-0000-0000EE000000}"/>
    <cellStyle name="하이퍼링크 2" xfId="199" hidden="1" xr:uid="{00000000-0005-0000-0000-0000EF000000}"/>
    <cellStyle name="하이퍼링크 2" xfId="202" hidden="1" xr:uid="{00000000-0005-0000-0000-0000F0000000}"/>
    <cellStyle name="하이퍼링크 2" xfId="204" hidden="1" xr:uid="{00000000-0005-0000-0000-0000F1000000}"/>
    <cellStyle name="하이퍼링크 2" xfId="206" hidden="1" xr:uid="{00000000-0005-0000-0000-0000F2000000}"/>
    <cellStyle name="하이퍼링크 2" xfId="219" hidden="1" xr:uid="{00000000-0005-0000-0000-0000F3000000}"/>
    <cellStyle name="하이퍼링크 2" xfId="221" hidden="1" xr:uid="{00000000-0005-0000-0000-0000F4000000}"/>
    <cellStyle name="하이퍼링크 2" xfId="223" hidden="1" xr:uid="{00000000-0005-0000-0000-0000F5000000}"/>
    <cellStyle name="하이퍼링크 2" xfId="225" hidden="1" xr:uid="{00000000-0005-0000-0000-0000F6000000}"/>
    <cellStyle name="하이퍼링크 2" xfId="227" hidden="1" xr:uid="{00000000-0005-0000-0000-0000F7000000}"/>
    <cellStyle name="하이퍼링크 2" xfId="229" hidden="1" xr:uid="{00000000-0005-0000-0000-0000F8000000}"/>
    <cellStyle name="하이퍼링크 2" xfId="231" hidden="1" xr:uid="{00000000-0005-0000-0000-0000F9000000}"/>
    <cellStyle name="하이퍼링크 2" xfId="244" hidden="1" xr:uid="{00000000-0005-0000-0000-0000FA000000}"/>
    <cellStyle name="하이퍼링크 2" xfId="130" xr:uid="{00000000-0005-0000-0000-0000FB000000}"/>
    <cellStyle name="화폐기호_UPC NO " xfId="88" xr:uid="{00000000-0005-0000-0000-0000FC000000}"/>
  </cellStyles>
  <dxfs count="0"/>
  <tableStyles count="0" defaultTableStyle="TableStyleMedium2" defaultPivotStyle="PivotStyleLight16"/>
  <colors>
    <mruColors>
      <color rgb="FFECE1F1"/>
      <color rgb="FFEDD9F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externalLink" Target="externalLinks/externalLink5.xml"/><Relationship Id="rId3" Type="http://schemas.openxmlformats.org/officeDocument/2006/relationships/worksheet" Target="worksheets/sheet3.xml"/><Relationship Id="rId21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externalLink" Target="externalLinks/externalLink4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3.xml"/><Relationship Id="rId20" Type="http://schemas.openxmlformats.org/officeDocument/2006/relationships/externalLink" Target="externalLinks/externalLink7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2.xml"/><Relationship Id="rId23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externalLink" Target="externalLinks/externalLink6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externalLink" Target="externalLinks/externalLink1.xml"/><Relationship Id="rId22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760616</xdr:colOff>
      <xdr:row>0</xdr:row>
      <xdr:rowOff>46351</xdr:rowOff>
    </xdr:from>
    <xdr:to>
      <xdr:col>3</xdr:col>
      <xdr:colOff>1416945</xdr:colOff>
      <xdr:row>2</xdr:row>
      <xdr:rowOff>210057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4D618C1D-C815-4DBA-8809-F8167B2BFA0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589416" y="46351"/>
          <a:ext cx="656329" cy="659006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44\LTE-R\3,4&#54840;&#49440;-&#50641;&#49472;&#54028;&#51068;\&#48512;&#49328;&#46020;&#49884;&#52384;&#46020;%202_4&#54840;&#49440;%20LTE-R%20&#49444;&#44228;&#45236;&#50669;&#49436;(20221226)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Backup\&#48177;&#50629;%20(e)\2006&#45380;\3.&#50724;&#53664;&#47532;&#54532;&#53944;\&#48512;&#49328;&#51221;&#48372;&#50668;&#44256;&#50724;&#53664;&#47532;&#54532;&#53944;\&#50629;&#52404;&#48176;&#54252;&#50857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44\AFC%20&#50756;&#47308;&#48376;\&#49352;%20&#54260;&#45908;\20%2020220919\&#50577;&#49328;&#49440;%20AFC%20&#45236;&#50669;&#49436;%2020221102.xlsm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OFFICE%20&#50577;&#49885;\N&#36035;&#63963;-&#32887;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96\hs%20impe\HS%20IMPE\6.%20&#49444;&#44228;%20&#44048;&#47532;\2_&#49444;&#44228;\2025\&#44053;&#49436;&#44396;\&#48169;&#48276;CCTV\&#51228;&#52636;\&#49444;&#44228;&#45236;&#50669;&#49436;\2025.04.16%202025&#45380;%20&#44053;&#49436;&#44396;%20&#48169;&#48276;&#50857;%20CCTV%20&#44396;&#52629;&#49324;&#50629;%20&#49444;&#44228;&#45236;&#50669;&#49436;-&#49688;&#51221;.xlsx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96\6_&#44144;&#47000;&#52376;&#44204;&#51201;&#49436;&#51228;&#52636;\2011&#45380;03&#50900;_&#44396;&#47196;&#44396;&#52397;_&#54392;&#47480;&#46020;&#49884;&#44284;(3&#50900;24&#51068;&#49688;&#51221;)\&#44053;&#46041;&#46020;&#47196;&#44284;CCTV\&#44053;&#46041;&#48169;&#48276;CCTV(&#52572;&#51333;)\2002file\&#49569;&#51204;&#49440;&#48372;&#54840;&#48152;(&#50976;&#54840;,&#49440;&#46020;)\OFFICE%20&#50577;&#49885;\N&#36035;&#63963;-&#32887;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ung\ouk~&#48708;&#48128;&#44277;&#44036;\&#51088;&#47308;\&#49436;&#50872;\&#49436;&#50872;2003\&#50896;&#51064;&#51088;\&#49436;&#50872;&#44592;&#54925;2003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갑지"/>
      <sheetName val="목차"/>
      <sheetName val="1.공사원가계산"/>
      <sheetName val="1-1.공사원가계산(2호선)"/>
      <sheetName val="1-2.공사원가계산(3~4호선)"/>
      <sheetName val="1-3.공사원가계산(전송)"/>
      <sheetName val="간지2"/>
      <sheetName val="2-1. 내역서(총괄)"/>
      <sheetName val="2-2. 내역서(전체)"/>
      <sheetName val="2-3. 내역서(열무2호선)"/>
      <sheetName val="2-4. 내역서(열무3호선)"/>
      <sheetName val="2-5. 내역서(열무4호선)"/>
      <sheetName val="2-6. 내역서(전송3호선)"/>
      <sheetName val="2-7. 내역서(전송4호선)"/>
      <sheetName val="간지3"/>
      <sheetName val="3-1. 일위목록"/>
      <sheetName val="3-2. 일위대가"/>
      <sheetName val="간지4"/>
      <sheetName val="4. 일위대가산출기초"/>
      <sheetName val="간지5"/>
      <sheetName val="5. cost"/>
      <sheetName val="22노임"/>
      <sheetName val="간지6"/>
      <sheetName val="6. 수량집계(총괄)"/>
      <sheetName val="6-1. 수량집계(열무)"/>
      <sheetName val="6-2. 수량집계(전송)"/>
      <sheetName val="간지7"/>
      <sheetName val="7-1. 수량산출(열무2호선)"/>
      <sheetName val="7-2. 수량산출(열무3호선)"/>
      <sheetName val="7-3. 수량산출(열무4호선)"/>
      <sheetName val="7-4. 수량산출(전송3호선)"/>
      <sheetName val="7-5. 수량산출(전송4호선)"/>
      <sheetName val="8. 열차감시원및철도운행안전관리자"/>
      <sheetName val="간지8"/>
      <sheetName val="8. 철도운행안전관리자"/>
      <sheetName val="8-1. 동원인원산출"/>
      <sheetName val="9. 운반비"/>
      <sheetName val="9-1. 중량산출"/>
      <sheetName val="9. 공제대 산출조서"/>
      <sheetName val="간지9"/>
      <sheetName val="9. 견적서"/>
      <sheetName val="가격정보조회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>
        <row r="1">
          <cell r="B1">
            <v>0</v>
          </cell>
          <cell r="C1">
            <v>2</v>
          </cell>
          <cell r="D1">
            <v>3</v>
          </cell>
          <cell r="E1">
            <v>4</v>
          </cell>
          <cell r="F1">
            <v>5</v>
          </cell>
          <cell r="G1">
            <v>6</v>
          </cell>
          <cell r="H1">
            <v>7</v>
          </cell>
          <cell r="I1">
            <v>8</v>
          </cell>
          <cell r="J1">
            <v>9</v>
          </cell>
          <cell r="K1">
            <v>10</v>
          </cell>
        </row>
        <row r="2">
          <cell r="B2" t="str">
            <v>호표</v>
          </cell>
          <cell r="C2" t="str">
            <v>공  정  명</v>
          </cell>
          <cell r="D2" t="str">
            <v>규     격</v>
          </cell>
          <cell r="E2" t="str">
            <v>단위</v>
          </cell>
          <cell r="F2" t="str">
            <v>수 량</v>
          </cell>
          <cell r="G2" t="str">
            <v>재  료  비</v>
          </cell>
          <cell r="H2">
            <v>0</v>
          </cell>
          <cell r="I2" t="str">
            <v>노  무  비</v>
          </cell>
          <cell r="J2">
            <v>0</v>
          </cell>
          <cell r="K2" t="str">
            <v>경      비</v>
          </cell>
          <cell r="L2">
            <v>0</v>
          </cell>
          <cell r="M2" t="str">
            <v>계</v>
          </cell>
          <cell r="N2">
            <v>0</v>
          </cell>
          <cell r="O2" t="str">
            <v>비  고</v>
          </cell>
        </row>
        <row r="3">
          <cell r="B3">
            <v>0</v>
          </cell>
          <cell r="C3">
            <v>0</v>
          </cell>
          <cell r="D3">
            <v>0</v>
          </cell>
          <cell r="E3">
            <v>0</v>
          </cell>
          <cell r="F3">
            <v>0</v>
          </cell>
          <cell r="G3" t="str">
            <v>단  가</v>
          </cell>
          <cell r="H3" t="str">
            <v>금  액</v>
          </cell>
          <cell r="I3" t="str">
            <v>단  가</v>
          </cell>
          <cell r="J3" t="str">
            <v>금  액</v>
          </cell>
          <cell r="K3" t="str">
            <v>단  가</v>
          </cell>
          <cell r="L3" t="str">
            <v>금  액</v>
          </cell>
          <cell r="M3" t="str">
            <v>단  가</v>
          </cell>
          <cell r="N3" t="str">
            <v>금  액</v>
          </cell>
          <cell r="O3">
            <v>0</v>
          </cell>
        </row>
        <row r="4">
          <cell r="B4">
            <v>1</v>
          </cell>
          <cell r="C4" t="str">
            <v>트로프 설치</v>
          </cell>
          <cell r="D4" t="str">
            <v>TU120S, 야간</v>
          </cell>
          <cell r="E4" t="str">
            <v>10m</v>
          </cell>
          <cell r="F4">
            <v>1</v>
          </cell>
          <cell r="G4" t="e">
            <v>#NAME?</v>
          </cell>
          <cell r="H4" t="e">
            <v>#NAME?</v>
          </cell>
          <cell r="I4" t="e">
            <v>#NAME?</v>
          </cell>
          <cell r="J4" t="e">
            <v>#NAME?</v>
          </cell>
          <cell r="K4" t="e">
            <v>#NAME?</v>
          </cell>
          <cell r="L4" t="e">
            <v>#NAME?</v>
          </cell>
          <cell r="M4" t="e">
            <v>#NAME?</v>
          </cell>
          <cell r="N4" t="e">
            <v>#NAME?</v>
          </cell>
          <cell r="O4">
            <v>0</v>
          </cell>
        </row>
        <row r="5">
          <cell r="B5">
            <v>2</v>
          </cell>
          <cell r="C5" t="str">
            <v>금속제 가요 전선관 설치</v>
          </cell>
          <cell r="D5" t="str">
            <v>16mm, 야간</v>
          </cell>
          <cell r="E5" t="str">
            <v>10m</v>
          </cell>
          <cell r="F5">
            <v>1</v>
          </cell>
          <cell r="G5" t="e">
            <v>#NAME?</v>
          </cell>
          <cell r="H5" t="e">
            <v>#NAME?</v>
          </cell>
          <cell r="I5" t="e">
            <v>#NAME?</v>
          </cell>
          <cell r="J5" t="e">
            <v>#NAME?</v>
          </cell>
          <cell r="K5" t="e">
            <v>#NAME?</v>
          </cell>
          <cell r="L5" t="e">
            <v>#NAME?</v>
          </cell>
          <cell r="M5" t="e">
            <v>#NAME?</v>
          </cell>
          <cell r="N5" t="e">
            <v>#NAME?</v>
          </cell>
          <cell r="O5">
            <v>0</v>
          </cell>
        </row>
        <row r="6">
          <cell r="B6">
            <v>3</v>
          </cell>
          <cell r="C6" t="str">
            <v>금속제 가요 전선관 설치</v>
          </cell>
          <cell r="D6" t="str">
            <v>22mm, 야간</v>
          </cell>
          <cell r="E6" t="str">
            <v>10m</v>
          </cell>
          <cell r="F6">
            <v>1</v>
          </cell>
          <cell r="G6" t="e">
            <v>#NAME?</v>
          </cell>
          <cell r="H6" t="e">
            <v>#NAME?</v>
          </cell>
          <cell r="I6" t="e">
            <v>#NAME?</v>
          </cell>
          <cell r="J6" t="e">
            <v>#NAME?</v>
          </cell>
          <cell r="K6" t="e">
            <v>#NAME?</v>
          </cell>
          <cell r="L6" t="e">
            <v>#NAME?</v>
          </cell>
          <cell r="M6" t="e">
            <v>#NAME?</v>
          </cell>
          <cell r="N6" t="e">
            <v>#NAME?</v>
          </cell>
          <cell r="O6">
            <v>0</v>
          </cell>
        </row>
        <row r="7">
          <cell r="B7">
            <v>4</v>
          </cell>
          <cell r="C7" t="str">
            <v>금속제 가요 전선관 설치</v>
          </cell>
          <cell r="D7" t="str">
            <v>42mm, 야간</v>
          </cell>
          <cell r="E7" t="str">
            <v>10m</v>
          </cell>
          <cell r="F7">
            <v>1</v>
          </cell>
          <cell r="G7" t="e">
            <v>#NAME?</v>
          </cell>
          <cell r="H7" t="e">
            <v>#NAME?</v>
          </cell>
          <cell r="I7" t="e">
            <v>#NAME?</v>
          </cell>
          <cell r="J7" t="e">
            <v>#NAME?</v>
          </cell>
          <cell r="K7" t="e">
            <v>#NAME?</v>
          </cell>
          <cell r="L7" t="e">
            <v>#NAME?</v>
          </cell>
          <cell r="M7" t="e">
            <v>#NAME?</v>
          </cell>
          <cell r="N7" t="e">
            <v>#NAME?</v>
          </cell>
          <cell r="O7">
            <v>0</v>
          </cell>
        </row>
        <row r="8">
          <cell r="B8">
            <v>5</v>
          </cell>
          <cell r="C8" t="str">
            <v>금속제 가요 전선관 설치</v>
          </cell>
          <cell r="D8" t="str">
            <v>54mm, 야간</v>
          </cell>
          <cell r="E8" t="str">
            <v>10m</v>
          </cell>
          <cell r="F8">
            <v>1</v>
          </cell>
          <cell r="G8" t="e">
            <v>#NAME?</v>
          </cell>
          <cell r="H8" t="e">
            <v>#NAME?</v>
          </cell>
          <cell r="I8" t="e">
            <v>#NAME?</v>
          </cell>
          <cell r="J8" t="e">
            <v>#NAME?</v>
          </cell>
          <cell r="K8" t="e">
            <v>#NAME?</v>
          </cell>
          <cell r="L8" t="e">
            <v>#NAME?</v>
          </cell>
          <cell r="M8" t="e">
            <v>#NAME?</v>
          </cell>
          <cell r="N8" t="e">
            <v>#NAME?</v>
          </cell>
          <cell r="O8">
            <v>0</v>
          </cell>
        </row>
        <row r="9">
          <cell r="B9">
            <v>6</v>
          </cell>
          <cell r="C9" t="str">
            <v>나사없는 전선관 설치</v>
          </cell>
          <cell r="D9" t="str">
            <v>E25</v>
          </cell>
          <cell r="E9" t="str">
            <v>10m</v>
          </cell>
          <cell r="F9">
            <v>1</v>
          </cell>
          <cell r="G9" t="e">
            <v>#NAME?</v>
          </cell>
          <cell r="H9" t="e">
            <v>#NAME?</v>
          </cell>
          <cell r="I9" t="e">
            <v>#NAME?</v>
          </cell>
          <cell r="J9" t="e">
            <v>#NAME?</v>
          </cell>
          <cell r="K9" t="e">
            <v>#NAME?</v>
          </cell>
          <cell r="L9" t="e">
            <v>#NAME?</v>
          </cell>
          <cell r="M9" t="e">
            <v>#NAME?</v>
          </cell>
          <cell r="N9" t="e">
            <v>#NAME?</v>
          </cell>
          <cell r="O9">
            <v>0</v>
          </cell>
        </row>
        <row r="10">
          <cell r="B10">
            <v>7</v>
          </cell>
          <cell r="C10" t="str">
            <v>구내 광케이블 신설</v>
          </cell>
          <cell r="D10" t="str">
            <v>OF-SM-12Core(난연)강대, 이중시스</v>
          </cell>
          <cell r="E10" t="str">
            <v>100m</v>
          </cell>
          <cell r="F10">
            <v>1</v>
          </cell>
          <cell r="G10" t="e">
            <v>#NAME?</v>
          </cell>
          <cell r="H10" t="e">
            <v>#NAME?</v>
          </cell>
          <cell r="I10" t="e">
            <v>#NAME?</v>
          </cell>
          <cell r="J10" t="e">
            <v>#NAME?</v>
          </cell>
          <cell r="K10" t="e">
            <v>#NAME?</v>
          </cell>
          <cell r="L10" t="e">
            <v>#NAME?</v>
          </cell>
          <cell r="M10" t="e">
            <v>#NAME?</v>
          </cell>
          <cell r="N10" t="e">
            <v>#NAME?</v>
          </cell>
          <cell r="O10">
            <v>0</v>
          </cell>
        </row>
        <row r="11">
          <cell r="B11">
            <v>8</v>
          </cell>
          <cell r="C11" t="str">
            <v>구내 광케이블 신설</v>
          </cell>
          <cell r="D11" t="str">
            <v>OF-SM-16Core(난연)강대, 이중시스</v>
          </cell>
          <cell r="E11" t="str">
            <v>100m</v>
          </cell>
          <cell r="F11">
            <v>1</v>
          </cell>
          <cell r="G11" t="e">
            <v>#NAME?</v>
          </cell>
          <cell r="H11" t="e">
            <v>#NAME?</v>
          </cell>
          <cell r="I11" t="e">
            <v>#NAME?</v>
          </cell>
          <cell r="J11" t="e">
            <v>#NAME?</v>
          </cell>
          <cell r="K11" t="e">
            <v>#NAME?</v>
          </cell>
          <cell r="L11" t="e">
            <v>#NAME?</v>
          </cell>
          <cell r="M11" t="e">
            <v>#NAME?</v>
          </cell>
          <cell r="N11" t="e">
            <v>#NAME?</v>
          </cell>
          <cell r="O11">
            <v>0</v>
          </cell>
        </row>
        <row r="12">
          <cell r="B12">
            <v>9</v>
          </cell>
          <cell r="C12" t="str">
            <v>구내 광케이블 신설</v>
          </cell>
          <cell r="D12" t="str">
            <v>OF-SM-24Core(난연)강대, 이중시스</v>
          </cell>
          <cell r="E12" t="str">
            <v>100m</v>
          </cell>
          <cell r="F12">
            <v>1</v>
          </cell>
          <cell r="G12" t="e">
            <v>#NAME?</v>
          </cell>
          <cell r="H12" t="e">
            <v>#NAME?</v>
          </cell>
          <cell r="I12" t="e">
            <v>#NAME?</v>
          </cell>
          <cell r="J12" t="e">
            <v>#NAME?</v>
          </cell>
          <cell r="K12" t="e">
            <v>#NAME?</v>
          </cell>
          <cell r="L12" t="e">
            <v>#NAME?</v>
          </cell>
          <cell r="M12" t="e">
            <v>#NAME?</v>
          </cell>
          <cell r="N12" t="e">
            <v>#NAME?</v>
          </cell>
          <cell r="O12">
            <v>0</v>
          </cell>
        </row>
        <row r="13">
          <cell r="B13">
            <v>10</v>
          </cell>
          <cell r="C13" t="str">
            <v>구내 광케이블 신설</v>
          </cell>
          <cell r="D13" t="str">
            <v>OF-SM-36Core(난연)강대, 이중시스</v>
          </cell>
          <cell r="E13" t="str">
            <v>100m</v>
          </cell>
          <cell r="F13">
            <v>1</v>
          </cell>
          <cell r="G13" t="e">
            <v>#NAME?</v>
          </cell>
          <cell r="H13" t="e">
            <v>#NAME?</v>
          </cell>
          <cell r="I13" t="e">
            <v>#NAME?</v>
          </cell>
          <cell r="J13" t="e">
            <v>#NAME?</v>
          </cell>
          <cell r="K13" t="e">
            <v>#NAME?</v>
          </cell>
          <cell r="L13" t="e">
            <v>#NAME?</v>
          </cell>
          <cell r="M13" t="e">
            <v>#NAME?</v>
          </cell>
          <cell r="N13" t="e">
            <v>#NAME?</v>
          </cell>
          <cell r="O13">
            <v>0</v>
          </cell>
        </row>
        <row r="14">
          <cell r="B14">
            <v>11</v>
          </cell>
          <cell r="C14" t="str">
            <v>구내 광케이블 신설</v>
          </cell>
          <cell r="D14" t="str">
            <v>OF-SM-48Core(난연)강대, 이중시스</v>
          </cell>
          <cell r="E14" t="str">
            <v>100m</v>
          </cell>
          <cell r="F14">
            <v>1</v>
          </cell>
          <cell r="G14" t="e">
            <v>#NAME?</v>
          </cell>
          <cell r="H14" t="e">
            <v>#NAME?</v>
          </cell>
          <cell r="I14" t="e">
            <v>#NAME?</v>
          </cell>
          <cell r="J14" t="e">
            <v>#NAME?</v>
          </cell>
          <cell r="K14" t="e">
            <v>#NAME?</v>
          </cell>
          <cell r="L14" t="e">
            <v>#NAME?</v>
          </cell>
          <cell r="M14" t="e">
            <v>#NAME?</v>
          </cell>
          <cell r="N14" t="e">
            <v>#NAME?</v>
          </cell>
          <cell r="O14">
            <v>0</v>
          </cell>
        </row>
        <row r="15">
          <cell r="B15">
            <v>12</v>
          </cell>
          <cell r="C15" t="str">
            <v>구내 광케이블 신설</v>
          </cell>
          <cell r="D15" t="str">
            <v>OF-SM-72ore(난연)강대, 이중시스</v>
          </cell>
          <cell r="E15" t="str">
            <v>100m</v>
          </cell>
          <cell r="F15">
            <v>1</v>
          </cell>
          <cell r="G15" t="e">
            <v>#NAME?</v>
          </cell>
          <cell r="H15" t="e">
            <v>#NAME?</v>
          </cell>
          <cell r="I15" t="e">
            <v>#NAME?</v>
          </cell>
          <cell r="J15" t="e">
            <v>#NAME?</v>
          </cell>
          <cell r="K15" t="e">
            <v>#NAME?</v>
          </cell>
          <cell r="L15" t="e">
            <v>#NAME?</v>
          </cell>
          <cell r="M15" t="e">
            <v>#NAME?</v>
          </cell>
          <cell r="N15" t="e">
            <v>#NAME?</v>
          </cell>
          <cell r="O15">
            <v>0</v>
          </cell>
        </row>
        <row r="16">
          <cell r="B16">
            <v>13</v>
          </cell>
          <cell r="C16" t="str">
            <v>광섬유케이블 신설(야간)</v>
          </cell>
          <cell r="D16" t="str">
            <v>OF-SM-12Core(난연)강대, 이중시스</v>
          </cell>
          <cell r="E16" t="str">
            <v>100m</v>
          </cell>
          <cell r="F16">
            <v>1</v>
          </cell>
          <cell r="G16" t="e">
            <v>#NAME?</v>
          </cell>
          <cell r="H16" t="e">
            <v>#NAME?</v>
          </cell>
          <cell r="I16" t="e">
            <v>#NAME?</v>
          </cell>
          <cell r="J16" t="e">
            <v>#NAME?</v>
          </cell>
          <cell r="K16" t="e">
            <v>#NAME?</v>
          </cell>
          <cell r="L16" t="e">
            <v>#NAME?</v>
          </cell>
          <cell r="M16" t="e">
            <v>#NAME?</v>
          </cell>
          <cell r="N16" t="e">
            <v>#NAME?</v>
          </cell>
          <cell r="O16">
            <v>0</v>
          </cell>
        </row>
        <row r="17">
          <cell r="B17">
            <v>14</v>
          </cell>
          <cell r="C17" t="str">
            <v>광섬유케이블 신설(야간)</v>
          </cell>
          <cell r="D17" t="str">
            <v>OF-SM-16Core(난연)강대, 이중시스</v>
          </cell>
          <cell r="E17" t="str">
            <v>100m</v>
          </cell>
          <cell r="F17">
            <v>1</v>
          </cell>
          <cell r="G17" t="e">
            <v>#NAME?</v>
          </cell>
          <cell r="H17" t="e">
            <v>#NAME?</v>
          </cell>
          <cell r="I17" t="e">
            <v>#NAME?</v>
          </cell>
          <cell r="J17" t="e">
            <v>#NAME?</v>
          </cell>
          <cell r="K17" t="e">
            <v>#NAME?</v>
          </cell>
          <cell r="L17" t="e">
            <v>#NAME?</v>
          </cell>
          <cell r="M17" t="e">
            <v>#NAME?</v>
          </cell>
          <cell r="N17" t="e">
            <v>#NAME?</v>
          </cell>
          <cell r="O17">
            <v>0</v>
          </cell>
        </row>
        <row r="18">
          <cell r="B18">
            <v>15</v>
          </cell>
          <cell r="C18" t="str">
            <v>광섬유케이블 신설(야간)</v>
          </cell>
          <cell r="D18" t="str">
            <v>OF-SM-24Core(난연)강대, 이중시스</v>
          </cell>
          <cell r="E18" t="str">
            <v>100m</v>
          </cell>
          <cell r="F18">
            <v>1</v>
          </cell>
          <cell r="G18" t="e">
            <v>#NAME?</v>
          </cell>
          <cell r="H18" t="e">
            <v>#NAME?</v>
          </cell>
          <cell r="I18" t="e">
            <v>#NAME?</v>
          </cell>
          <cell r="J18" t="e">
            <v>#NAME?</v>
          </cell>
          <cell r="K18" t="e">
            <v>#NAME?</v>
          </cell>
          <cell r="L18" t="e">
            <v>#NAME?</v>
          </cell>
          <cell r="M18" t="e">
            <v>#NAME?</v>
          </cell>
          <cell r="N18" t="e">
            <v>#NAME?</v>
          </cell>
          <cell r="O18">
            <v>0</v>
          </cell>
        </row>
        <row r="19">
          <cell r="B19">
            <v>16</v>
          </cell>
          <cell r="C19" t="str">
            <v>광섬유케이블 신설(야간)</v>
          </cell>
          <cell r="D19" t="str">
            <v>OF-SM-36Core(난연)강대, 이중시스</v>
          </cell>
          <cell r="E19" t="str">
            <v>100m</v>
          </cell>
          <cell r="F19">
            <v>1</v>
          </cell>
          <cell r="G19" t="e">
            <v>#NAME?</v>
          </cell>
          <cell r="H19" t="e">
            <v>#NAME?</v>
          </cell>
          <cell r="I19" t="e">
            <v>#NAME?</v>
          </cell>
          <cell r="J19" t="e">
            <v>#NAME?</v>
          </cell>
          <cell r="K19" t="e">
            <v>#NAME?</v>
          </cell>
          <cell r="L19" t="e">
            <v>#NAME?</v>
          </cell>
          <cell r="M19" t="e">
            <v>#NAME?</v>
          </cell>
          <cell r="N19" t="e">
            <v>#NAME?</v>
          </cell>
          <cell r="O19">
            <v>0</v>
          </cell>
        </row>
        <row r="20">
          <cell r="B20">
            <v>17</v>
          </cell>
          <cell r="C20" t="str">
            <v>광섬유케이블 신설(야간)</v>
          </cell>
          <cell r="D20" t="str">
            <v>OF-SM-48Core(난연)강대, 이중시스</v>
          </cell>
          <cell r="E20" t="str">
            <v>100m</v>
          </cell>
          <cell r="F20">
            <v>1</v>
          </cell>
          <cell r="G20" t="e">
            <v>#NAME?</v>
          </cell>
          <cell r="H20" t="e">
            <v>#NAME?</v>
          </cell>
          <cell r="I20" t="e">
            <v>#NAME?</v>
          </cell>
          <cell r="J20" t="e">
            <v>#NAME?</v>
          </cell>
          <cell r="K20" t="e">
            <v>#NAME?</v>
          </cell>
          <cell r="L20" t="e">
            <v>#NAME?</v>
          </cell>
          <cell r="M20" t="e">
            <v>#NAME?</v>
          </cell>
          <cell r="N20" t="e">
            <v>#NAME?</v>
          </cell>
          <cell r="O20">
            <v>0</v>
          </cell>
        </row>
        <row r="21">
          <cell r="B21">
            <v>18</v>
          </cell>
          <cell r="C21" t="str">
            <v>광섬유케이블 신설(야간)</v>
          </cell>
          <cell r="D21" t="str">
            <v>OF-SM-72ore(난연)강대, 이중시스</v>
          </cell>
          <cell r="E21" t="str">
            <v>100m</v>
          </cell>
          <cell r="F21">
            <v>1</v>
          </cell>
          <cell r="G21" t="e">
            <v>#NAME?</v>
          </cell>
          <cell r="H21" t="e">
            <v>#NAME?</v>
          </cell>
          <cell r="I21" t="e">
            <v>#NAME?</v>
          </cell>
          <cell r="J21" t="e">
            <v>#NAME?</v>
          </cell>
          <cell r="K21" t="e">
            <v>#NAME?</v>
          </cell>
          <cell r="L21" t="e">
            <v>#NAME?</v>
          </cell>
          <cell r="M21" t="e">
            <v>#NAME?</v>
          </cell>
          <cell r="N21" t="e">
            <v>#NAME?</v>
          </cell>
          <cell r="O21">
            <v>0</v>
          </cell>
        </row>
        <row r="22">
          <cell r="B22">
            <v>19</v>
          </cell>
          <cell r="C22" t="str">
            <v>광케이블 국내성단(야간)</v>
          </cell>
          <cell r="D22" t="str">
            <v>12 코어 이하</v>
          </cell>
          <cell r="E22" t="str">
            <v>core</v>
          </cell>
          <cell r="F22">
            <v>1</v>
          </cell>
          <cell r="G22" t="e">
            <v>#NAME?</v>
          </cell>
          <cell r="H22" t="e">
            <v>#NAME?</v>
          </cell>
          <cell r="I22" t="e">
            <v>#NAME?</v>
          </cell>
          <cell r="J22" t="e">
            <v>#NAME?</v>
          </cell>
          <cell r="K22" t="e">
            <v>#NAME?</v>
          </cell>
          <cell r="L22" t="e">
            <v>#NAME?</v>
          </cell>
          <cell r="M22" t="e">
            <v>#NAME?</v>
          </cell>
          <cell r="N22" t="e">
            <v>#NAME?</v>
          </cell>
          <cell r="O22">
            <v>0</v>
          </cell>
        </row>
        <row r="23">
          <cell r="B23">
            <v>20</v>
          </cell>
          <cell r="C23" t="str">
            <v>구내 광케이블 성단</v>
          </cell>
          <cell r="D23" t="str">
            <v/>
          </cell>
          <cell r="E23" t="str">
            <v>core</v>
          </cell>
          <cell r="F23">
            <v>1</v>
          </cell>
          <cell r="G23" t="e">
            <v>#NAME?</v>
          </cell>
          <cell r="H23" t="e">
            <v>#NAME?</v>
          </cell>
          <cell r="I23" t="e">
            <v>#NAME?</v>
          </cell>
          <cell r="J23" t="e">
            <v>#NAME?</v>
          </cell>
          <cell r="K23" t="e">
            <v>#NAME?</v>
          </cell>
          <cell r="L23" t="e">
            <v>#NAME?</v>
          </cell>
          <cell r="M23" t="e">
            <v>#NAME?</v>
          </cell>
          <cell r="N23" t="e">
            <v>#NAME?</v>
          </cell>
          <cell r="O23">
            <v>0</v>
          </cell>
        </row>
        <row r="24">
          <cell r="B24">
            <v>21</v>
          </cell>
          <cell r="C24" t="str">
            <v>광케이블 코어접속</v>
          </cell>
          <cell r="D24" t="str">
            <v>72코어 이하, 구내</v>
          </cell>
          <cell r="E24" t="str">
            <v>core</v>
          </cell>
          <cell r="F24">
            <v>1</v>
          </cell>
          <cell r="G24" t="e">
            <v>#NAME?</v>
          </cell>
          <cell r="H24" t="e">
            <v>#NAME?</v>
          </cell>
          <cell r="I24" t="e">
            <v>#NAME?</v>
          </cell>
          <cell r="J24" t="e">
            <v>#NAME?</v>
          </cell>
          <cell r="K24" t="e">
            <v>#NAME?</v>
          </cell>
          <cell r="L24" t="e">
            <v>#NAME?</v>
          </cell>
          <cell r="M24" t="e">
            <v>#NAME?</v>
          </cell>
          <cell r="N24" t="e">
            <v>#NAME?</v>
          </cell>
          <cell r="O24">
            <v>0</v>
          </cell>
        </row>
        <row r="25">
          <cell r="B25">
            <v>22</v>
          </cell>
          <cell r="C25" t="str">
            <v>광케이블 코어접속</v>
          </cell>
          <cell r="D25" t="str">
            <v>72코어 이하, 야간</v>
          </cell>
          <cell r="E25" t="str">
            <v>core</v>
          </cell>
          <cell r="F25">
            <v>1</v>
          </cell>
          <cell r="G25" t="e">
            <v>#NAME?</v>
          </cell>
          <cell r="H25" t="e">
            <v>#NAME?</v>
          </cell>
          <cell r="I25" t="e">
            <v>#NAME?</v>
          </cell>
          <cell r="J25" t="e">
            <v>#NAME?</v>
          </cell>
          <cell r="K25" t="e">
            <v>#NAME?</v>
          </cell>
          <cell r="L25" t="e">
            <v>#NAME?</v>
          </cell>
          <cell r="M25" t="e">
            <v>#NAME?</v>
          </cell>
          <cell r="N25" t="e">
            <v>#NAME?</v>
          </cell>
          <cell r="O25">
            <v>0</v>
          </cell>
        </row>
        <row r="26">
          <cell r="B26">
            <v>23</v>
          </cell>
          <cell r="C26" t="str">
            <v>광접속함체 신설</v>
          </cell>
          <cell r="D26" t="str">
            <v>36Core 이하, 야간</v>
          </cell>
          <cell r="E26" t="str">
            <v>대</v>
          </cell>
          <cell r="F26">
            <v>1</v>
          </cell>
          <cell r="G26">
            <v>140000</v>
          </cell>
          <cell r="H26">
            <v>140000</v>
          </cell>
          <cell r="I26" t="e">
            <v>#NAME?</v>
          </cell>
          <cell r="J26" t="e">
            <v>#NAME?</v>
          </cell>
          <cell r="K26" t="e">
            <v>#NAME?</v>
          </cell>
          <cell r="L26" t="e">
            <v>#NAME?</v>
          </cell>
          <cell r="M26" t="e">
            <v>#NAME?</v>
          </cell>
          <cell r="N26" t="e">
            <v>#NAME?</v>
          </cell>
          <cell r="O26">
            <v>0</v>
          </cell>
        </row>
        <row r="27">
          <cell r="B27">
            <v>24</v>
          </cell>
          <cell r="C27" t="str">
            <v>광케이블 시험</v>
          </cell>
          <cell r="D27" t="str">
            <v>최종시험, 구내</v>
          </cell>
          <cell r="E27" t="str">
            <v>core</v>
          </cell>
          <cell r="F27">
            <v>1</v>
          </cell>
          <cell r="G27" t="e">
            <v>#NAME?</v>
          </cell>
          <cell r="H27" t="e">
            <v>#NAME?</v>
          </cell>
          <cell r="I27" t="e">
            <v>#NAME?</v>
          </cell>
          <cell r="J27" t="e">
            <v>#NAME?</v>
          </cell>
          <cell r="K27" t="e">
            <v>#NAME?</v>
          </cell>
          <cell r="L27" t="e">
            <v>#NAME?</v>
          </cell>
          <cell r="M27" t="e">
            <v>#NAME?</v>
          </cell>
          <cell r="N27" t="e">
            <v>#NAME?</v>
          </cell>
          <cell r="O27">
            <v>0</v>
          </cell>
        </row>
        <row r="28">
          <cell r="B28">
            <v>25</v>
          </cell>
          <cell r="C28" t="str">
            <v>전원케이블 신설</v>
          </cell>
          <cell r="D28" t="str">
            <v>HFCO, 0.6/1kV, 2C 6㎟</v>
          </cell>
          <cell r="E28" t="str">
            <v>10m</v>
          </cell>
          <cell r="F28">
            <v>1</v>
          </cell>
          <cell r="G28" t="e">
            <v>#NAME?</v>
          </cell>
          <cell r="H28" t="e">
            <v>#NAME?</v>
          </cell>
          <cell r="I28" t="e">
            <v>#NAME?</v>
          </cell>
          <cell r="J28" t="e">
            <v>#NAME?</v>
          </cell>
          <cell r="K28" t="e">
            <v>#NAME?</v>
          </cell>
          <cell r="L28" t="e">
            <v>#NAME?</v>
          </cell>
          <cell r="M28" t="e">
            <v>#NAME?</v>
          </cell>
          <cell r="N28" t="e">
            <v>#NAME?</v>
          </cell>
          <cell r="O28">
            <v>0</v>
          </cell>
        </row>
        <row r="29">
          <cell r="B29">
            <v>26</v>
          </cell>
          <cell r="C29" t="str">
            <v>전원케이블 신설</v>
          </cell>
          <cell r="D29" t="str">
            <v>HFCO, 0.6/1kV, 4C 10㎟</v>
          </cell>
          <cell r="E29" t="str">
            <v>10m</v>
          </cell>
          <cell r="F29">
            <v>1</v>
          </cell>
          <cell r="G29" t="e">
            <v>#NAME?</v>
          </cell>
          <cell r="H29" t="e">
            <v>#NAME?</v>
          </cell>
          <cell r="I29" t="e">
            <v>#NAME?</v>
          </cell>
          <cell r="J29" t="e">
            <v>#NAME?</v>
          </cell>
          <cell r="K29" t="e">
            <v>#NAME?</v>
          </cell>
          <cell r="L29" t="e">
            <v>#NAME?</v>
          </cell>
          <cell r="M29" t="e">
            <v>#NAME?</v>
          </cell>
          <cell r="N29" t="e">
            <v>#NAME?</v>
          </cell>
          <cell r="O29">
            <v>0</v>
          </cell>
        </row>
        <row r="30">
          <cell r="B30">
            <v>27</v>
          </cell>
          <cell r="C30" t="str">
            <v>OFD 신설</v>
          </cell>
          <cell r="D30" t="str">
            <v>12CORE용(저장함포함)</v>
          </cell>
          <cell r="E30" t="str">
            <v>개</v>
          </cell>
          <cell r="F30">
            <v>1</v>
          </cell>
          <cell r="G30" t="e">
            <v>#NAME?</v>
          </cell>
          <cell r="H30" t="e">
            <v>#NAME?</v>
          </cell>
          <cell r="I30" t="e">
            <v>#NAME?</v>
          </cell>
          <cell r="J30" t="e">
            <v>#NAME?</v>
          </cell>
          <cell r="K30" t="e">
            <v>#NAME?</v>
          </cell>
          <cell r="L30" t="e">
            <v>#NAME?</v>
          </cell>
          <cell r="M30" t="e">
            <v>#NAME?</v>
          </cell>
          <cell r="N30" t="e">
            <v>#NAME?</v>
          </cell>
          <cell r="O30">
            <v>0</v>
          </cell>
        </row>
        <row r="31">
          <cell r="B31">
            <v>28</v>
          </cell>
          <cell r="C31" t="str">
            <v>OFD 신설</v>
          </cell>
          <cell r="D31" t="str">
            <v>16CORE용(저장함포함)</v>
          </cell>
          <cell r="E31" t="str">
            <v>개</v>
          </cell>
          <cell r="F31">
            <v>1</v>
          </cell>
          <cell r="G31" t="e">
            <v>#NAME?</v>
          </cell>
          <cell r="H31" t="e">
            <v>#NAME?</v>
          </cell>
          <cell r="I31" t="e">
            <v>#NAME?</v>
          </cell>
          <cell r="J31" t="e">
            <v>#NAME?</v>
          </cell>
          <cell r="K31" t="e">
            <v>#NAME?</v>
          </cell>
          <cell r="L31" t="e">
            <v>#NAME?</v>
          </cell>
          <cell r="M31" t="e">
            <v>#NAME?</v>
          </cell>
          <cell r="N31" t="e">
            <v>#NAME?</v>
          </cell>
          <cell r="O31">
            <v>0</v>
          </cell>
        </row>
        <row r="32">
          <cell r="B32">
            <v>29</v>
          </cell>
          <cell r="C32" t="str">
            <v>OFD 신설</v>
          </cell>
          <cell r="D32" t="str">
            <v>24CORE용(저장함포함)</v>
          </cell>
          <cell r="E32" t="str">
            <v>개</v>
          </cell>
          <cell r="F32">
            <v>1</v>
          </cell>
          <cell r="G32" t="e">
            <v>#NAME?</v>
          </cell>
          <cell r="H32" t="e">
            <v>#NAME?</v>
          </cell>
          <cell r="I32" t="e">
            <v>#NAME?</v>
          </cell>
          <cell r="J32" t="e">
            <v>#NAME?</v>
          </cell>
          <cell r="K32" t="e">
            <v>#NAME?</v>
          </cell>
          <cell r="L32" t="e">
            <v>#NAME?</v>
          </cell>
          <cell r="M32" t="e">
            <v>#NAME?</v>
          </cell>
          <cell r="N32" t="e">
            <v>#NAME?</v>
          </cell>
          <cell r="O32">
            <v>0</v>
          </cell>
        </row>
        <row r="33">
          <cell r="B33">
            <v>30</v>
          </cell>
          <cell r="C33" t="str">
            <v>OFD 신설</v>
          </cell>
          <cell r="D33" t="str">
            <v>36CORE용(저장함포함)</v>
          </cell>
          <cell r="E33" t="str">
            <v>개</v>
          </cell>
          <cell r="F33">
            <v>1</v>
          </cell>
          <cell r="G33" t="e">
            <v>#NAME?</v>
          </cell>
          <cell r="H33" t="e">
            <v>#NAME?</v>
          </cell>
          <cell r="I33" t="e">
            <v>#NAME?</v>
          </cell>
          <cell r="J33" t="e">
            <v>#NAME?</v>
          </cell>
          <cell r="K33" t="e">
            <v>#NAME?</v>
          </cell>
          <cell r="L33" t="e">
            <v>#NAME?</v>
          </cell>
          <cell r="M33" t="e">
            <v>#NAME?</v>
          </cell>
          <cell r="N33" t="e">
            <v>#NAME?</v>
          </cell>
          <cell r="O33">
            <v>0</v>
          </cell>
        </row>
        <row r="34">
          <cell r="B34">
            <v>31</v>
          </cell>
          <cell r="C34" t="str">
            <v>OFD 신설</v>
          </cell>
          <cell r="D34" t="str">
            <v>48CORE용(저장함포함)</v>
          </cell>
          <cell r="E34" t="str">
            <v>개</v>
          </cell>
          <cell r="F34">
            <v>1</v>
          </cell>
          <cell r="G34" t="e">
            <v>#NAME?</v>
          </cell>
          <cell r="H34" t="e">
            <v>#NAME?</v>
          </cell>
          <cell r="I34" t="e">
            <v>#NAME?</v>
          </cell>
          <cell r="J34" t="e">
            <v>#NAME?</v>
          </cell>
          <cell r="K34" t="e">
            <v>#NAME?</v>
          </cell>
          <cell r="L34" t="e">
            <v>#NAME?</v>
          </cell>
          <cell r="M34" t="e">
            <v>#NAME?</v>
          </cell>
          <cell r="N34" t="e">
            <v>#NAME?</v>
          </cell>
          <cell r="O34">
            <v>0</v>
          </cell>
        </row>
        <row r="35">
          <cell r="B35">
            <v>32</v>
          </cell>
          <cell r="C35" t="str">
            <v>OFD 신설</v>
          </cell>
          <cell r="D35" t="str">
            <v>72CORE용(저장함포함)</v>
          </cell>
          <cell r="E35" t="str">
            <v>개</v>
          </cell>
          <cell r="F35">
            <v>1</v>
          </cell>
          <cell r="G35" t="e">
            <v>#NAME?</v>
          </cell>
          <cell r="H35" t="e">
            <v>#NAME?</v>
          </cell>
          <cell r="I35" t="e">
            <v>#NAME?</v>
          </cell>
          <cell r="J35" t="e">
            <v>#NAME?</v>
          </cell>
          <cell r="K35" t="e">
            <v>#NAME?</v>
          </cell>
          <cell r="L35" t="e">
            <v>#NAME?</v>
          </cell>
          <cell r="M35" t="e">
            <v>#NAME?</v>
          </cell>
          <cell r="N35" t="e">
            <v>#NAME?</v>
          </cell>
          <cell r="O35">
            <v>0</v>
          </cell>
        </row>
        <row r="36">
          <cell r="B36">
            <v>33</v>
          </cell>
          <cell r="C36" t="str">
            <v>OFD 신설</v>
          </cell>
          <cell r="D36" t="str">
            <v>96CORE용(저장함포함)</v>
          </cell>
          <cell r="E36" t="str">
            <v>개</v>
          </cell>
          <cell r="F36">
            <v>1</v>
          </cell>
          <cell r="G36" t="e">
            <v>#NAME?</v>
          </cell>
          <cell r="H36" t="e">
            <v>#NAME?</v>
          </cell>
          <cell r="I36" t="e">
            <v>#NAME?</v>
          </cell>
          <cell r="J36" t="e">
            <v>#NAME?</v>
          </cell>
          <cell r="K36" t="e">
            <v>#NAME?</v>
          </cell>
          <cell r="L36" t="e">
            <v>#NAME?</v>
          </cell>
          <cell r="M36" t="e">
            <v>#NAME?</v>
          </cell>
          <cell r="N36" t="e">
            <v>#NAME?</v>
          </cell>
          <cell r="O36">
            <v>0</v>
          </cell>
        </row>
        <row r="37">
          <cell r="B37">
            <v>34</v>
          </cell>
          <cell r="C37" t="str">
            <v>OFD 신설</v>
          </cell>
          <cell r="D37" t="str">
            <v>144CORE용(저장함포함)</v>
          </cell>
          <cell r="E37" t="str">
            <v>개</v>
          </cell>
          <cell r="F37">
            <v>1</v>
          </cell>
          <cell r="G37" t="e">
            <v>#NAME?</v>
          </cell>
          <cell r="H37" t="e">
            <v>#NAME?</v>
          </cell>
          <cell r="I37" t="e">
            <v>#NAME?</v>
          </cell>
          <cell r="J37" t="e">
            <v>#NAME?</v>
          </cell>
          <cell r="K37" t="e">
            <v>#NAME?</v>
          </cell>
          <cell r="L37" t="e">
            <v>#NAME?</v>
          </cell>
          <cell r="M37" t="e">
            <v>#NAME?</v>
          </cell>
          <cell r="N37" t="e">
            <v>#NAME?</v>
          </cell>
          <cell r="O37">
            <v>0</v>
          </cell>
        </row>
        <row r="38">
          <cell r="B38">
            <v>35</v>
          </cell>
          <cell r="C38" t="str">
            <v>광전복합케이블, 구내</v>
          </cell>
          <cell r="D38" t="str">
            <v>SM8C/2.5㎟X2C/2.5㎟*1C, 배관일체형</v>
          </cell>
          <cell r="E38" t="str">
            <v>100m</v>
          </cell>
          <cell r="F38">
            <v>1</v>
          </cell>
          <cell r="G38" t="e">
            <v>#NAME?</v>
          </cell>
          <cell r="H38" t="e">
            <v>#NAME?</v>
          </cell>
          <cell r="I38" t="e">
            <v>#NAME?</v>
          </cell>
          <cell r="J38" t="e">
            <v>#NAME?</v>
          </cell>
          <cell r="K38" t="e">
            <v>#NAME?</v>
          </cell>
          <cell r="L38" t="e">
            <v>#NAME?</v>
          </cell>
          <cell r="M38" t="e">
            <v>#NAME?</v>
          </cell>
          <cell r="N38" t="e">
            <v>#NAME?</v>
          </cell>
          <cell r="O38">
            <v>0</v>
          </cell>
        </row>
        <row r="39">
          <cell r="B39">
            <v>36</v>
          </cell>
          <cell r="C39" t="str">
            <v>광전복합케이블, 터널, 야간</v>
          </cell>
          <cell r="D39" t="str">
            <v>SM8C/2.5㎟X2C/2.5㎟*1C, 배관일체형</v>
          </cell>
          <cell r="E39" t="str">
            <v>100m</v>
          </cell>
          <cell r="F39">
            <v>1</v>
          </cell>
          <cell r="G39" t="e">
            <v>#NAME?</v>
          </cell>
          <cell r="H39" t="e">
            <v>#NAME?</v>
          </cell>
          <cell r="I39" t="e">
            <v>#NAME?</v>
          </cell>
          <cell r="J39" t="e">
            <v>#NAME?</v>
          </cell>
          <cell r="K39" t="e">
            <v>#NAME?</v>
          </cell>
          <cell r="L39" t="e">
            <v>#NAME?</v>
          </cell>
          <cell r="M39" t="e">
            <v>#NAME?</v>
          </cell>
          <cell r="N39" t="e">
            <v>#NAME?</v>
          </cell>
          <cell r="O39">
            <v>0</v>
          </cell>
        </row>
        <row r="40">
          <cell r="B40">
            <v>37</v>
          </cell>
          <cell r="C40" t="str">
            <v>광전복합케이블, 구내</v>
          </cell>
          <cell r="D40" t="str">
            <v>SM8C/4㎟X2C/4㎟*1C, 배관일체형</v>
          </cell>
          <cell r="E40" t="str">
            <v>100m</v>
          </cell>
          <cell r="F40">
            <v>1</v>
          </cell>
          <cell r="G40" t="e">
            <v>#NAME?</v>
          </cell>
          <cell r="H40" t="e">
            <v>#NAME?</v>
          </cell>
          <cell r="I40" t="e">
            <v>#NAME?</v>
          </cell>
          <cell r="J40" t="e">
            <v>#NAME?</v>
          </cell>
          <cell r="K40" t="e">
            <v>#NAME?</v>
          </cell>
          <cell r="L40" t="e">
            <v>#NAME?</v>
          </cell>
          <cell r="M40" t="e">
            <v>#NAME?</v>
          </cell>
          <cell r="N40" t="e">
            <v>#NAME?</v>
          </cell>
          <cell r="O40">
            <v>0</v>
          </cell>
        </row>
        <row r="41">
          <cell r="B41">
            <v>38</v>
          </cell>
          <cell r="C41" t="str">
            <v>광전복합케이블, 터널, 야간</v>
          </cell>
          <cell r="D41" t="str">
            <v>SM8C/4㎟X2C/4㎟*1C, 배관일체형</v>
          </cell>
          <cell r="E41" t="str">
            <v>100m</v>
          </cell>
          <cell r="F41">
            <v>1</v>
          </cell>
          <cell r="G41" t="e">
            <v>#NAME?</v>
          </cell>
          <cell r="H41" t="e">
            <v>#NAME?</v>
          </cell>
          <cell r="I41" t="e">
            <v>#NAME?</v>
          </cell>
          <cell r="J41" t="e">
            <v>#NAME?</v>
          </cell>
          <cell r="K41" t="e">
            <v>#NAME?</v>
          </cell>
          <cell r="L41" t="e">
            <v>#NAME?</v>
          </cell>
          <cell r="M41" t="e">
            <v>#NAME?</v>
          </cell>
          <cell r="N41" t="e">
            <v>#NAME?</v>
          </cell>
          <cell r="O41">
            <v>0</v>
          </cell>
        </row>
        <row r="42">
          <cell r="B42">
            <v>39</v>
          </cell>
          <cell r="C42" t="str">
            <v>광전복합케이블, 구내</v>
          </cell>
          <cell r="D42" t="str">
            <v>SM8C/6㎟X2C/6㎟*1C, 배관일체형</v>
          </cell>
          <cell r="E42" t="str">
            <v>100m</v>
          </cell>
          <cell r="F42">
            <v>1</v>
          </cell>
          <cell r="G42" t="e">
            <v>#NAME?</v>
          </cell>
          <cell r="H42" t="e">
            <v>#NAME?</v>
          </cell>
          <cell r="I42" t="e">
            <v>#NAME?</v>
          </cell>
          <cell r="J42" t="e">
            <v>#NAME?</v>
          </cell>
          <cell r="K42" t="e">
            <v>#NAME?</v>
          </cell>
          <cell r="L42" t="e">
            <v>#NAME?</v>
          </cell>
          <cell r="M42" t="e">
            <v>#NAME?</v>
          </cell>
          <cell r="N42" t="e">
            <v>#NAME?</v>
          </cell>
          <cell r="O42">
            <v>0</v>
          </cell>
        </row>
        <row r="43">
          <cell r="B43">
            <v>40</v>
          </cell>
          <cell r="C43" t="str">
            <v>광전복합케이블, 구내</v>
          </cell>
          <cell r="D43" t="str">
            <v>SM8C/2.5㎟X2C/2.5㎟*1C, 일반난연</v>
          </cell>
          <cell r="E43" t="str">
            <v>100m</v>
          </cell>
          <cell r="F43">
            <v>1</v>
          </cell>
          <cell r="G43" t="e">
            <v>#NAME?</v>
          </cell>
          <cell r="H43" t="e">
            <v>#NAME?</v>
          </cell>
          <cell r="I43" t="e">
            <v>#NAME?</v>
          </cell>
          <cell r="J43" t="e">
            <v>#NAME?</v>
          </cell>
          <cell r="K43" t="e">
            <v>#NAME?</v>
          </cell>
          <cell r="L43" t="e">
            <v>#NAME?</v>
          </cell>
          <cell r="M43" t="e">
            <v>#NAME?</v>
          </cell>
          <cell r="N43" t="e">
            <v>#NAME?</v>
          </cell>
          <cell r="O43">
            <v>0</v>
          </cell>
        </row>
        <row r="44">
          <cell r="B44">
            <v>41</v>
          </cell>
          <cell r="C44" t="str">
            <v>광전복합케이블, 터널, 야간</v>
          </cell>
          <cell r="D44" t="str">
            <v>SM8C/2.5㎟X2C/2.5㎟*1C, 일반난연</v>
          </cell>
          <cell r="E44" t="str">
            <v>100m</v>
          </cell>
          <cell r="F44">
            <v>1</v>
          </cell>
          <cell r="G44" t="e">
            <v>#NAME?</v>
          </cell>
          <cell r="H44" t="e">
            <v>#NAME?</v>
          </cell>
          <cell r="I44" t="e">
            <v>#NAME?</v>
          </cell>
          <cell r="J44" t="e">
            <v>#NAME?</v>
          </cell>
          <cell r="K44" t="e">
            <v>#NAME?</v>
          </cell>
          <cell r="L44" t="e">
            <v>#NAME?</v>
          </cell>
          <cell r="M44" t="e">
            <v>#NAME?</v>
          </cell>
          <cell r="N44" t="e">
            <v>#NAME?</v>
          </cell>
          <cell r="O44">
            <v>0</v>
          </cell>
        </row>
        <row r="45">
          <cell r="B45">
            <v>42</v>
          </cell>
          <cell r="C45" t="str">
            <v>광전복합케이블, 구내</v>
          </cell>
          <cell r="D45" t="str">
            <v>SM8C/4㎟X2C/4㎟*1C, 일반난연</v>
          </cell>
          <cell r="E45" t="str">
            <v>100m</v>
          </cell>
          <cell r="F45">
            <v>1</v>
          </cell>
          <cell r="G45" t="e">
            <v>#NAME?</v>
          </cell>
          <cell r="H45" t="e">
            <v>#NAME?</v>
          </cell>
          <cell r="I45" t="e">
            <v>#NAME?</v>
          </cell>
          <cell r="J45" t="e">
            <v>#NAME?</v>
          </cell>
          <cell r="K45" t="e">
            <v>#NAME?</v>
          </cell>
          <cell r="L45" t="e">
            <v>#NAME?</v>
          </cell>
          <cell r="M45" t="e">
            <v>#NAME?</v>
          </cell>
          <cell r="N45" t="e">
            <v>#NAME?</v>
          </cell>
          <cell r="O45">
            <v>0</v>
          </cell>
        </row>
        <row r="46">
          <cell r="B46">
            <v>43</v>
          </cell>
          <cell r="C46" t="str">
            <v>광전복합케이블, 터널, 야간</v>
          </cell>
          <cell r="D46" t="str">
            <v>SM8C/4㎟X2C/4㎟*1C, 일반난연</v>
          </cell>
          <cell r="E46" t="str">
            <v>100m</v>
          </cell>
          <cell r="F46">
            <v>1</v>
          </cell>
          <cell r="G46" t="e">
            <v>#NAME?</v>
          </cell>
          <cell r="H46" t="e">
            <v>#NAME?</v>
          </cell>
          <cell r="I46" t="e">
            <v>#NAME?</v>
          </cell>
          <cell r="J46" t="e">
            <v>#NAME?</v>
          </cell>
          <cell r="K46" t="e">
            <v>#NAME?</v>
          </cell>
          <cell r="L46" t="e">
            <v>#NAME?</v>
          </cell>
          <cell r="M46" t="e">
            <v>#NAME?</v>
          </cell>
          <cell r="N46" t="e">
            <v>#NAME?</v>
          </cell>
          <cell r="O46">
            <v>0</v>
          </cell>
        </row>
        <row r="47">
          <cell r="B47">
            <v>44</v>
          </cell>
          <cell r="C47" t="str">
            <v>광전복합케이블, 구내</v>
          </cell>
          <cell r="D47" t="str">
            <v>SM8C/6㎟X2C/6㎟*1C, 일반난연</v>
          </cell>
          <cell r="E47" t="str">
            <v>100m</v>
          </cell>
          <cell r="F47">
            <v>1</v>
          </cell>
          <cell r="G47" t="e">
            <v>#NAME?</v>
          </cell>
          <cell r="H47" t="e">
            <v>#NAME?</v>
          </cell>
          <cell r="I47" t="e">
            <v>#NAME?</v>
          </cell>
          <cell r="J47" t="e">
            <v>#NAME?</v>
          </cell>
          <cell r="K47" t="e">
            <v>#NAME?</v>
          </cell>
          <cell r="L47" t="e">
            <v>#NAME?</v>
          </cell>
          <cell r="M47" t="e">
            <v>#NAME?</v>
          </cell>
          <cell r="N47" t="e">
            <v>#NAME?</v>
          </cell>
          <cell r="O47">
            <v>0</v>
          </cell>
        </row>
        <row r="48">
          <cell r="B48">
            <v>45</v>
          </cell>
          <cell r="C48" t="str">
            <v>광전복합케이블, 터널, 야간</v>
          </cell>
          <cell r="D48" t="str">
            <v>SM8C/6㎟X2C/6㎟*1C, 일반난연</v>
          </cell>
          <cell r="E48" t="str">
            <v>100m</v>
          </cell>
          <cell r="F48">
            <v>1</v>
          </cell>
          <cell r="G48" t="e">
            <v>#NAME?</v>
          </cell>
          <cell r="H48" t="e">
            <v>#NAME?</v>
          </cell>
          <cell r="I48" t="e">
            <v>#NAME?</v>
          </cell>
          <cell r="J48" t="e">
            <v>#NAME?</v>
          </cell>
          <cell r="K48" t="e">
            <v>#NAME?</v>
          </cell>
          <cell r="L48" t="e">
            <v>#NAME?</v>
          </cell>
          <cell r="M48" t="e">
            <v>#NAME?</v>
          </cell>
          <cell r="N48" t="e">
            <v>#NAME?</v>
          </cell>
          <cell r="O48">
            <v>0</v>
          </cell>
        </row>
        <row r="49">
          <cell r="B49">
            <v>46</v>
          </cell>
          <cell r="C49" t="str">
            <v>광전복합케이블, 구내</v>
          </cell>
          <cell r="D49" t="str">
            <v>SM8C/10㎟X2C/10㎟*1C, 일반난연</v>
          </cell>
          <cell r="E49" t="str">
            <v>100m</v>
          </cell>
          <cell r="F49">
            <v>1</v>
          </cell>
          <cell r="G49" t="e">
            <v>#NAME?</v>
          </cell>
          <cell r="H49" t="e">
            <v>#NAME?</v>
          </cell>
          <cell r="I49" t="e">
            <v>#NAME?</v>
          </cell>
          <cell r="J49" t="e">
            <v>#NAME?</v>
          </cell>
          <cell r="K49" t="e">
            <v>#NAME?</v>
          </cell>
          <cell r="L49" t="e">
            <v>#NAME?</v>
          </cell>
          <cell r="M49" t="e">
            <v>#NAME?</v>
          </cell>
          <cell r="N49" t="e">
            <v>#NAME?</v>
          </cell>
          <cell r="O49">
            <v>0</v>
          </cell>
        </row>
        <row r="50">
          <cell r="B50">
            <v>47</v>
          </cell>
          <cell r="C50" t="str">
            <v>광전복합케이블, 터널, 야간</v>
          </cell>
          <cell r="D50" t="str">
            <v>SM8C/10㎟X2C/10㎟*1C, 일반난연</v>
          </cell>
          <cell r="E50" t="str">
            <v>100m</v>
          </cell>
          <cell r="F50">
            <v>1</v>
          </cell>
          <cell r="G50" t="e">
            <v>#NAME?</v>
          </cell>
          <cell r="H50" t="e">
            <v>#NAME?</v>
          </cell>
          <cell r="I50" t="e">
            <v>#NAME?</v>
          </cell>
          <cell r="J50" t="e">
            <v>#NAME?</v>
          </cell>
          <cell r="K50" t="e">
            <v>#NAME?</v>
          </cell>
          <cell r="L50" t="e">
            <v>#NAME?</v>
          </cell>
          <cell r="M50" t="e">
            <v>#NAME?</v>
          </cell>
          <cell r="N50" t="e">
            <v>#NAME?</v>
          </cell>
          <cell r="O50">
            <v>0</v>
          </cell>
        </row>
        <row r="51">
          <cell r="B51">
            <v>48</v>
          </cell>
          <cell r="C51" t="str">
            <v>복합 크램프</v>
          </cell>
          <cell r="D51" t="str">
            <v>급전선 고정용</v>
          </cell>
          <cell r="E51" t="str">
            <v>개</v>
          </cell>
          <cell r="F51">
            <v>1</v>
          </cell>
          <cell r="G51" t="e">
            <v>#NAME?</v>
          </cell>
          <cell r="H51" t="e">
            <v>#NAME?</v>
          </cell>
          <cell r="I51">
            <v>0</v>
          </cell>
          <cell r="J51">
            <v>0</v>
          </cell>
          <cell r="K51" t="e">
            <v>#NAME?</v>
          </cell>
          <cell r="L51" t="e">
            <v>#NAME?</v>
          </cell>
          <cell r="M51" t="e">
            <v>#NAME?</v>
          </cell>
          <cell r="N51" t="e">
            <v>#NAME?</v>
          </cell>
          <cell r="O51">
            <v>0</v>
          </cell>
        </row>
        <row r="52">
          <cell r="B52">
            <v>49</v>
          </cell>
          <cell r="C52" t="str">
            <v>원터치 복합클램프</v>
          </cell>
          <cell r="D52" t="str">
            <v>광전복합케이블 고정용</v>
          </cell>
          <cell r="E52" t="str">
            <v>개</v>
          </cell>
          <cell r="F52">
            <v>1</v>
          </cell>
          <cell r="G52" t="e">
            <v>#NAME?</v>
          </cell>
          <cell r="H52" t="e">
            <v>#NAME?</v>
          </cell>
          <cell r="I52">
            <v>0</v>
          </cell>
          <cell r="J52">
            <v>0</v>
          </cell>
          <cell r="K52" t="e">
            <v>#NAME?</v>
          </cell>
          <cell r="L52" t="e">
            <v>#NAME?</v>
          </cell>
          <cell r="M52" t="e">
            <v>#NAME?</v>
          </cell>
          <cell r="N52" t="e">
            <v>#NAME?</v>
          </cell>
          <cell r="O52">
            <v>0</v>
          </cell>
        </row>
        <row r="53">
          <cell r="B53">
            <v>50</v>
          </cell>
          <cell r="C53" t="str">
            <v>파이프행거</v>
          </cell>
          <cell r="D53" t="str">
            <v>16C</v>
          </cell>
          <cell r="E53" t="str">
            <v>개</v>
          </cell>
          <cell r="F53">
            <v>1</v>
          </cell>
          <cell r="G53" t="e">
            <v>#NAME?</v>
          </cell>
          <cell r="H53" t="e">
            <v>#NAME?</v>
          </cell>
          <cell r="I53">
            <v>0</v>
          </cell>
          <cell r="J53">
            <v>0</v>
          </cell>
          <cell r="K53" t="e">
            <v>#NAME?</v>
          </cell>
          <cell r="L53" t="e">
            <v>#NAME?</v>
          </cell>
          <cell r="M53" t="e">
            <v>#NAME?</v>
          </cell>
          <cell r="N53" t="e">
            <v>#NAME?</v>
          </cell>
          <cell r="O53">
            <v>0</v>
          </cell>
        </row>
        <row r="54">
          <cell r="B54">
            <v>51</v>
          </cell>
          <cell r="C54" t="str">
            <v>Cable Tray 신설</v>
          </cell>
          <cell r="D54" t="str">
            <v>W300xH60x4T</v>
          </cell>
          <cell r="E54" t="str">
            <v>10m</v>
          </cell>
          <cell r="F54">
            <v>1</v>
          </cell>
          <cell r="G54" t="e">
            <v>#NAME?</v>
          </cell>
          <cell r="H54" t="e">
            <v>#NAME?</v>
          </cell>
          <cell r="I54" t="e">
            <v>#NAME?</v>
          </cell>
          <cell r="J54" t="e">
            <v>#NAME?</v>
          </cell>
          <cell r="K54">
            <v>10204.4</v>
          </cell>
          <cell r="L54">
            <v>10204</v>
          </cell>
          <cell r="M54" t="e">
            <v>#NAME?</v>
          </cell>
          <cell r="N54" t="e">
            <v>#NAME?</v>
          </cell>
          <cell r="O54">
            <v>0</v>
          </cell>
        </row>
        <row r="55">
          <cell r="B55">
            <v>52</v>
          </cell>
          <cell r="C55" t="str">
            <v>덕트 취부</v>
          </cell>
          <cell r="D55" t="str">
            <v>300㎟ 이하</v>
          </cell>
          <cell r="E55" t="str">
            <v>m</v>
          </cell>
          <cell r="F55">
            <v>1</v>
          </cell>
          <cell r="G55" t="e">
            <v>#NAME?</v>
          </cell>
          <cell r="H55" t="e">
            <v>#NAME?</v>
          </cell>
          <cell r="I55" t="e">
            <v>#NAME?</v>
          </cell>
          <cell r="J55" t="e">
            <v>#NAME?</v>
          </cell>
          <cell r="K55" t="e">
            <v>#NAME?</v>
          </cell>
          <cell r="L55" t="e">
            <v>#NAME?</v>
          </cell>
          <cell r="M55" t="e">
            <v>#NAME?</v>
          </cell>
          <cell r="N55" t="e">
            <v>#NAME?</v>
          </cell>
          <cell r="O55">
            <v>0</v>
          </cell>
        </row>
        <row r="56">
          <cell r="B56">
            <v>53</v>
          </cell>
          <cell r="C56" t="str">
            <v>트레이 지지대</v>
          </cell>
          <cell r="D56" t="str">
            <v>앙카포함</v>
          </cell>
          <cell r="E56" t="str">
            <v>개소</v>
          </cell>
          <cell r="F56">
            <v>1</v>
          </cell>
          <cell r="G56" t="e">
            <v>#NAME?</v>
          </cell>
          <cell r="H56" t="e">
            <v>#NAME?</v>
          </cell>
          <cell r="I56" t="e">
            <v>#NAME?</v>
          </cell>
          <cell r="J56" t="e">
            <v>#NAME?</v>
          </cell>
          <cell r="K56">
            <v>364.4</v>
          </cell>
          <cell r="L56">
            <v>364</v>
          </cell>
          <cell r="M56" t="e">
            <v>#NAME?</v>
          </cell>
          <cell r="N56" t="e">
            <v>#NAME?</v>
          </cell>
          <cell r="O56">
            <v>0</v>
          </cell>
        </row>
        <row r="57">
          <cell r="B57">
            <v>54</v>
          </cell>
          <cell r="C57" t="str">
            <v>트로프  뚜껑 드러내기(야간)</v>
          </cell>
          <cell r="D57" t="str">
            <v>파스콘, TU 150S</v>
          </cell>
          <cell r="E57" t="str">
            <v>100m</v>
          </cell>
          <cell r="F57">
            <v>1</v>
          </cell>
          <cell r="G57">
            <v>0</v>
          </cell>
          <cell r="H57">
            <v>0</v>
          </cell>
          <cell r="I57" t="e">
            <v>#NAME?</v>
          </cell>
          <cell r="J57" t="e">
            <v>#NAME?</v>
          </cell>
          <cell r="K57" t="e">
            <v>#NAME?</v>
          </cell>
          <cell r="L57" t="e">
            <v>#NAME?</v>
          </cell>
          <cell r="M57" t="e">
            <v>#NAME?</v>
          </cell>
          <cell r="N57" t="e">
            <v>#NAME?</v>
          </cell>
          <cell r="O57">
            <v>0</v>
          </cell>
        </row>
        <row r="58">
          <cell r="B58">
            <v>55</v>
          </cell>
          <cell r="C58" t="str">
            <v>급전선</v>
          </cell>
          <cell r="D58" t="str">
            <v>HFC(FR)12D</v>
          </cell>
          <cell r="E58" t="str">
            <v>m</v>
          </cell>
          <cell r="F58">
            <v>1</v>
          </cell>
          <cell r="G58" t="e">
            <v>#NAME?</v>
          </cell>
          <cell r="H58" t="e">
            <v>#NAME?</v>
          </cell>
          <cell r="I58" t="e">
            <v>#NAME?</v>
          </cell>
          <cell r="J58" t="e">
            <v>#NAME?</v>
          </cell>
          <cell r="K58" t="e">
            <v>#NAME?</v>
          </cell>
          <cell r="L58" t="e">
            <v>#NAME?</v>
          </cell>
          <cell r="M58" t="e">
            <v>#NAME?</v>
          </cell>
          <cell r="N58" t="e">
            <v>#NAME?</v>
          </cell>
          <cell r="O58">
            <v>0</v>
          </cell>
        </row>
        <row r="59">
          <cell r="B59">
            <v>56</v>
          </cell>
          <cell r="C59" t="str">
            <v>커넥터 설치</v>
          </cell>
          <cell r="D59" t="str">
            <v>Φ1/2"</v>
          </cell>
          <cell r="E59" t="str">
            <v>개</v>
          </cell>
          <cell r="F59">
            <v>1</v>
          </cell>
          <cell r="G59" t="e">
            <v>#NAME?</v>
          </cell>
          <cell r="H59" t="e">
            <v>#NAME?</v>
          </cell>
          <cell r="I59" t="e">
            <v>#NAME?</v>
          </cell>
          <cell r="J59" t="e">
            <v>#NAME?</v>
          </cell>
          <cell r="K59" t="e">
            <v>#NAME?</v>
          </cell>
          <cell r="L59" t="e">
            <v>#NAME?</v>
          </cell>
          <cell r="M59" t="e">
            <v>#NAME?</v>
          </cell>
          <cell r="N59" t="e">
            <v>#NAME?</v>
          </cell>
          <cell r="O59">
            <v>0</v>
          </cell>
        </row>
        <row r="60">
          <cell r="B60">
            <v>57</v>
          </cell>
          <cell r="C60" t="str">
            <v>원터치 커플러</v>
          </cell>
          <cell r="D60" t="str">
            <v>E25</v>
          </cell>
          <cell r="E60" t="str">
            <v>개</v>
          </cell>
          <cell r="F60">
            <v>1</v>
          </cell>
          <cell r="G60">
            <v>7050</v>
          </cell>
          <cell r="H60">
            <v>7050</v>
          </cell>
          <cell r="I60">
            <v>0</v>
          </cell>
          <cell r="J60">
            <v>0</v>
          </cell>
          <cell r="K60">
            <v>0</v>
          </cell>
          <cell r="L60">
            <v>0</v>
          </cell>
          <cell r="M60">
            <v>7050</v>
          </cell>
          <cell r="N60">
            <v>7050</v>
          </cell>
          <cell r="O60">
            <v>0</v>
          </cell>
        </row>
        <row r="61">
          <cell r="B61">
            <v>58</v>
          </cell>
          <cell r="C61" t="str">
            <v>파이프크램프</v>
          </cell>
          <cell r="D61" t="str">
            <v>E25</v>
          </cell>
          <cell r="E61" t="str">
            <v>개</v>
          </cell>
          <cell r="F61">
            <v>1</v>
          </cell>
          <cell r="G61">
            <v>329</v>
          </cell>
          <cell r="H61">
            <v>329</v>
          </cell>
          <cell r="I61">
            <v>0</v>
          </cell>
          <cell r="J61">
            <v>0</v>
          </cell>
          <cell r="K61">
            <v>0</v>
          </cell>
          <cell r="L61">
            <v>0</v>
          </cell>
          <cell r="M61">
            <v>329</v>
          </cell>
          <cell r="N61">
            <v>329</v>
          </cell>
          <cell r="O61">
            <v>0</v>
          </cell>
        </row>
        <row r="62">
          <cell r="B62">
            <v>59</v>
          </cell>
          <cell r="C62" t="str">
            <v>공드럼 해체</v>
          </cell>
          <cell r="D62">
            <v>0</v>
          </cell>
          <cell r="E62" t="str">
            <v>드럼</v>
          </cell>
          <cell r="F62">
            <v>1</v>
          </cell>
          <cell r="G62">
            <v>0</v>
          </cell>
          <cell r="H62">
            <v>0</v>
          </cell>
          <cell r="I62" t="e">
            <v>#NAME?</v>
          </cell>
          <cell r="J62" t="e">
            <v>#NAME?</v>
          </cell>
          <cell r="K62" t="e">
            <v>#NAME?</v>
          </cell>
          <cell r="L62" t="e">
            <v>#NAME?</v>
          </cell>
          <cell r="M62" t="e">
            <v>#NAME?</v>
          </cell>
          <cell r="N62" t="e">
            <v>#NAME?</v>
          </cell>
          <cell r="O62">
            <v>0</v>
          </cell>
        </row>
      </sheetData>
      <sheetData sheetId="16">
        <row r="1">
          <cell r="B1" t="str">
            <v>동원</v>
          </cell>
        </row>
        <row r="2">
          <cell r="B2">
            <v>0</v>
          </cell>
          <cell r="C2" t="str">
            <v>공     정      명</v>
          </cell>
          <cell r="D2">
            <v>0</v>
          </cell>
          <cell r="E2" t="str">
            <v>규     격</v>
          </cell>
          <cell r="F2" t="str">
            <v>단위</v>
          </cell>
          <cell r="G2" t="str">
            <v>수 량</v>
          </cell>
          <cell r="H2" t="str">
            <v>재  료  비</v>
          </cell>
          <cell r="I2">
            <v>0</v>
          </cell>
          <cell r="J2" t="str">
            <v>노  무  비</v>
          </cell>
          <cell r="K2">
            <v>0</v>
          </cell>
          <cell r="L2" t="str">
            <v>경      비</v>
          </cell>
          <cell r="M2">
            <v>0</v>
          </cell>
          <cell r="N2" t="str">
            <v>계</v>
          </cell>
          <cell r="O2">
            <v>0</v>
          </cell>
          <cell r="P2" t="str">
            <v>비  고</v>
          </cell>
        </row>
        <row r="3">
          <cell r="B3">
            <v>0</v>
          </cell>
          <cell r="C3">
            <v>0</v>
          </cell>
          <cell r="D3">
            <v>0</v>
          </cell>
          <cell r="E3">
            <v>0</v>
          </cell>
          <cell r="F3">
            <v>0</v>
          </cell>
          <cell r="G3">
            <v>0</v>
          </cell>
          <cell r="H3" t="str">
            <v>단  가</v>
          </cell>
          <cell r="I3" t="str">
            <v>금  액</v>
          </cell>
          <cell r="J3" t="str">
            <v>단  가</v>
          </cell>
          <cell r="K3" t="str">
            <v>금  액</v>
          </cell>
          <cell r="L3" t="str">
            <v>단  가</v>
          </cell>
          <cell r="M3" t="str">
            <v>금  액</v>
          </cell>
          <cell r="N3" t="str">
            <v>단  가</v>
          </cell>
          <cell r="O3" t="str">
            <v>금  액</v>
          </cell>
          <cell r="P3">
            <v>0</v>
          </cell>
        </row>
        <row r="4">
          <cell r="B4">
            <v>1</v>
          </cell>
          <cell r="C4">
            <v>1</v>
          </cell>
          <cell r="D4" t="str">
            <v>트로프 설치</v>
          </cell>
          <cell r="E4" t="str">
            <v>TU120S, 야간</v>
          </cell>
          <cell r="F4" t="str">
            <v>10m</v>
          </cell>
          <cell r="G4">
            <v>0</v>
          </cell>
          <cell r="H4">
            <v>0</v>
          </cell>
          <cell r="I4">
            <v>0</v>
          </cell>
          <cell r="J4">
            <v>0</v>
          </cell>
          <cell r="K4">
            <v>0</v>
          </cell>
          <cell r="L4">
            <v>0</v>
          </cell>
          <cell r="M4">
            <v>0</v>
          </cell>
          <cell r="N4">
            <v>0</v>
          </cell>
          <cell r="O4">
            <v>0</v>
          </cell>
          <cell r="P4">
            <v>1</v>
          </cell>
        </row>
        <row r="5">
          <cell r="C5">
            <v>0</v>
          </cell>
          <cell r="D5" t="str">
            <v>가. 재료비</v>
          </cell>
          <cell r="E5">
            <v>0</v>
          </cell>
          <cell r="F5">
            <v>0</v>
          </cell>
          <cell r="G5">
            <v>0</v>
          </cell>
          <cell r="H5">
            <v>0</v>
          </cell>
          <cell r="I5">
            <v>0</v>
          </cell>
          <cell r="J5">
            <v>0</v>
          </cell>
          <cell r="K5">
            <v>0</v>
          </cell>
          <cell r="L5">
            <v>0</v>
          </cell>
          <cell r="M5">
            <v>0</v>
          </cell>
          <cell r="N5">
            <v>0</v>
          </cell>
          <cell r="O5">
            <v>0</v>
          </cell>
          <cell r="P5">
            <v>0</v>
          </cell>
        </row>
        <row r="6">
          <cell r="C6">
            <v>0</v>
          </cell>
          <cell r="D6" t="str">
            <v>파스콘 트로프</v>
          </cell>
          <cell r="E6" t="str">
            <v>LTE-R 횡단용(TU120S)</v>
          </cell>
          <cell r="F6" t="str">
            <v>EA</v>
          </cell>
          <cell r="G6" t="e">
            <v>#NAME?</v>
          </cell>
          <cell r="H6">
            <v>43700</v>
          </cell>
          <cell r="I6" t="e">
            <v>#NAME?</v>
          </cell>
          <cell r="J6">
            <v>0</v>
          </cell>
          <cell r="K6" t="e">
            <v>#NAME?</v>
          </cell>
          <cell r="L6">
            <v>0</v>
          </cell>
          <cell r="M6" t="e">
            <v>#NAME?</v>
          </cell>
          <cell r="N6">
            <v>43700</v>
          </cell>
          <cell r="O6" t="e">
            <v>#NAME?</v>
          </cell>
          <cell r="P6">
            <v>0</v>
          </cell>
        </row>
        <row r="7">
          <cell r="C7">
            <v>0</v>
          </cell>
          <cell r="D7" t="str">
            <v>볼트세트</v>
          </cell>
          <cell r="E7" t="str">
            <v>6x40㎜</v>
          </cell>
          <cell r="F7" t="str">
            <v>세트</v>
          </cell>
          <cell r="G7" t="e">
            <v>#NAME?</v>
          </cell>
          <cell r="H7">
            <v>105</v>
          </cell>
          <cell r="I7" t="e">
            <v>#NAME?</v>
          </cell>
          <cell r="J7">
            <v>0</v>
          </cell>
          <cell r="K7" t="e">
            <v>#NAME?</v>
          </cell>
          <cell r="L7">
            <v>0</v>
          </cell>
          <cell r="M7" t="e">
            <v>#NAME?</v>
          </cell>
          <cell r="N7">
            <v>105</v>
          </cell>
          <cell r="O7" t="e">
            <v>#NAME?</v>
          </cell>
          <cell r="P7">
            <v>0</v>
          </cell>
        </row>
        <row r="8">
          <cell r="C8">
            <v>0</v>
          </cell>
          <cell r="D8">
            <v>0</v>
          </cell>
          <cell r="E8">
            <v>0</v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  <cell r="P8">
            <v>0</v>
          </cell>
        </row>
        <row r="9">
          <cell r="C9">
            <v>0</v>
          </cell>
          <cell r="D9" t="str">
            <v>나 노무비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  <cell r="P9">
            <v>0</v>
          </cell>
        </row>
        <row r="10">
          <cell r="B10" t="str">
            <v>1통신외선공</v>
          </cell>
          <cell r="C10">
            <v>0</v>
          </cell>
          <cell r="D10" t="str">
            <v>통신외선공</v>
          </cell>
          <cell r="E10">
            <v>0</v>
          </cell>
          <cell r="F10" t="str">
            <v>인</v>
          </cell>
          <cell r="G10" t="e">
            <v>#NAME?</v>
          </cell>
          <cell r="H10">
            <v>0</v>
          </cell>
          <cell r="I10">
            <v>0</v>
          </cell>
          <cell r="J10">
            <v>357144</v>
          </cell>
          <cell r="K10" t="e">
            <v>#NAME?</v>
          </cell>
          <cell r="L10">
            <v>0</v>
          </cell>
          <cell r="M10" t="e">
            <v>#NAME?</v>
          </cell>
          <cell r="N10">
            <v>357144</v>
          </cell>
          <cell r="O10" t="e">
            <v>#NAME?</v>
          </cell>
          <cell r="P10">
            <v>0</v>
          </cell>
        </row>
        <row r="11">
          <cell r="B11" t="str">
            <v>1보통인부</v>
          </cell>
          <cell r="C11">
            <v>0</v>
          </cell>
          <cell r="D11" t="str">
            <v>보통인부</v>
          </cell>
          <cell r="E11">
            <v>0</v>
          </cell>
          <cell r="F11" t="str">
            <v>인</v>
          </cell>
          <cell r="G11" t="e">
            <v>#NAME?</v>
          </cell>
          <cell r="H11">
            <v>0</v>
          </cell>
          <cell r="I11">
            <v>0</v>
          </cell>
          <cell r="J11">
            <v>153671</v>
          </cell>
          <cell r="K11" t="e">
            <v>#NAME?</v>
          </cell>
          <cell r="L11">
            <v>0</v>
          </cell>
          <cell r="M11" t="e">
            <v>#NAME?</v>
          </cell>
          <cell r="N11">
            <v>153671</v>
          </cell>
          <cell r="O11" t="e">
            <v>#NAME?</v>
          </cell>
          <cell r="P11">
            <v>0</v>
          </cell>
        </row>
        <row r="12">
          <cell r="B12" t="str">
            <v>1통신내선공</v>
          </cell>
          <cell r="C12">
            <v>0</v>
          </cell>
          <cell r="D12" t="str">
            <v>통신내선공</v>
          </cell>
          <cell r="E12">
            <v>0</v>
          </cell>
          <cell r="F12" t="str">
            <v>인</v>
          </cell>
          <cell r="G12" t="e">
            <v>#NAME?</v>
          </cell>
          <cell r="H12">
            <v>0</v>
          </cell>
          <cell r="I12">
            <v>0</v>
          </cell>
          <cell r="J12">
            <v>242964</v>
          </cell>
          <cell r="K12" t="e">
            <v>#NAME?</v>
          </cell>
          <cell r="L12">
            <v>0</v>
          </cell>
          <cell r="M12" t="e">
            <v>#NAME?</v>
          </cell>
          <cell r="N12">
            <v>242964</v>
          </cell>
          <cell r="O12" t="e">
            <v>#NAME?</v>
          </cell>
          <cell r="P12">
            <v>0</v>
          </cell>
        </row>
        <row r="13">
          <cell r="C13">
            <v>0</v>
          </cell>
          <cell r="D13">
            <v>0</v>
          </cell>
          <cell r="E13">
            <v>0</v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</row>
        <row r="14">
          <cell r="C14">
            <v>0</v>
          </cell>
          <cell r="D14" t="str">
            <v>다. 공구손료</v>
          </cell>
          <cell r="E14" t="str">
            <v>노무비x3%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</row>
        <row r="15">
          <cell r="C15">
            <v>0</v>
          </cell>
          <cell r="D15" t="str">
            <v>통신외선공</v>
          </cell>
          <cell r="E15">
            <v>0</v>
          </cell>
          <cell r="F15" t="str">
            <v>인</v>
          </cell>
          <cell r="G15" t="e">
            <v>#NAME?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357144</v>
          </cell>
          <cell r="M15" t="e">
            <v>#NAME?</v>
          </cell>
          <cell r="N15">
            <v>357144</v>
          </cell>
          <cell r="O15" t="e">
            <v>#NAME?</v>
          </cell>
          <cell r="P15">
            <v>0</v>
          </cell>
        </row>
        <row r="16">
          <cell r="C16">
            <v>0</v>
          </cell>
          <cell r="D16" t="str">
            <v>보통인부</v>
          </cell>
          <cell r="E16">
            <v>0</v>
          </cell>
          <cell r="F16" t="str">
            <v>인</v>
          </cell>
          <cell r="G16" t="e">
            <v>#NAME?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153671</v>
          </cell>
          <cell r="M16" t="e">
            <v>#NAME?</v>
          </cell>
          <cell r="N16">
            <v>153671</v>
          </cell>
          <cell r="O16" t="e">
            <v>#NAME?</v>
          </cell>
          <cell r="P16">
            <v>0</v>
          </cell>
        </row>
        <row r="17">
          <cell r="C17">
            <v>0</v>
          </cell>
          <cell r="D17" t="str">
            <v>통신내선공</v>
          </cell>
          <cell r="E17">
            <v>0</v>
          </cell>
          <cell r="F17" t="str">
            <v>인</v>
          </cell>
          <cell r="G17" t="e">
            <v>#NAME?</v>
          </cell>
          <cell r="H17">
            <v>0</v>
          </cell>
          <cell r="I17">
            <v>0</v>
          </cell>
          <cell r="J17">
            <v>0</v>
          </cell>
          <cell r="K17">
            <v>0</v>
          </cell>
          <cell r="L17">
            <v>242964</v>
          </cell>
          <cell r="M17" t="e">
            <v>#NAME?</v>
          </cell>
          <cell r="N17">
            <v>242964</v>
          </cell>
          <cell r="O17" t="e">
            <v>#NAME?</v>
          </cell>
          <cell r="P17">
            <v>0</v>
          </cell>
        </row>
        <row r="18">
          <cell r="C18">
            <v>0</v>
          </cell>
          <cell r="D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</row>
        <row r="19">
          <cell r="C19">
            <v>0</v>
          </cell>
          <cell r="D19">
            <v>0</v>
          </cell>
          <cell r="E19">
            <v>0</v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</row>
        <row r="20">
          <cell r="C20">
            <v>0</v>
          </cell>
          <cell r="D20">
            <v>0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</row>
        <row r="21">
          <cell r="C21">
            <v>0</v>
          </cell>
          <cell r="D21">
            <v>0</v>
          </cell>
          <cell r="E21">
            <v>0</v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K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  <cell r="P21">
            <v>0</v>
          </cell>
        </row>
        <row r="22">
          <cell r="C22">
            <v>0</v>
          </cell>
          <cell r="D22">
            <v>0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</row>
        <row r="23">
          <cell r="C23">
            <v>0</v>
          </cell>
          <cell r="D23">
            <v>0</v>
          </cell>
          <cell r="E23">
            <v>0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</row>
        <row r="24">
          <cell r="C24">
            <v>0</v>
          </cell>
          <cell r="D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</row>
        <row r="25">
          <cell r="C25">
            <v>0</v>
          </cell>
          <cell r="D25">
            <v>0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</row>
        <row r="26">
          <cell r="C26">
            <v>0</v>
          </cell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</row>
        <row r="27">
          <cell r="C27">
            <v>0</v>
          </cell>
          <cell r="D27">
            <v>0</v>
          </cell>
          <cell r="E27">
            <v>0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</row>
        <row r="28">
          <cell r="B28" t="str">
            <v>1계</v>
          </cell>
          <cell r="C28">
            <v>0</v>
          </cell>
          <cell r="D28" t="str">
            <v>계</v>
          </cell>
          <cell r="E28">
            <v>0</v>
          </cell>
          <cell r="F28">
            <v>0</v>
          </cell>
          <cell r="G28">
            <v>0</v>
          </cell>
          <cell r="H28">
            <v>0</v>
          </cell>
          <cell r="I28" t="e">
            <v>#NAME?</v>
          </cell>
          <cell r="J28">
            <v>0</v>
          </cell>
          <cell r="K28" t="e">
            <v>#NAME?</v>
          </cell>
          <cell r="L28">
            <v>0</v>
          </cell>
          <cell r="M28" t="e">
            <v>#NAME?</v>
          </cell>
          <cell r="N28">
            <v>0</v>
          </cell>
          <cell r="O28" t="e">
            <v>#NAME?</v>
          </cell>
          <cell r="P28">
            <v>0</v>
          </cell>
        </row>
        <row r="29">
          <cell r="B29">
            <v>2</v>
          </cell>
          <cell r="C29">
            <v>2</v>
          </cell>
          <cell r="D29" t="str">
            <v>금속제 가요 전선관 설치</v>
          </cell>
          <cell r="E29" t="str">
            <v>16mm, 야간</v>
          </cell>
          <cell r="F29" t="str">
            <v>10m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K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2</v>
          </cell>
        </row>
        <row r="30">
          <cell r="C30">
            <v>0</v>
          </cell>
          <cell r="D30" t="str">
            <v>가. 재료비</v>
          </cell>
          <cell r="E30">
            <v>0</v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K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</row>
        <row r="31">
          <cell r="C31">
            <v>0</v>
          </cell>
          <cell r="D31" t="str">
            <v>후렉시블전선관</v>
          </cell>
          <cell r="E31" t="str">
            <v>GW-16, 표준형방수</v>
          </cell>
          <cell r="F31" t="str">
            <v>m</v>
          </cell>
          <cell r="G31" t="e">
            <v>#NAME?</v>
          </cell>
          <cell r="H31">
            <v>699</v>
          </cell>
          <cell r="I31" t="e">
            <v>#NAME?</v>
          </cell>
          <cell r="J31">
            <v>0</v>
          </cell>
          <cell r="K31" t="e">
            <v>#NAME?</v>
          </cell>
          <cell r="L31">
            <v>0</v>
          </cell>
          <cell r="M31" t="e">
            <v>#NAME?</v>
          </cell>
          <cell r="N31">
            <v>699</v>
          </cell>
          <cell r="O31" t="e">
            <v>#NAME?</v>
          </cell>
          <cell r="P31">
            <v>0</v>
          </cell>
        </row>
        <row r="32">
          <cell r="C32">
            <v>0</v>
          </cell>
          <cell r="D32" t="str">
            <v>전선관 부속품</v>
          </cell>
          <cell r="E32" t="str">
            <v>재료비의 20%</v>
          </cell>
          <cell r="F32" t="str">
            <v>요율</v>
          </cell>
          <cell r="G32" t="e">
            <v>#NAME?</v>
          </cell>
          <cell r="H32" t="e">
            <v>#NAME?</v>
          </cell>
          <cell r="I32" t="e">
            <v>#NAME?</v>
          </cell>
          <cell r="J32">
            <v>0</v>
          </cell>
          <cell r="K32" t="e">
            <v>#NAME?</v>
          </cell>
          <cell r="L32">
            <v>0</v>
          </cell>
          <cell r="M32" t="e">
            <v>#NAME?</v>
          </cell>
          <cell r="N32" t="e">
            <v>#NAME?</v>
          </cell>
          <cell r="O32" t="e">
            <v>#NAME?</v>
          </cell>
          <cell r="P32">
            <v>0</v>
          </cell>
        </row>
        <row r="33">
          <cell r="C33">
            <v>0</v>
          </cell>
          <cell r="D33" t="str">
            <v>잡자재비</v>
          </cell>
          <cell r="E33" t="str">
            <v>전선 및 배관의 2%</v>
          </cell>
          <cell r="F33" t="str">
            <v>요율</v>
          </cell>
          <cell r="G33" t="e">
            <v>#NAME?</v>
          </cell>
          <cell r="H33" t="e">
            <v>#NAME?</v>
          </cell>
          <cell r="I33" t="e">
            <v>#NAME?</v>
          </cell>
          <cell r="J33">
            <v>0</v>
          </cell>
          <cell r="K33" t="e">
            <v>#NAME?</v>
          </cell>
          <cell r="L33">
            <v>0</v>
          </cell>
          <cell r="M33" t="e">
            <v>#NAME?</v>
          </cell>
          <cell r="N33" t="e">
            <v>#NAME?</v>
          </cell>
          <cell r="O33" t="e">
            <v>#NAME?</v>
          </cell>
          <cell r="P33">
            <v>0</v>
          </cell>
        </row>
        <row r="34">
          <cell r="C34">
            <v>0</v>
          </cell>
          <cell r="D34">
            <v>0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</row>
        <row r="35">
          <cell r="C35">
            <v>0</v>
          </cell>
          <cell r="D35" t="str">
            <v>나 노무비</v>
          </cell>
          <cell r="E35">
            <v>0</v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K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</row>
        <row r="36">
          <cell r="B36" t="str">
            <v>2통신내선공</v>
          </cell>
          <cell r="C36">
            <v>0</v>
          </cell>
          <cell r="D36" t="str">
            <v>통신내선공</v>
          </cell>
          <cell r="E36">
            <v>0</v>
          </cell>
          <cell r="F36" t="str">
            <v>인</v>
          </cell>
          <cell r="G36" t="e">
            <v>#NAME?</v>
          </cell>
          <cell r="H36">
            <v>0</v>
          </cell>
          <cell r="I36">
            <v>0</v>
          </cell>
          <cell r="J36">
            <v>242964</v>
          </cell>
          <cell r="K36" t="e">
            <v>#NAME?</v>
          </cell>
          <cell r="L36">
            <v>0</v>
          </cell>
          <cell r="M36" t="e">
            <v>#NAME?</v>
          </cell>
          <cell r="N36">
            <v>242964</v>
          </cell>
          <cell r="O36" t="e">
            <v>#NAME?</v>
          </cell>
          <cell r="P36">
            <v>0</v>
          </cell>
        </row>
        <row r="37">
          <cell r="C37">
            <v>0</v>
          </cell>
          <cell r="D37">
            <v>0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</row>
        <row r="38">
          <cell r="C38">
            <v>0</v>
          </cell>
          <cell r="D38" t="str">
            <v>다. 공구손료</v>
          </cell>
          <cell r="E38" t="str">
            <v>노무비x3%</v>
          </cell>
          <cell r="F38">
            <v>0</v>
          </cell>
          <cell r="G38">
            <v>0</v>
          </cell>
          <cell r="H38">
            <v>0</v>
          </cell>
          <cell r="I38">
            <v>0</v>
          </cell>
          <cell r="J38">
            <v>0</v>
          </cell>
          <cell r="K38">
            <v>0</v>
          </cell>
          <cell r="L38">
            <v>0</v>
          </cell>
          <cell r="M38">
            <v>0</v>
          </cell>
          <cell r="N38">
            <v>0</v>
          </cell>
          <cell r="O38">
            <v>0</v>
          </cell>
          <cell r="P38">
            <v>0</v>
          </cell>
        </row>
        <row r="39">
          <cell r="C39">
            <v>0</v>
          </cell>
          <cell r="D39" t="str">
            <v>통신내선공</v>
          </cell>
          <cell r="E39">
            <v>0</v>
          </cell>
          <cell r="F39" t="str">
            <v>인</v>
          </cell>
          <cell r="G39" t="e">
            <v>#NAME?</v>
          </cell>
          <cell r="H39">
            <v>0</v>
          </cell>
          <cell r="I39">
            <v>0</v>
          </cell>
          <cell r="J39">
            <v>0</v>
          </cell>
          <cell r="K39" t="e">
            <v>#NAME?</v>
          </cell>
          <cell r="L39">
            <v>242964</v>
          </cell>
          <cell r="M39" t="e">
            <v>#NAME?</v>
          </cell>
          <cell r="N39">
            <v>242964</v>
          </cell>
          <cell r="O39" t="e">
            <v>#NAME?</v>
          </cell>
          <cell r="P39">
            <v>0</v>
          </cell>
        </row>
        <row r="40">
          <cell r="C40">
            <v>0</v>
          </cell>
          <cell r="D40">
            <v>0</v>
          </cell>
          <cell r="E40">
            <v>0</v>
          </cell>
          <cell r="F40">
            <v>0</v>
          </cell>
          <cell r="G40">
            <v>0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  <cell r="L40">
            <v>0</v>
          </cell>
          <cell r="M40">
            <v>0</v>
          </cell>
          <cell r="N40">
            <v>0</v>
          </cell>
          <cell r="O40">
            <v>0</v>
          </cell>
          <cell r="P40">
            <v>0</v>
          </cell>
        </row>
        <row r="41">
          <cell r="C41">
            <v>0</v>
          </cell>
          <cell r="D41">
            <v>0</v>
          </cell>
          <cell r="E41">
            <v>0</v>
          </cell>
          <cell r="F41">
            <v>0</v>
          </cell>
          <cell r="G41">
            <v>0</v>
          </cell>
          <cell r="H41">
            <v>0</v>
          </cell>
          <cell r="I41">
            <v>0</v>
          </cell>
          <cell r="J41">
            <v>0</v>
          </cell>
          <cell r="K41">
            <v>0</v>
          </cell>
          <cell r="L41">
            <v>0</v>
          </cell>
          <cell r="M41">
            <v>0</v>
          </cell>
          <cell r="N41">
            <v>0</v>
          </cell>
          <cell r="O41">
            <v>0</v>
          </cell>
          <cell r="P41">
            <v>0</v>
          </cell>
        </row>
        <row r="42">
          <cell r="C42">
            <v>0</v>
          </cell>
          <cell r="D42">
            <v>0</v>
          </cell>
          <cell r="E42">
            <v>0</v>
          </cell>
          <cell r="F42">
            <v>0</v>
          </cell>
          <cell r="G42">
            <v>0</v>
          </cell>
          <cell r="H42">
            <v>0</v>
          </cell>
          <cell r="I42">
            <v>0</v>
          </cell>
          <cell r="J42">
            <v>0</v>
          </cell>
          <cell r="K42">
            <v>0</v>
          </cell>
          <cell r="L42">
            <v>0</v>
          </cell>
          <cell r="M42">
            <v>0</v>
          </cell>
          <cell r="N42">
            <v>0</v>
          </cell>
          <cell r="O42">
            <v>0</v>
          </cell>
          <cell r="P42">
            <v>0</v>
          </cell>
        </row>
        <row r="43">
          <cell r="C43">
            <v>0</v>
          </cell>
          <cell r="D43">
            <v>0</v>
          </cell>
          <cell r="E43">
            <v>0</v>
          </cell>
          <cell r="F43">
            <v>0</v>
          </cell>
          <cell r="G43">
            <v>0</v>
          </cell>
          <cell r="H43">
            <v>0</v>
          </cell>
          <cell r="I43">
            <v>0</v>
          </cell>
          <cell r="J43">
            <v>0</v>
          </cell>
          <cell r="K43">
            <v>0</v>
          </cell>
          <cell r="L43">
            <v>0</v>
          </cell>
          <cell r="M43">
            <v>0</v>
          </cell>
          <cell r="N43">
            <v>0</v>
          </cell>
          <cell r="O43">
            <v>0</v>
          </cell>
          <cell r="P43">
            <v>0</v>
          </cell>
        </row>
        <row r="44">
          <cell r="C44">
            <v>0</v>
          </cell>
          <cell r="D44">
            <v>0</v>
          </cell>
          <cell r="E44">
            <v>0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K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  <cell r="P44">
            <v>0</v>
          </cell>
        </row>
        <row r="45">
          <cell r="C45">
            <v>0</v>
          </cell>
          <cell r="D45">
            <v>0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  <cell r="P45">
            <v>0</v>
          </cell>
        </row>
        <row r="46">
          <cell r="C46">
            <v>0</v>
          </cell>
          <cell r="D46">
            <v>0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  <cell r="I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  <cell r="P46">
            <v>0</v>
          </cell>
        </row>
        <row r="47">
          <cell r="C47">
            <v>0</v>
          </cell>
          <cell r="D47">
            <v>0</v>
          </cell>
          <cell r="E47">
            <v>0</v>
          </cell>
          <cell r="F47">
            <v>0</v>
          </cell>
          <cell r="G47">
            <v>0</v>
          </cell>
          <cell r="H47">
            <v>0</v>
          </cell>
          <cell r="I47">
            <v>0</v>
          </cell>
          <cell r="J47">
            <v>0</v>
          </cell>
          <cell r="K47">
            <v>0</v>
          </cell>
          <cell r="L47">
            <v>0</v>
          </cell>
          <cell r="M47">
            <v>0</v>
          </cell>
          <cell r="N47">
            <v>0</v>
          </cell>
          <cell r="O47">
            <v>0</v>
          </cell>
          <cell r="P47">
            <v>0</v>
          </cell>
        </row>
        <row r="48">
          <cell r="C48">
            <v>0</v>
          </cell>
          <cell r="D48">
            <v>0</v>
          </cell>
          <cell r="E48">
            <v>0</v>
          </cell>
          <cell r="F48">
            <v>0</v>
          </cell>
          <cell r="G48">
            <v>0</v>
          </cell>
          <cell r="H48">
            <v>0</v>
          </cell>
          <cell r="I48">
            <v>0</v>
          </cell>
          <cell r="J48">
            <v>0</v>
          </cell>
          <cell r="K48">
            <v>0</v>
          </cell>
          <cell r="L48">
            <v>0</v>
          </cell>
          <cell r="M48">
            <v>0</v>
          </cell>
          <cell r="N48">
            <v>0</v>
          </cell>
          <cell r="O48">
            <v>0</v>
          </cell>
          <cell r="P48">
            <v>0</v>
          </cell>
        </row>
        <row r="49">
          <cell r="C49">
            <v>0</v>
          </cell>
          <cell r="D49">
            <v>0</v>
          </cell>
          <cell r="E49">
            <v>0</v>
          </cell>
          <cell r="F49">
            <v>0</v>
          </cell>
          <cell r="G49">
            <v>0</v>
          </cell>
          <cell r="H49">
            <v>0</v>
          </cell>
          <cell r="I49">
            <v>0</v>
          </cell>
          <cell r="J49">
            <v>0</v>
          </cell>
          <cell r="K49">
            <v>0</v>
          </cell>
          <cell r="L49">
            <v>0</v>
          </cell>
          <cell r="M49">
            <v>0</v>
          </cell>
          <cell r="N49">
            <v>0</v>
          </cell>
          <cell r="O49">
            <v>0</v>
          </cell>
          <cell r="P49">
            <v>0</v>
          </cell>
        </row>
        <row r="50">
          <cell r="C50">
            <v>0</v>
          </cell>
          <cell r="D50">
            <v>0</v>
          </cell>
          <cell r="E50">
            <v>0</v>
          </cell>
          <cell r="F50">
            <v>0</v>
          </cell>
          <cell r="G50">
            <v>0</v>
          </cell>
          <cell r="H50">
            <v>0</v>
          </cell>
          <cell r="I50">
            <v>0</v>
          </cell>
          <cell r="J50">
            <v>0</v>
          </cell>
          <cell r="K50">
            <v>0</v>
          </cell>
          <cell r="L50">
            <v>0</v>
          </cell>
          <cell r="M50">
            <v>0</v>
          </cell>
          <cell r="N50">
            <v>0</v>
          </cell>
          <cell r="O50">
            <v>0</v>
          </cell>
          <cell r="P50">
            <v>0</v>
          </cell>
        </row>
        <row r="51">
          <cell r="C51">
            <v>0</v>
          </cell>
          <cell r="D51">
            <v>0</v>
          </cell>
          <cell r="E51">
            <v>0</v>
          </cell>
          <cell r="F51">
            <v>0</v>
          </cell>
          <cell r="G51">
            <v>0</v>
          </cell>
          <cell r="H51">
            <v>0</v>
          </cell>
          <cell r="I51">
            <v>0</v>
          </cell>
          <cell r="J51">
            <v>0</v>
          </cell>
          <cell r="K51">
            <v>0</v>
          </cell>
          <cell r="L51">
            <v>0</v>
          </cell>
          <cell r="M51">
            <v>0</v>
          </cell>
          <cell r="N51">
            <v>0</v>
          </cell>
          <cell r="O51">
            <v>0</v>
          </cell>
          <cell r="P51">
            <v>0</v>
          </cell>
        </row>
        <row r="52">
          <cell r="C52">
            <v>0</v>
          </cell>
          <cell r="D52">
            <v>0</v>
          </cell>
          <cell r="E52">
            <v>0</v>
          </cell>
          <cell r="F52">
            <v>0</v>
          </cell>
          <cell r="G52">
            <v>0</v>
          </cell>
          <cell r="H52">
            <v>0</v>
          </cell>
          <cell r="I52">
            <v>0</v>
          </cell>
          <cell r="J52">
            <v>0</v>
          </cell>
          <cell r="K52">
            <v>0</v>
          </cell>
          <cell r="L52">
            <v>0</v>
          </cell>
          <cell r="M52">
            <v>0</v>
          </cell>
          <cell r="N52">
            <v>0</v>
          </cell>
          <cell r="O52">
            <v>0</v>
          </cell>
          <cell r="P52">
            <v>0</v>
          </cell>
        </row>
        <row r="53">
          <cell r="B53" t="str">
            <v>2계</v>
          </cell>
          <cell r="C53">
            <v>0</v>
          </cell>
          <cell r="D53" t="str">
            <v>계</v>
          </cell>
          <cell r="E53">
            <v>0</v>
          </cell>
          <cell r="F53">
            <v>0</v>
          </cell>
          <cell r="G53">
            <v>0</v>
          </cell>
          <cell r="H53">
            <v>0</v>
          </cell>
          <cell r="I53" t="e">
            <v>#NAME?</v>
          </cell>
          <cell r="J53">
            <v>0</v>
          </cell>
          <cell r="K53" t="e">
            <v>#NAME?</v>
          </cell>
          <cell r="L53">
            <v>0</v>
          </cell>
          <cell r="M53" t="e">
            <v>#NAME?</v>
          </cell>
          <cell r="N53">
            <v>0</v>
          </cell>
          <cell r="O53" t="e">
            <v>#NAME?</v>
          </cell>
          <cell r="P53">
            <v>0</v>
          </cell>
        </row>
        <row r="54">
          <cell r="B54">
            <v>3</v>
          </cell>
          <cell r="C54">
            <v>3</v>
          </cell>
          <cell r="D54" t="str">
            <v>금속제 가요 전선관 설치</v>
          </cell>
          <cell r="E54" t="str">
            <v>22mm, 야간</v>
          </cell>
          <cell r="F54" t="str">
            <v>10m</v>
          </cell>
          <cell r="G54">
            <v>0</v>
          </cell>
          <cell r="H54">
            <v>0</v>
          </cell>
          <cell r="I54">
            <v>0</v>
          </cell>
          <cell r="J54">
            <v>0</v>
          </cell>
          <cell r="K54">
            <v>0</v>
          </cell>
          <cell r="L54">
            <v>0</v>
          </cell>
          <cell r="M54">
            <v>0</v>
          </cell>
          <cell r="N54">
            <v>0</v>
          </cell>
          <cell r="O54">
            <v>0</v>
          </cell>
          <cell r="P54">
            <v>3</v>
          </cell>
        </row>
        <row r="55">
          <cell r="C55">
            <v>0</v>
          </cell>
          <cell r="D55" t="str">
            <v>가. 재료비</v>
          </cell>
          <cell r="E55">
            <v>0</v>
          </cell>
          <cell r="F55">
            <v>0</v>
          </cell>
          <cell r="G55">
            <v>0</v>
          </cell>
          <cell r="H55">
            <v>0</v>
          </cell>
          <cell r="I55">
            <v>0</v>
          </cell>
          <cell r="J55">
            <v>0</v>
          </cell>
          <cell r="K55">
            <v>0</v>
          </cell>
          <cell r="L55">
            <v>0</v>
          </cell>
          <cell r="M55">
            <v>0</v>
          </cell>
          <cell r="N55">
            <v>0</v>
          </cell>
          <cell r="O55">
            <v>0</v>
          </cell>
          <cell r="P55">
            <v>0</v>
          </cell>
        </row>
        <row r="56">
          <cell r="C56">
            <v>0</v>
          </cell>
          <cell r="D56" t="str">
            <v>후렉시블전선관</v>
          </cell>
          <cell r="E56" t="str">
            <v>GW-22, 표준형 방수</v>
          </cell>
          <cell r="F56" t="str">
            <v>m</v>
          </cell>
          <cell r="G56" t="e">
            <v>#NAME?</v>
          </cell>
          <cell r="H56">
            <v>937</v>
          </cell>
          <cell r="I56" t="e">
            <v>#NAME?</v>
          </cell>
          <cell r="J56">
            <v>0</v>
          </cell>
          <cell r="K56" t="e">
            <v>#NAME?</v>
          </cell>
          <cell r="L56">
            <v>0</v>
          </cell>
          <cell r="M56" t="e">
            <v>#NAME?</v>
          </cell>
          <cell r="N56">
            <v>937</v>
          </cell>
          <cell r="O56" t="e">
            <v>#NAME?</v>
          </cell>
          <cell r="P56">
            <v>0</v>
          </cell>
        </row>
        <row r="57">
          <cell r="C57">
            <v>0</v>
          </cell>
          <cell r="D57" t="str">
            <v>전선관 부속품</v>
          </cell>
          <cell r="E57" t="str">
            <v>재료비의 20%</v>
          </cell>
          <cell r="F57" t="str">
            <v>요율</v>
          </cell>
          <cell r="G57" t="e">
            <v>#NAME?</v>
          </cell>
          <cell r="H57" t="e">
            <v>#NAME?</v>
          </cell>
          <cell r="I57" t="e">
            <v>#NAME?</v>
          </cell>
          <cell r="J57">
            <v>0</v>
          </cell>
          <cell r="K57" t="e">
            <v>#NAME?</v>
          </cell>
          <cell r="L57">
            <v>0</v>
          </cell>
          <cell r="M57" t="e">
            <v>#NAME?</v>
          </cell>
          <cell r="N57" t="e">
            <v>#NAME?</v>
          </cell>
          <cell r="O57" t="e">
            <v>#NAME?</v>
          </cell>
          <cell r="P57">
            <v>0</v>
          </cell>
        </row>
        <row r="58">
          <cell r="C58">
            <v>0</v>
          </cell>
          <cell r="D58" t="str">
            <v>잡자재비</v>
          </cell>
          <cell r="E58" t="str">
            <v>전선 및 배관의 2%</v>
          </cell>
          <cell r="F58" t="str">
            <v>요율</v>
          </cell>
          <cell r="G58" t="e">
            <v>#NAME?</v>
          </cell>
          <cell r="H58" t="e">
            <v>#NAME?</v>
          </cell>
          <cell r="I58" t="e">
            <v>#NAME?</v>
          </cell>
          <cell r="J58">
            <v>0</v>
          </cell>
          <cell r="K58" t="e">
            <v>#NAME?</v>
          </cell>
          <cell r="L58">
            <v>0</v>
          </cell>
          <cell r="M58" t="e">
            <v>#NAME?</v>
          </cell>
          <cell r="N58" t="e">
            <v>#NAME?</v>
          </cell>
          <cell r="O58" t="e">
            <v>#NAME?</v>
          </cell>
          <cell r="P58">
            <v>0</v>
          </cell>
        </row>
        <row r="59">
          <cell r="C59">
            <v>0</v>
          </cell>
          <cell r="D59">
            <v>0</v>
          </cell>
          <cell r="E59">
            <v>0</v>
          </cell>
          <cell r="F59">
            <v>0</v>
          </cell>
          <cell r="G59">
            <v>0</v>
          </cell>
          <cell r="H59">
            <v>0</v>
          </cell>
          <cell r="I59">
            <v>0</v>
          </cell>
          <cell r="J59">
            <v>0</v>
          </cell>
          <cell r="K59">
            <v>0</v>
          </cell>
          <cell r="L59">
            <v>0</v>
          </cell>
          <cell r="M59">
            <v>0</v>
          </cell>
          <cell r="N59">
            <v>0</v>
          </cell>
          <cell r="O59">
            <v>0</v>
          </cell>
          <cell r="P59">
            <v>0</v>
          </cell>
        </row>
        <row r="60">
          <cell r="C60">
            <v>0</v>
          </cell>
          <cell r="D60" t="str">
            <v>나 노무비</v>
          </cell>
          <cell r="E60">
            <v>0</v>
          </cell>
          <cell r="F60">
            <v>0</v>
          </cell>
          <cell r="G60">
            <v>0</v>
          </cell>
          <cell r="H60">
            <v>0</v>
          </cell>
          <cell r="I60">
            <v>0</v>
          </cell>
          <cell r="J60">
            <v>0</v>
          </cell>
          <cell r="K60">
            <v>0</v>
          </cell>
          <cell r="L60">
            <v>0</v>
          </cell>
          <cell r="M60">
            <v>0</v>
          </cell>
          <cell r="N60">
            <v>0</v>
          </cell>
          <cell r="O60">
            <v>0</v>
          </cell>
          <cell r="P60">
            <v>0</v>
          </cell>
        </row>
        <row r="61">
          <cell r="B61" t="str">
            <v>3통신내선공</v>
          </cell>
          <cell r="C61">
            <v>0</v>
          </cell>
          <cell r="D61" t="str">
            <v>통신내선공</v>
          </cell>
          <cell r="E61">
            <v>0</v>
          </cell>
          <cell r="F61" t="str">
            <v>인</v>
          </cell>
          <cell r="G61" t="e">
            <v>#NAME?</v>
          </cell>
          <cell r="H61">
            <v>0</v>
          </cell>
          <cell r="I61">
            <v>0</v>
          </cell>
          <cell r="J61">
            <v>242964</v>
          </cell>
          <cell r="K61" t="e">
            <v>#NAME?</v>
          </cell>
          <cell r="L61">
            <v>0</v>
          </cell>
          <cell r="M61" t="e">
            <v>#NAME?</v>
          </cell>
          <cell r="N61">
            <v>242964</v>
          </cell>
          <cell r="O61" t="e">
            <v>#NAME?</v>
          </cell>
          <cell r="P61">
            <v>0</v>
          </cell>
        </row>
        <row r="62">
          <cell r="B62" t="str">
            <v/>
          </cell>
          <cell r="C62">
            <v>0</v>
          </cell>
          <cell r="D62">
            <v>0</v>
          </cell>
          <cell r="E62">
            <v>0</v>
          </cell>
          <cell r="F62">
            <v>0</v>
          </cell>
          <cell r="G62">
            <v>0</v>
          </cell>
          <cell r="H62">
            <v>0</v>
          </cell>
          <cell r="I62">
            <v>0</v>
          </cell>
          <cell r="J62">
            <v>0</v>
          </cell>
          <cell r="K62">
            <v>0</v>
          </cell>
          <cell r="L62">
            <v>0</v>
          </cell>
          <cell r="M62">
            <v>0</v>
          </cell>
          <cell r="N62">
            <v>0</v>
          </cell>
          <cell r="O62">
            <v>0</v>
          </cell>
          <cell r="P62">
            <v>0</v>
          </cell>
        </row>
        <row r="63">
          <cell r="C63">
            <v>0</v>
          </cell>
          <cell r="D63" t="str">
            <v>다. 공구손료</v>
          </cell>
          <cell r="E63" t="str">
            <v>노무비x3%</v>
          </cell>
          <cell r="F63">
            <v>0</v>
          </cell>
          <cell r="G63">
            <v>0</v>
          </cell>
          <cell r="H63">
            <v>0</v>
          </cell>
          <cell r="I63">
            <v>0</v>
          </cell>
          <cell r="J63">
            <v>0</v>
          </cell>
          <cell r="K63">
            <v>0</v>
          </cell>
          <cell r="L63">
            <v>0</v>
          </cell>
          <cell r="M63">
            <v>0</v>
          </cell>
          <cell r="N63">
            <v>0</v>
          </cell>
          <cell r="O63">
            <v>0</v>
          </cell>
          <cell r="P63">
            <v>0</v>
          </cell>
        </row>
        <row r="64">
          <cell r="C64">
            <v>0</v>
          </cell>
          <cell r="D64" t="str">
            <v>통신내선공</v>
          </cell>
          <cell r="E64">
            <v>0</v>
          </cell>
          <cell r="F64" t="str">
            <v>인</v>
          </cell>
          <cell r="G64" t="e">
            <v>#NAME?</v>
          </cell>
          <cell r="H64">
            <v>0</v>
          </cell>
          <cell r="I64">
            <v>0</v>
          </cell>
          <cell r="J64">
            <v>0</v>
          </cell>
          <cell r="K64" t="e">
            <v>#NAME?</v>
          </cell>
          <cell r="L64">
            <v>242964</v>
          </cell>
          <cell r="M64" t="e">
            <v>#NAME?</v>
          </cell>
          <cell r="N64">
            <v>242964</v>
          </cell>
          <cell r="O64" t="e">
            <v>#NAME?</v>
          </cell>
          <cell r="P64">
            <v>0</v>
          </cell>
        </row>
        <row r="65">
          <cell r="C65">
            <v>0</v>
          </cell>
          <cell r="D65">
            <v>0</v>
          </cell>
          <cell r="E65">
            <v>0</v>
          </cell>
          <cell r="F65">
            <v>0</v>
          </cell>
          <cell r="G65">
            <v>0</v>
          </cell>
          <cell r="H65">
            <v>0</v>
          </cell>
          <cell r="I65">
            <v>0</v>
          </cell>
          <cell r="J65">
            <v>0</v>
          </cell>
          <cell r="K65">
            <v>0</v>
          </cell>
          <cell r="L65">
            <v>0</v>
          </cell>
          <cell r="M65">
            <v>0</v>
          </cell>
          <cell r="N65">
            <v>0</v>
          </cell>
          <cell r="O65">
            <v>0</v>
          </cell>
          <cell r="P65">
            <v>0</v>
          </cell>
        </row>
        <row r="66">
          <cell r="C66">
            <v>0</v>
          </cell>
          <cell r="D66">
            <v>0</v>
          </cell>
          <cell r="E66">
            <v>0</v>
          </cell>
          <cell r="F66">
            <v>0</v>
          </cell>
          <cell r="G66">
            <v>0</v>
          </cell>
          <cell r="H66">
            <v>0</v>
          </cell>
          <cell r="I66">
            <v>0</v>
          </cell>
          <cell r="J66">
            <v>0</v>
          </cell>
          <cell r="K66">
            <v>0</v>
          </cell>
          <cell r="L66">
            <v>0</v>
          </cell>
          <cell r="M66">
            <v>0</v>
          </cell>
          <cell r="N66">
            <v>0</v>
          </cell>
          <cell r="O66">
            <v>0</v>
          </cell>
          <cell r="P66">
            <v>0</v>
          </cell>
        </row>
        <row r="67">
          <cell r="C67">
            <v>0</v>
          </cell>
          <cell r="D67">
            <v>0</v>
          </cell>
          <cell r="E67">
            <v>0</v>
          </cell>
          <cell r="F67">
            <v>0</v>
          </cell>
          <cell r="G67">
            <v>0</v>
          </cell>
          <cell r="H67">
            <v>0</v>
          </cell>
          <cell r="I67">
            <v>0</v>
          </cell>
          <cell r="J67">
            <v>0</v>
          </cell>
          <cell r="K67">
            <v>0</v>
          </cell>
          <cell r="L67">
            <v>0</v>
          </cell>
          <cell r="M67">
            <v>0</v>
          </cell>
          <cell r="N67">
            <v>0</v>
          </cell>
          <cell r="O67">
            <v>0</v>
          </cell>
          <cell r="P67">
            <v>0</v>
          </cell>
        </row>
        <row r="68">
          <cell r="C68">
            <v>0</v>
          </cell>
          <cell r="D68">
            <v>0</v>
          </cell>
          <cell r="E68">
            <v>0</v>
          </cell>
          <cell r="F68">
            <v>0</v>
          </cell>
          <cell r="G68">
            <v>0</v>
          </cell>
          <cell r="H68">
            <v>0</v>
          </cell>
          <cell r="I68">
            <v>0</v>
          </cell>
          <cell r="J68">
            <v>0</v>
          </cell>
          <cell r="K68">
            <v>0</v>
          </cell>
          <cell r="L68">
            <v>0</v>
          </cell>
          <cell r="M68">
            <v>0</v>
          </cell>
          <cell r="N68">
            <v>0</v>
          </cell>
          <cell r="O68">
            <v>0</v>
          </cell>
          <cell r="P68">
            <v>0</v>
          </cell>
        </row>
        <row r="69">
          <cell r="C69">
            <v>0</v>
          </cell>
          <cell r="D69">
            <v>0</v>
          </cell>
          <cell r="E69">
            <v>0</v>
          </cell>
          <cell r="F69">
            <v>0</v>
          </cell>
          <cell r="G69">
            <v>0</v>
          </cell>
          <cell r="H69">
            <v>0</v>
          </cell>
          <cell r="I69">
            <v>0</v>
          </cell>
          <cell r="J69">
            <v>0</v>
          </cell>
          <cell r="K69">
            <v>0</v>
          </cell>
          <cell r="L69">
            <v>0</v>
          </cell>
          <cell r="M69">
            <v>0</v>
          </cell>
          <cell r="N69">
            <v>0</v>
          </cell>
          <cell r="O69">
            <v>0</v>
          </cell>
          <cell r="P69">
            <v>0</v>
          </cell>
        </row>
        <row r="70">
          <cell r="C70">
            <v>0</v>
          </cell>
          <cell r="D70">
            <v>0</v>
          </cell>
          <cell r="E70">
            <v>0</v>
          </cell>
          <cell r="F70">
            <v>0</v>
          </cell>
          <cell r="G70">
            <v>0</v>
          </cell>
          <cell r="H70">
            <v>0</v>
          </cell>
          <cell r="I70">
            <v>0</v>
          </cell>
          <cell r="J70">
            <v>0</v>
          </cell>
          <cell r="K70">
            <v>0</v>
          </cell>
          <cell r="L70">
            <v>0</v>
          </cell>
          <cell r="M70">
            <v>0</v>
          </cell>
          <cell r="N70">
            <v>0</v>
          </cell>
          <cell r="O70">
            <v>0</v>
          </cell>
          <cell r="P70">
            <v>0</v>
          </cell>
        </row>
        <row r="71">
          <cell r="C71">
            <v>0</v>
          </cell>
          <cell r="D71">
            <v>0</v>
          </cell>
          <cell r="E71">
            <v>0</v>
          </cell>
          <cell r="F71">
            <v>0</v>
          </cell>
          <cell r="G71">
            <v>0</v>
          </cell>
          <cell r="H71">
            <v>0</v>
          </cell>
          <cell r="I71">
            <v>0</v>
          </cell>
          <cell r="J71">
            <v>0</v>
          </cell>
          <cell r="K71">
            <v>0</v>
          </cell>
          <cell r="L71">
            <v>0</v>
          </cell>
          <cell r="M71">
            <v>0</v>
          </cell>
          <cell r="N71">
            <v>0</v>
          </cell>
          <cell r="O71">
            <v>0</v>
          </cell>
          <cell r="P71">
            <v>0</v>
          </cell>
        </row>
        <row r="72">
          <cell r="C72">
            <v>0</v>
          </cell>
          <cell r="D72">
            <v>0</v>
          </cell>
          <cell r="E72">
            <v>0</v>
          </cell>
          <cell r="F72">
            <v>0</v>
          </cell>
          <cell r="G72">
            <v>0</v>
          </cell>
          <cell r="H72">
            <v>0</v>
          </cell>
          <cell r="I72">
            <v>0</v>
          </cell>
          <cell r="J72">
            <v>0</v>
          </cell>
          <cell r="K72">
            <v>0</v>
          </cell>
          <cell r="L72">
            <v>0</v>
          </cell>
          <cell r="M72">
            <v>0</v>
          </cell>
          <cell r="N72">
            <v>0</v>
          </cell>
          <cell r="O72">
            <v>0</v>
          </cell>
          <cell r="P72">
            <v>0</v>
          </cell>
        </row>
        <row r="73">
          <cell r="C73">
            <v>0</v>
          </cell>
          <cell r="D73">
            <v>0</v>
          </cell>
          <cell r="E73">
            <v>0</v>
          </cell>
          <cell r="F73">
            <v>0</v>
          </cell>
          <cell r="G73">
            <v>0</v>
          </cell>
          <cell r="H73">
            <v>0</v>
          </cell>
          <cell r="I73">
            <v>0</v>
          </cell>
          <cell r="J73">
            <v>0</v>
          </cell>
          <cell r="K73">
            <v>0</v>
          </cell>
          <cell r="L73">
            <v>0</v>
          </cell>
          <cell r="M73">
            <v>0</v>
          </cell>
          <cell r="N73">
            <v>0</v>
          </cell>
          <cell r="O73">
            <v>0</v>
          </cell>
          <cell r="P73">
            <v>0</v>
          </cell>
        </row>
        <row r="74">
          <cell r="C74">
            <v>0</v>
          </cell>
          <cell r="D74">
            <v>0</v>
          </cell>
          <cell r="E74">
            <v>0</v>
          </cell>
          <cell r="F74">
            <v>0</v>
          </cell>
          <cell r="G74">
            <v>0</v>
          </cell>
          <cell r="H74">
            <v>0</v>
          </cell>
          <cell r="I74">
            <v>0</v>
          </cell>
          <cell r="J74">
            <v>0</v>
          </cell>
          <cell r="K74">
            <v>0</v>
          </cell>
          <cell r="L74">
            <v>0</v>
          </cell>
          <cell r="M74">
            <v>0</v>
          </cell>
          <cell r="N74">
            <v>0</v>
          </cell>
          <cell r="O74">
            <v>0</v>
          </cell>
          <cell r="P74">
            <v>0</v>
          </cell>
        </row>
        <row r="75">
          <cell r="C75">
            <v>0</v>
          </cell>
          <cell r="D75">
            <v>0</v>
          </cell>
          <cell r="E75">
            <v>0</v>
          </cell>
          <cell r="F75">
            <v>0</v>
          </cell>
          <cell r="G75">
            <v>0</v>
          </cell>
          <cell r="H75">
            <v>0</v>
          </cell>
          <cell r="I75">
            <v>0</v>
          </cell>
          <cell r="J75">
            <v>0</v>
          </cell>
          <cell r="K75">
            <v>0</v>
          </cell>
          <cell r="L75">
            <v>0</v>
          </cell>
          <cell r="M75">
            <v>0</v>
          </cell>
          <cell r="N75">
            <v>0</v>
          </cell>
          <cell r="O75">
            <v>0</v>
          </cell>
          <cell r="P75">
            <v>0</v>
          </cell>
        </row>
        <row r="76">
          <cell r="C76">
            <v>0</v>
          </cell>
          <cell r="D76">
            <v>0</v>
          </cell>
          <cell r="E76">
            <v>0</v>
          </cell>
          <cell r="F76">
            <v>0</v>
          </cell>
          <cell r="G76">
            <v>0</v>
          </cell>
          <cell r="H76">
            <v>0</v>
          </cell>
          <cell r="I76">
            <v>0</v>
          </cell>
          <cell r="J76">
            <v>0</v>
          </cell>
          <cell r="K76">
            <v>0</v>
          </cell>
          <cell r="L76">
            <v>0</v>
          </cell>
          <cell r="M76">
            <v>0</v>
          </cell>
          <cell r="N76">
            <v>0</v>
          </cell>
          <cell r="O76">
            <v>0</v>
          </cell>
          <cell r="P76">
            <v>0</v>
          </cell>
        </row>
        <row r="77">
          <cell r="C77">
            <v>0</v>
          </cell>
          <cell r="D77">
            <v>0</v>
          </cell>
          <cell r="E77">
            <v>0</v>
          </cell>
          <cell r="F77">
            <v>0</v>
          </cell>
          <cell r="G77">
            <v>0</v>
          </cell>
          <cell r="H77">
            <v>0</v>
          </cell>
          <cell r="I77">
            <v>0</v>
          </cell>
          <cell r="J77">
            <v>0</v>
          </cell>
          <cell r="K77">
            <v>0</v>
          </cell>
          <cell r="L77">
            <v>0</v>
          </cell>
          <cell r="M77">
            <v>0</v>
          </cell>
          <cell r="N77">
            <v>0</v>
          </cell>
          <cell r="O77">
            <v>0</v>
          </cell>
          <cell r="P77">
            <v>0</v>
          </cell>
        </row>
        <row r="78">
          <cell r="B78" t="str">
            <v>3계</v>
          </cell>
          <cell r="C78">
            <v>0</v>
          </cell>
          <cell r="D78" t="str">
            <v>계</v>
          </cell>
          <cell r="E78">
            <v>0</v>
          </cell>
          <cell r="F78">
            <v>0</v>
          </cell>
          <cell r="G78">
            <v>0</v>
          </cell>
          <cell r="H78">
            <v>0</v>
          </cell>
          <cell r="I78" t="e">
            <v>#NAME?</v>
          </cell>
          <cell r="J78">
            <v>0</v>
          </cell>
          <cell r="K78" t="e">
            <v>#NAME?</v>
          </cell>
          <cell r="L78">
            <v>0</v>
          </cell>
          <cell r="M78" t="e">
            <v>#NAME?</v>
          </cell>
          <cell r="N78">
            <v>0</v>
          </cell>
          <cell r="O78" t="e">
            <v>#NAME?</v>
          </cell>
          <cell r="P78">
            <v>0</v>
          </cell>
        </row>
        <row r="79">
          <cell r="B79">
            <v>4</v>
          </cell>
          <cell r="C79">
            <v>4</v>
          </cell>
          <cell r="D79" t="str">
            <v>금속제 가요 전선관 설치</v>
          </cell>
          <cell r="E79" t="str">
            <v>42mm, 야간</v>
          </cell>
          <cell r="F79" t="str">
            <v>10m</v>
          </cell>
          <cell r="G79">
            <v>0</v>
          </cell>
          <cell r="H79">
            <v>0</v>
          </cell>
          <cell r="I79">
            <v>0</v>
          </cell>
          <cell r="J79">
            <v>0</v>
          </cell>
          <cell r="K79">
            <v>0</v>
          </cell>
          <cell r="L79">
            <v>0</v>
          </cell>
          <cell r="M79">
            <v>0</v>
          </cell>
          <cell r="N79">
            <v>0</v>
          </cell>
          <cell r="O79">
            <v>0</v>
          </cell>
          <cell r="P79">
            <v>4</v>
          </cell>
        </row>
        <row r="80">
          <cell r="C80">
            <v>0</v>
          </cell>
          <cell r="D80" t="str">
            <v>가. 재료비</v>
          </cell>
          <cell r="E80">
            <v>0</v>
          </cell>
          <cell r="F80">
            <v>0</v>
          </cell>
          <cell r="G80">
            <v>0</v>
          </cell>
          <cell r="H80">
            <v>0</v>
          </cell>
          <cell r="I80">
            <v>0</v>
          </cell>
          <cell r="J80">
            <v>0</v>
          </cell>
          <cell r="K80">
            <v>0</v>
          </cell>
          <cell r="L80">
            <v>0</v>
          </cell>
          <cell r="M80">
            <v>0</v>
          </cell>
          <cell r="N80">
            <v>0</v>
          </cell>
          <cell r="O80">
            <v>0</v>
          </cell>
          <cell r="P80">
            <v>0</v>
          </cell>
        </row>
        <row r="81">
          <cell r="C81">
            <v>0</v>
          </cell>
          <cell r="D81" t="str">
            <v>후렉시블전선관</v>
          </cell>
          <cell r="E81" t="str">
            <v>GW-42, 표준형 방수</v>
          </cell>
          <cell r="F81" t="str">
            <v>m</v>
          </cell>
          <cell r="G81" t="e">
            <v>#NAME?</v>
          </cell>
          <cell r="H81">
            <v>2163.3333333333335</v>
          </cell>
          <cell r="I81" t="e">
            <v>#NAME?</v>
          </cell>
          <cell r="J81">
            <v>0</v>
          </cell>
          <cell r="K81" t="e">
            <v>#NAME?</v>
          </cell>
          <cell r="L81">
            <v>0</v>
          </cell>
          <cell r="M81" t="e">
            <v>#NAME?</v>
          </cell>
          <cell r="N81">
            <v>2163.3333333333335</v>
          </cell>
          <cell r="O81" t="e">
            <v>#NAME?</v>
          </cell>
          <cell r="P81">
            <v>0</v>
          </cell>
        </row>
        <row r="82">
          <cell r="C82">
            <v>0</v>
          </cell>
          <cell r="D82" t="str">
            <v>전선관 부속품</v>
          </cell>
          <cell r="E82" t="str">
            <v>재료비의 20%</v>
          </cell>
          <cell r="F82" t="str">
            <v>요율</v>
          </cell>
          <cell r="G82" t="e">
            <v>#NAME?</v>
          </cell>
          <cell r="H82" t="e">
            <v>#NAME?</v>
          </cell>
          <cell r="I82" t="e">
            <v>#NAME?</v>
          </cell>
          <cell r="J82">
            <v>0</v>
          </cell>
          <cell r="K82" t="e">
            <v>#NAME?</v>
          </cell>
          <cell r="L82">
            <v>0</v>
          </cell>
          <cell r="M82" t="e">
            <v>#NAME?</v>
          </cell>
          <cell r="N82" t="e">
            <v>#NAME?</v>
          </cell>
          <cell r="O82" t="e">
            <v>#NAME?</v>
          </cell>
          <cell r="P82">
            <v>0</v>
          </cell>
        </row>
        <row r="83">
          <cell r="C83">
            <v>0</v>
          </cell>
          <cell r="D83" t="str">
            <v>잡자재비</v>
          </cell>
          <cell r="E83" t="str">
            <v>전선 및 배관의 2%</v>
          </cell>
          <cell r="F83" t="str">
            <v>요율</v>
          </cell>
          <cell r="G83" t="e">
            <v>#NAME?</v>
          </cell>
          <cell r="H83" t="e">
            <v>#NAME?</v>
          </cell>
          <cell r="I83" t="e">
            <v>#NAME?</v>
          </cell>
          <cell r="J83">
            <v>0</v>
          </cell>
          <cell r="K83" t="e">
            <v>#NAME?</v>
          </cell>
          <cell r="L83">
            <v>0</v>
          </cell>
          <cell r="M83" t="e">
            <v>#NAME?</v>
          </cell>
          <cell r="N83" t="e">
            <v>#NAME?</v>
          </cell>
          <cell r="O83" t="e">
            <v>#NAME?</v>
          </cell>
          <cell r="P83">
            <v>0</v>
          </cell>
        </row>
        <row r="84">
          <cell r="C84">
            <v>0</v>
          </cell>
          <cell r="D84">
            <v>0</v>
          </cell>
          <cell r="E84">
            <v>0</v>
          </cell>
          <cell r="F84">
            <v>0</v>
          </cell>
          <cell r="G84">
            <v>0</v>
          </cell>
          <cell r="H84">
            <v>0</v>
          </cell>
          <cell r="I84">
            <v>0</v>
          </cell>
          <cell r="J84">
            <v>0</v>
          </cell>
          <cell r="K84">
            <v>0</v>
          </cell>
          <cell r="L84">
            <v>0</v>
          </cell>
          <cell r="M84">
            <v>0</v>
          </cell>
          <cell r="N84">
            <v>0</v>
          </cell>
          <cell r="O84">
            <v>0</v>
          </cell>
          <cell r="P84">
            <v>0</v>
          </cell>
        </row>
        <row r="85">
          <cell r="C85">
            <v>0</v>
          </cell>
          <cell r="D85" t="str">
            <v>나 노무비</v>
          </cell>
          <cell r="E85">
            <v>0</v>
          </cell>
          <cell r="F85">
            <v>0</v>
          </cell>
          <cell r="G85">
            <v>0</v>
          </cell>
          <cell r="H85">
            <v>0</v>
          </cell>
          <cell r="I85">
            <v>0</v>
          </cell>
          <cell r="J85">
            <v>0</v>
          </cell>
          <cell r="K85">
            <v>0</v>
          </cell>
          <cell r="L85">
            <v>0</v>
          </cell>
          <cell r="M85">
            <v>0</v>
          </cell>
          <cell r="N85">
            <v>0</v>
          </cell>
          <cell r="O85">
            <v>0</v>
          </cell>
          <cell r="P85">
            <v>0</v>
          </cell>
        </row>
        <row r="86">
          <cell r="B86" t="str">
            <v>4통신내선공</v>
          </cell>
          <cell r="C86">
            <v>0</v>
          </cell>
          <cell r="D86" t="str">
            <v>통신내선공</v>
          </cell>
          <cell r="E86">
            <v>0</v>
          </cell>
          <cell r="F86" t="str">
            <v>인</v>
          </cell>
          <cell r="G86" t="e">
            <v>#NAME?</v>
          </cell>
          <cell r="H86">
            <v>0</v>
          </cell>
          <cell r="I86">
            <v>0</v>
          </cell>
          <cell r="J86">
            <v>242964</v>
          </cell>
          <cell r="K86" t="e">
            <v>#NAME?</v>
          </cell>
          <cell r="L86">
            <v>0</v>
          </cell>
          <cell r="M86" t="e">
            <v>#NAME?</v>
          </cell>
          <cell r="N86">
            <v>242964</v>
          </cell>
          <cell r="O86" t="e">
            <v>#NAME?</v>
          </cell>
          <cell r="P86">
            <v>0</v>
          </cell>
        </row>
        <row r="87">
          <cell r="C87">
            <v>0</v>
          </cell>
          <cell r="D87">
            <v>0</v>
          </cell>
          <cell r="E87">
            <v>0</v>
          </cell>
          <cell r="F87">
            <v>0</v>
          </cell>
          <cell r="G87">
            <v>0</v>
          </cell>
          <cell r="H87">
            <v>0</v>
          </cell>
          <cell r="I87">
            <v>0</v>
          </cell>
          <cell r="J87">
            <v>0</v>
          </cell>
          <cell r="K87">
            <v>0</v>
          </cell>
          <cell r="L87">
            <v>0</v>
          </cell>
          <cell r="M87">
            <v>0</v>
          </cell>
          <cell r="N87">
            <v>0</v>
          </cell>
          <cell r="O87">
            <v>0</v>
          </cell>
          <cell r="P87">
            <v>0</v>
          </cell>
        </row>
        <row r="88">
          <cell r="C88">
            <v>0</v>
          </cell>
          <cell r="D88" t="str">
            <v>다. 공구손료</v>
          </cell>
          <cell r="E88" t="str">
            <v>노무비x3%</v>
          </cell>
          <cell r="F88">
            <v>0</v>
          </cell>
          <cell r="G88">
            <v>0</v>
          </cell>
          <cell r="H88">
            <v>0</v>
          </cell>
          <cell r="I88">
            <v>0</v>
          </cell>
          <cell r="J88">
            <v>0</v>
          </cell>
          <cell r="K88">
            <v>0</v>
          </cell>
          <cell r="L88">
            <v>0</v>
          </cell>
          <cell r="M88">
            <v>0</v>
          </cell>
          <cell r="N88">
            <v>0</v>
          </cell>
          <cell r="O88">
            <v>0</v>
          </cell>
          <cell r="P88">
            <v>0</v>
          </cell>
        </row>
        <row r="89">
          <cell r="C89">
            <v>0</v>
          </cell>
          <cell r="D89" t="str">
            <v>통신내선공</v>
          </cell>
          <cell r="E89">
            <v>0</v>
          </cell>
          <cell r="F89" t="str">
            <v>인</v>
          </cell>
          <cell r="G89" t="e">
            <v>#NAME?</v>
          </cell>
          <cell r="H89">
            <v>0</v>
          </cell>
          <cell r="I89">
            <v>0</v>
          </cell>
          <cell r="J89">
            <v>0</v>
          </cell>
          <cell r="K89" t="e">
            <v>#NAME?</v>
          </cell>
          <cell r="L89">
            <v>242964</v>
          </cell>
          <cell r="M89" t="e">
            <v>#NAME?</v>
          </cell>
          <cell r="N89">
            <v>242964</v>
          </cell>
          <cell r="O89" t="e">
            <v>#NAME?</v>
          </cell>
          <cell r="P89">
            <v>0</v>
          </cell>
        </row>
        <row r="90">
          <cell r="C90">
            <v>0</v>
          </cell>
          <cell r="D90">
            <v>0</v>
          </cell>
          <cell r="E90">
            <v>0</v>
          </cell>
          <cell r="F90">
            <v>0</v>
          </cell>
          <cell r="G90">
            <v>0</v>
          </cell>
          <cell r="H90">
            <v>0</v>
          </cell>
          <cell r="I90">
            <v>0</v>
          </cell>
          <cell r="J90">
            <v>0</v>
          </cell>
          <cell r="K90">
            <v>0</v>
          </cell>
          <cell r="L90">
            <v>0</v>
          </cell>
          <cell r="M90">
            <v>0</v>
          </cell>
          <cell r="N90">
            <v>0</v>
          </cell>
          <cell r="O90">
            <v>0</v>
          </cell>
          <cell r="P90">
            <v>0</v>
          </cell>
        </row>
        <row r="91">
          <cell r="C91">
            <v>0</v>
          </cell>
          <cell r="D91">
            <v>0</v>
          </cell>
          <cell r="E91">
            <v>0</v>
          </cell>
          <cell r="F91">
            <v>0</v>
          </cell>
          <cell r="G91">
            <v>0</v>
          </cell>
          <cell r="H91">
            <v>0</v>
          </cell>
          <cell r="I91">
            <v>0</v>
          </cell>
          <cell r="J91">
            <v>0</v>
          </cell>
          <cell r="K91">
            <v>0</v>
          </cell>
          <cell r="L91">
            <v>0</v>
          </cell>
          <cell r="M91">
            <v>0</v>
          </cell>
          <cell r="N91">
            <v>0</v>
          </cell>
          <cell r="O91">
            <v>0</v>
          </cell>
          <cell r="P91">
            <v>0</v>
          </cell>
        </row>
        <row r="92">
          <cell r="C92">
            <v>0</v>
          </cell>
          <cell r="D92">
            <v>0</v>
          </cell>
          <cell r="E92">
            <v>0</v>
          </cell>
          <cell r="F92">
            <v>0</v>
          </cell>
          <cell r="G92">
            <v>0</v>
          </cell>
          <cell r="H92">
            <v>0</v>
          </cell>
          <cell r="I92">
            <v>0</v>
          </cell>
          <cell r="J92">
            <v>0</v>
          </cell>
          <cell r="K92">
            <v>0</v>
          </cell>
          <cell r="L92">
            <v>0</v>
          </cell>
          <cell r="M92">
            <v>0</v>
          </cell>
          <cell r="N92">
            <v>0</v>
          </cell>
          <cell r="O92">
            <v>0</v>
          </cell>
          <cell r="P92">
            <v>0</v>
          </cell>
        </row>
        <row r="93">
          <cell r="C93">
            <v>0</v>
          </cell>
          <cell r="D93">
            <v>0</v>
          </cell>
          <cell r="E93">
            <v>0</v>
          </cell>
          <cell r="F93">
            <v>0</v>
          </cell>
          <cell r="G93">
            <v>0</v>
          </cell>
          <cell r="H93">
            <v>0</v>
          </cell>
          <cell r="I93">
            <v>0</v>
          </cell>
          <cell r="J93">
            <v>0</v>
          </cell>
          <cell r="K93">
            <v>0</v>
          </cell>
          <cell r="L93">
            <v>0</v>
          </cell>
          <cell r="M93">
            <v>0</v>
          </cell>
          <cell r="N93">
            <v>0</v>
          </cell>
          <cell r="O93">
            <v>0</v>
          </cell>
          <cell r="P93">
            <v>0</v>
          </cell>
        </row>
        <row r="94">
          <cell r="C94">
            <v>0</v>
          </cell>
          <cell r="D94">
            <v>0</v>
          </cell>
          <cell r="E94">
            <v>0</v>
          </cell>
          <cell r="F94">
            <v>0</v>
          </cell>
          <cell r="G94">
            <v>0</v>
          </cell>
          <cell r="H94">
            <v>0</v>
          </cell>
          <cell r="I94">
            <v>0</v>
          </cell>
          <cell r="J94">
            <v>0</v>
          </cell>
          <cell r="K94">
            <v>0</v>
          </cell>
          <cell r="L94">
            <v>0</v>
          </cell>
          <cell r="M94">
            <v>0</v>
          </cell>
          <cell r="N94">
            <v>0</v>
          </cell>
          <cell r="O94">
            <v>0</v>
          </cell>
          <cell r="P94">
            <v>0</v>
          </cell>
        </row>
        <row r="95">
          <cell r="C95">
            <v>0</v>
          </cell>
          <cell r="D95">
            <v>0</v>
          </cell>
          <cell r="E95">
            <v>0</v>
          </cell>
          <cell r="F95">
            <v>0</v>
          </cell>
          <cell r="G95">
            <v>0</v>
          </cell>
          <cell r="H95">
            <v>0</v>
          </cell>
          <cell r="I95">
            <v>0</v>
          </cell>
          <cell r="J95">
            <v>0</v>
          </cell>
          <cell r="K95">
            <v>0</v>
          </cell>
          <cell r="L95">
            <v>0</v>
          </cell>
          <cell r="M95">
            <v>0</v>
          </cell>
          <cell r="N95">
            <v>0</v>
          </cell>
          <cell r="O95">
            <v>0</v>
          </cell>
          <cell r="P95">
            <v>0</v>
          </cell>
        </row>
        <row r="96">
          <cell r="C96">
            <v>0</v>
          </cell>
          <cell r="D96">
            <v>0</v>
          </cell>
          <cell r="E96">
            <v>0</v>
          </cell>
          <cell r="F96">
            <v>0</v>
          </cell>
          <cell r="G96">
            <v>0</v>
          </cell>
          <cell r="H96">
            <v>0</v>
          </cell>
          <cell r="I96">
            <v>0</v>
          </cell>
          <cell r="J96">
            <v>0</v>
          </cell>
          <cell r="K96">
            <v>0</v>
          </cell>
          <cell r="L96">
            <v>0</v>
          </cell>
          <cell r="M96">
            <v>0</v>
          </cell>
          <cell r="N96">
            <v>0</v>
          </cell>
          <cell r="O96">
            <v>0</v>
          </cell>
          <cell r="P96">
            <v>0</v>
          </cell>
        </row>
        <row r="97">
          <cell r="C97">
            <v>0</v>
          </cell>
          <cell r="D97">
            <v>0</v>
          </cell>
          <cell r="E97">
            <v>0</v>
          </cell>
          <cell r="F97">
            <v>0</v>
          </cell>
          <cell r="G97">
            <v>0</v>
          </cell>
          <cell r="H97">
            <v>0</v>
          </cell>
          <cell r="I97">
            <v>0</v>
          </cell>
          <cell r="J97">
            <v>0</v>
          </cell>
          <cell r="K97">
            <v>0</v>
          </cell>
          <cell r="L97">
            <v>0</v>
          </cell>
          <cell r="M97">
            <v>0</v>
          </cell>
          <cell r="N97">
            <v>0</v>
          </cell>
          <cell r="O97">
            <v>0</v>
          </cell>
          <cell r="P97">
            <v>0</v>
          </cell>
        </row>
        <row r="98">
          <cell r="C98">
            <v>0</v>
          </cell>
          <cell r="D98">
            <v>0</v>
          </cell>
          <cell r="E98">
            <v>0</v>
          </cell>
          <cell r="F98">
            <v>0</v>
          </cell>
          <cell r="G98">
            <v>0</v>
          </cell>
          <cell r="H98">
            <v>0</v>
          </cell>
          <cell r="I98">
            <v>0</v>
          </cell>
          <cell r="J98">
            <v>0</v>
          </cell>
          <cell r="K98">
            <v>0</v>
          </cell>
          <cell r="L98">
            <v>0</v>
          </cell>
          <cell r="M98">
            <v>0</v>
          </cell>
          <cell r="N98">
            <v>0</v>
          </cell>
          <cell r="O98">
            <v>0</v>
          </cell>
          <cell r="P98">
            <v>0</v>
          </cell>
        </row>
        <row r="99">
          <cell r="C99">
            <v>0</v>
          </cell>
          <cell r="D99">
            <v>0</v>
          </cell>
          <cell r="E99">
            <v>0</v>
          </cell>
          <cell r="F99">
            <v>0</v>
          </cell>
          <cell r="G99">
            <v>0</v>
          </cell>
          <cell r="H99">
            <v>0</v>
          </cell>
          <cell r="I99">
            <v>0</v>
          </cell>
          <cell r="J99">
            <v>0</v>
          </cell>
          <cell r="K99">
            <v>0</v>
          </cell>
          <cell r="L99">
            <v>0</v>
          </cell>
          <cell r="M99">
            <v>0</v>
          </cell>
          <cell r="N99">
            <v>0</v>
          </cell>
          <cell r="O99">
            <v>0</v>
          </cell>
          <cell r="P99">
            <v>0</v>
          </cell>
        </row>
        <row r="100">
          <cell r="C100">
            <v>0</v>
          </cell>
          <cell r="D100">
            <v>0</v>
          </cell>
          <cell r="E100">
            <v>0</v>
          </cell>
          <cell r="F100">
            <v>0</v>
          </cell>
          <cell r="G100">
            <v>0</v>
          </cell>
          <cell r="H100">
            <v>0</v>
          </cell>
          <cell r="I100">
            <v>0</v>
          </cell>
          <cell r="J100">
            <v>0</v>
          </cell>
          <cell r="K100">
            <v>0</v>
          </cell>
          <cell r="L100">
            <v>0</v>
          </cell>
          <cell r="M100">
            <v>0</v>
          </cell>
          <cell r="N100">
            <v>0</v>
          </cell>
          <cell r="O100">
            <v>0</v>
          </cell>
          <cell r="P100">
            <v>0</v>
          </cell>
        </row>
        <row r="101">
          <cell r="C101">
            <v>0</v>
          </cell>
          <cell r="D101">
            <v>0</v>
          </cell>
          <cell r="E101">
            <v>0</v>
          </cell>
          <cell r="F101">
            <v>0</v>
          </cell>
          <cell r="G101">
            <v>0</v>
          </cell>
          <cell r="H101">
            <v>0</v>
          </cell>
          <cell r="I101">
            <v>0</v>
          </cell>
          <cell r="J101">
            <v>0</v>
          </cell>
          <cell r="K101">
            <v>0</v>
          </cell>
          <cell r="L101">
            <v>0</v>
          </cell>
          <cell r="M101">
            <v>0</v>
          </cell>
          <cell r="N101">
            <v>0</v>
          </cell>
          <cell r="O101">
            <v>0</v>
          </cell>
          <cell r="P101">
            <v>0</v>
          </cell>
        </row>
        <row r="102">
          <cell r="C102">
            <v>0</v>
          </cell>
          <cell r="D102">
            <v>0</v>
          </cell>
          <cell r="E102">
            <v>0</v>
          </cell>
          <cell r="F102">
            <v>0</v>
          </cell>
          <cell r="G102">
            <v>0</v>
          </cell>
          <cell r="H102">
            <v>0</v>
          </cell>
          <cell r="I102">
            <v>0</v>
          </cell>
          <cell r="J102">
            <v>0</v>
          </cell>
          <cell r="K102">
            <v>0</v>
          </cell>
          <cell r="L102">
            <v>0</v>
          </cell>
          <cell r="M102">
            <v>0</v>
          </cell>
          <cell r="N102">
            <v>0</v>
          </cell>
          <cell r="O102">
            <v>0</v>
          </cell>
          <cell r="P102">
            <v>0</v>
          </cell>
        </row>
        <row r="103">
          <cell r="B103" t="str">
            <v>4계</v>
          </cell>
          <cell r="C103">
            <v>0</v>
          </cell>
          <cell r="D103" t="str">
            <v>계</v>
          </cell>
          <cell r="E103">
            <v>0</v>
          </cell>
          <cell r="F103">
            <v>0</v>
          </cell>
          <cell r="G103">
            <v>0</v>
          </cell>
          <cell r="H103">
            <v>0</v>
          </cell>
          <cell r="I103" t="e">
            <v>#NAME?</v>
          </cell>
          <cell r="J103">
            <v>0</v>
          </cell>
          <cell r="K103" t="e">
            <v>#NAME?</v>
          </cell>
          <cell r="L103">
            <v>0</v>
          </cell>
          <cell r="M103" t="e">
            <v>#NAME?</v>
          </cell>
          <cell r="N103">
            <v>0</v>
          </cell>
          <cell r="O103" t="e">
            <v>#NAME?</v>
          </cell>
          <cell r="P103">
            <v>0</v>
          </cell>
        </row>
        <row r="104">
          <cell r="B104">
            <v>5</v>
          </cell>
          <cell r="C104">
            <v>5</v>
          </cell>
          <cell r="D104" t="str">
            <v>금속제 가요 전선관 설치</v>
          </cell>
          <cell r="E104" t="str">
            <v>54mm, 야간</v>
          </cell>
          <cell r="F104" t="str">
            <v>10m</v>
          </cell>
          <cell r="G104">
            <v>0</v>
          </cell>
          <cell r="H104">
            <v>0</v>
          </cell>
          <cell r="I104">
            <v>0</v>
          </cell>
          <cell r="J104">
            <v>0</v>
          </cell>
          <cell r="K104">
            <v>0</v>
          </cell>
          <cell r="L104">
            <v>0</v>
          </cell>
          <cell r="M104">
            <v>0</v>
          </cell>
          <cell r="N104">
            <v>0</v>
          </cell>
          <cell r="O104">
            <v>0</v>
          </cell>
          <cell r="P104">
            <v>5</v>
          </cell>
        </row>
        <row r="105">
          <cell r="C105">
            <v>0</v>
          </cell>
          <cell r="D105" t="str">
            <v>가. 재료비</v>
          </cell>
          <cell r="E105">
            <v>0</v>
          </cell>
          <cell r="F105">
            <v>0</v>
          </cell>
          <cell r="G105">
            <v>0</v>
          </cell>
          <cell r="H105">
            <v>0</v>
          </cell>
          <cell r="I105">
            <v>0</v>
          </cell>
          <cell r="J105">
            <v>0</v>
          </cell>
          <cell r="K105">
            <v>0</v>
          </cell>
          <cell r="L105">
            <v>0</v>
          </cell>
          <cell r="M105">
            <v>0</v>
          </cell>
          <cell r="N105">
            <v>0</v>
          </cell>
          <cell r="O105">
            <v>0</v>
          </cell>
          <cell r="P105">
            <v>0</v>
          </cell>
        </row>
        <row r="106">
          <cell r="C106">
            <v>0</v>
          </cell>
          <cell r="D106" t="str">
            <v>후렉시블전선관</v>
          </cell>
          <cell r="E106" t="str">
            <v>GW-54, 표준형 방수</v>
          </cell>
          <cell r="F106" t="str">
            <v>m</v>
          </cell>
          <cell r="G106" t="e">
            <v>#NAME?</v>
          </cell>
          <cell r="H106">
            <v>3064</v>
          </cell>
          <cell r="I106" t="e">
            <v>#NAME?</v>
          </cell>
          <cell r="J106">
            <v>0</v>
          </cell>
          <cell r="K106" t="e">
            <v>#NAME?</v>
          </cell>
          <cell r="L106">
            <v>0</v>
          </cell>
          <cell r="M106" t="e">
            <v>#NAME?</v>
          </cell>
          <cell r="N106">
            <v>3064</v>
          </cell>
          <cell r="O106" t="e">
            <v>#NAME?</v>
          </cell>
          <cell r="P106">
            <v>0</v>
          </cell>
        </row>
        <row r="107">
          <cell r="C107">
            <v>0</v>
          </cell>
          <cell r="D107" t="str">
            <v>전선관 부속품</v>
          </cell>
          <cell r="E107" t="str">
            <v>재료비의 20%</v>
          </cell>
          <cell r="F107" t="str">
            <v>요율</v>
          </cell>
          <cell r="G107" t="e">
            <v>#NAME?</v>
          </cell>
          <cell r="H107" t="e">
            <v>#NAME?</v>
          </cell>
          <cell r="I107" t="e">
            <v>#NAME?</v>
          </cell>
          <cell r="J107">
            <v>0</v>
          </cell>
          <cell r="K107" t="e">
            <v>#NAME?</v>
          </cell>
          <cell r="L107">
            <v>0</v>
          </cell>
          <cell r="M107" t="e">
            <v>#NAME?</v>
          </cell>
          <cell r="N107" t="e">
            <v>#NAME?</v>
          </cell>
          <cell r="O107" t="e">
            <v>#NAME?</v>
          </cell>
          <cell r="P107">
            <v>0</v>
          </cell>
        </row>
        <row r="108">
          <cell r="C108">
            <v>0</v>
          </cell>
          <cell r="D108" t="str">
            <v>잡자재비</v>
          </cell>
          <cell r="E108" t="str">
            <v>전선 및 배관의 2%</v>
          </cell>
          <cell r="F108" t="str">
            <v>요율</v>
          </cell>
          <cell r="G108" t="e">
            <v>#NAME?</v>
          </cell>
          <cell r="H108" t="e">
            <v>#NAME?</v>
          </cell>
          <cell r="I108" t="e">
            <v>#NAME?</v>
          </cell>
          <cell r="J108">
            <v>0</v>
          </cell>
          <cell r="K108" t="e">
            <v>#NAME?</v>
          </cell>
          <cell r="L108">
            <v>0</v>
          </cell>
          <cell r="M108" t="e">
            <v>#NAME?</v>
          </cell>
          <cell r="N108" t="e">
            <v>#NAME?</v>
          </cell>
          <cell r="O108" t="e">
            <v>#NAME?</v>
          </cell>
          <cell r="P108">
            <v>0</v>
          </cell>
        </row>
        <row r="109">
          <cell r="C109">
            <v>0</v>
          </cell>
          <cell r="D109">
            <v>0</v>
          </cell>
          <cell r="E109">
            <v>0</v>
          </cell>
          <cell r="F109">
            <v>0</v>
          </cell>
          <cell r="G109">
            <v>0</v>
          </cell>
          <cell r="H109">
            <v>0</v>
          </cell>
          <cell r="I109">
            <v>0</v>
          </cell>
          <cell r="J109">
            <v>0</v>
          </cell>
          <cell r="K109">
            <v>0</v>
          </cell>
          <cell r="L109">
            <v>0</v>
          </cell>
          <cell r="M109">
            <v>0</v>
          </cell>
          <cell r="N109">
            <v>0</v>
          </cell>
          <cell r="O109">
            <v>0</v>
          </cell>
          <cell r="P109">
            <v>0</v>
          </cell>
        </row>
        <row r="110">
          <cell r="C110">
            <v>0</v>
          </cell>
          <cell r="D110" t="str">
            <v>나 노무비</v>
          </cell>
          <cell r="E110">
            <v>0</v>
          </cell>
          <cell r="F110">
            <v>0</v>
          </cell>
          <cell r="G110">
            <v>0</v>
          </cell>
          <cell r="H110">
            <v>0</v>
          </cell>
          <cell r="I110">
            <v>0</v>
          </cell>
          <cell r="J110">
            <v>0</v>
          </cell>
          <cell r="K110">
            <v>0</v>
          </cell>
          <cell r="L110">
            <v>0</v>
          </cell>
          <cell r="M110">
            <v>0</v>
          </cell>
          <cell r="N110">
            <v>0</v>
          </cell>
          <cell r="O110">
            <v>0</v>
          </cell>
          <cell r="P110">
            <v>0</v>
          </cell>
        </row>
        <row r="111">
          <cell r="B111" t="str">
            <v>5통신내선공</v>
          </cell>
          <cell r="C111">
            <v>0</v>
          </cell>
          <cell r="D111" t="str">
            <v>통신내선공</v>
          </cell>
          <cell r="E111">
            <v>0</v>
          </cell>
          <cell r="F111" t="str">
            <v>인</v>
          </cell>
          <cell r="G111" t="e">
            <v>#NAME?</v>
          </cell>
          <cell r="H111">
            <v>0</v>
          </cell>
          <cell r="I111">
            <v>0</v>
          </cell>
          <cell r="J111">
            <v>242964</v>
          </cell>
          <cell r="K111" t="e">
            <v>#NAME?</v>
          </cell>
          <cell r="L111">
            <v>0</v>
          </cell>
          <cell r="M111" t="e">
            <v>#NAME?</v>
          </cell>
          <cell r="N111">
            <v>242964</v>
          </cell>
          <cell r="O111" t="e">
            <v>#NAME?</v>
          </cell>
          <cell r="P111">
            <v>0</v>
          </cell>
        </row>
        <row r="112">
          <cell r="C112">
            <v>0</v>
          </cell>
          <cell r="D112">
            <v>0</v>
          </cell>
          <cell r="E112">
            <v>0</v>
          </cell>
          <cell r="F112">
            <v>0</v>
          </cell>
          <cell r="G112">
            <v>0</v>
          </cell>
          <cell r="H112">
            <v>0</v>
          </cell>
          <cell r="I112">
            <v>0</v>
          </cell>
          <cell r="J112">
            <v>0</v>
          </cell>
          <cell r="K112">
            <v>0</v>
          </cell>
          <cell r="L112">
            <v>0</v>
          </cell>
          <cell r="M112">
            <v>0</v>
          </cell>
          <cell r="N112">
            <v>0</v>
          </cell>
          <cell r="O112">
            <v>0</v>
          </cell>
          <cell r="P112">
            <v>0</v>
          </cell>
        </row>
        <row r="113">
          <cell r="C113">
            <v>0</v>
          </cell>
          <cell r="D113" t="str">
            <v>다. 공구손료</v>
          </cell>
          <cell r="E113" t="str">
            <v>노무비x3%</v>
          </cell>
          <cell r="F113">
            <v>0</v>
          </cell>
          <cell r="G113">
            <v>0</v>
          </cell>
          <cell r="H113">
            <v>0</v>
          </cell>
          <cell r="I113">
            <v>0</v>
          </cell>
          <cell r="J113">
            <v>0</v>
          </cell>
          <cell r="K113">
            <v>0</v>
          </cell>
          <cell r="L113">
            <v>0</v>
          </cell>
          <cell r="M113">
            <v>0</v>
          </cell>
          <cell r="N113">
            <v>0</v>
          </cell>
          <cell r="O113">
            <v>0</v>
          </cell>
          <cell r="P113">
            <v>0</v>
          </cell>
        </row>
        <row r="114">
          <cell r="C114">
            <v>0</v>
          </cell>
          <cell r="D114" t="str">
            <v>통신내선공</v>
          </cell>
          <cell r="E114">
            <v>0</v>
          </cell>
          <cell r="F114" t="str">
            <v>인</v>
          </cell>
          <cell r="G114" t="e">
            <v>#NAME?</v>
          </cell>
          <cell r="H114">
            <v>0</v>
          </cell>
          <cell r="I114">
            <v>0</v>
          </cell>
          <cell r="J114">
            <v>0</v>
          </cell>
          <cell r="K114" t="e">
            <v>#NAME?</v>
          </cell>
          <cell r="L114">
            <v>242964</v>
          </cell>
          <cell r="M114" t="e">
            <v>#NAME?</v>
          </cell>
          <cell r="N114">
            <v>242964</v>
          </cell>
          <cell r="O114" t="e">
            <v>#NAME?</v>
          </cell>
          <cell r="P114">
            <v>0</v>
          </cell>
        </row>
        <row r="115">
          <cell r="C115">
            <v>0</v>
          </cell>
          <cell r="D115">
            <v>0</v>
          </cell>
          <cell r="E115">
            <v>0</v>
          </cell>
          <cell r="F115">
            <v>0</v>
          </cell>
          <cell r="G115">
            <v>0</v>
          </cell>
          <cell r="H115">
            <v>0</v>
          </cell>
          <cell r="I115">
            <v>0</v>
          </cell>
          <cell r="J115">
            <v>0</v>
          </cell>
          <cell r="K115">
            <v>0</v>
          </cell>
          <cell r="L115">
            <v>0</v>
          </cell>
          <cell r="M115">
            <v>0</v>
          </cell>
          <cell r="N115">
            <v>0</v>
          </cell>
          <cell r="O115">
            <v>0</v>
          </cell>
          <cell r="P115">
            <v>0</v>
          </cell>
        </row>
        <row r="116">
          <cell r="C116">
            <v>0</v>
          </cell>
          <cell r="D116">
            <v>0</v>
          </cell>
          <cell r="E116">
            <v>0</v>
          </cell>
          <cell r="F116">
            <v>0</v>
          </cell>
          <cell r="G116">
            <v>0</v>
          </cell>
          <cell r="H116">
            <v>0</v>
          </cell>
          <cell r="I116">
            <v>0</v>
          </cell>
          <cell r="J116">
            <v>0</v>
          </cell>
          <cell r="K116">
            <v>0</v>
          </cell>
          <cell r="L116">
            <v>0</v>
          </cell>
          <cell r="M116">
            <v>0</v>
          </cell>
          <cell r="N116">
            <v>0</v>
          </cell>
          <cell r="O116">
            <v>0</v>
          </cell>
          <cell r="P116">
            <v>0</v>
          </cell>
        </row>
        <row r="117">
          <cell r="C117">
            <v>0</v>
          </cell>
          <cell r="D117">
            <v>0</v>
          </cell>
          <cell r="E117">
            <v>0</v>
          </cell>
          <cell r="F117">
            <v>0</v>
          </cell>
          <cell r="G117">
            <v>0</v>
          </cell>
          <cell r="H117">
            <v>0</v>
          </cell>
          <cell r="I117">
            <v>0</v>
          </cell>
          <cell r="J117">
            <v>0</v>
          </cell>
          <cell r="K117">
            <v>0</v>
          </cell>
          <cell r="L117">
            <v>0</v>
          </cell>
          <cell r="M117">
            <v>0</v>
          </cell>
          <cell r="N117">
            <v>0</v>
          </cell>
          <cell r="O117">
            <v>0</v>
          </cell>
          <cell r="P117">
            <v>0</v>
          </cell>
        </row>
        <row r="118">
          <cell r="C118">
            <v>0</v>
          </cell>
          <cell r="D118">
            <v>0</v>
          </cell>
          <cell r="E118">
            <v>0</v>
          </cell>
          <cell r="F118">
            <v>0</v>
          </cell>
          <cell r="G118">
            <v>0</v>
          </cell>
          <cell r="H118">
            <v>0</v>
          </cell>
          <cell r="I118">
            <v>0</v>
          </cell>
          <cell r="J118">
            <v>0</v>
          </cell>
          <cell r="K118">
            <v>0</v>
          </cell>
          <cell r="L118">
            <v>0</v>
          </cell>
          <cell r="M118">
            <v>0</v>
          </cell>
          <cell r="N118">
            <v>0</v>
          </cell>
          <cell r="O118">
            <v>0</v>
          </cell>
          <cell r="P118">
            <v>0</v>
          </cell>
        </row>
        <row r="119">
          <cell r="C119">
            <v>0</v>
          </cell>
          <cell r="D119">
            <v>0</v>
          </cell>
          <cell r="E119">
            <v>0</v>
          </cell>
          <cell r="F119">
            <v>0</v>
          </cell>
          <cell r="G119">
            <v>0</v>
          </cell>
          <cell r="H119">
            <v>0</v>
          </cell>
          <cell r="I119">
            <v>0</v>
          </cell>
          <cell r="J119">
            <v>0</v>
          </cell>
          <cell r="K119">
            <v>0</v>
          </cell>
          <cell r="L119">
            <v>0</v>
          </cell>
          <cell r="M119">
            <v>0</v>
          </cell>
          <cell r="N119">
            <v>0</v>
          </cell>
          <cell r="O119">
            <v>0</v>
          </cell>
          <cell r="P119">
            <v>0</v>
          </cell>
        </row>
        <row r="120">
          <cell r="C120">
            <v>0</v>
          </cell>
          <cell r="D120">
            <v>0</v>
          </cell>
          <cell r="E120">
            <v>0</v>
          </cell>
          <cell r="F120">
            <v>0</v>
          </cell>
          <cell r="G120">
            <v>0</v>
          </cell>
          <cell r="H120">
            <v>0</v>
          </cell>
          <cell r="I120">
            <v>0</v>
          </cell>
          <cell r="J120">
            <v>0</v>
          </cell>
          <cell r="K120">
            <v>0</v>
          </cell>
          <cell r="L120">
            <v>0</v>
          </cell>
          <cell r="M120">
            <v>0</v>
          </cell>
          <cell r="N120">
            <v>0</v>
          </cell>
          <cell r="O120">
            <v>0</v>
          </cell>
          <cell r="P120">
            <v>0</v>
          </cell>
        </row>
        <row r="121">
          <cell r="C121">
            <v>0</v>
          </cell>
          <cell r="D121">
            <v>0</v>
          </cell>
          <cell r="E121">
            <v>0</v>
          </cell>
          <cell r="F121">
            <v>0</v>
          </cell>
          <cell r="G121">
            <v>0</v>
          </cell>
          <cell r="H121">
            <v>0</v>
          </cell>
          <cell r="I121">
            <v>0</v>
          </cell>
          <cell r="J121">
            <v>0</v>
          </cell>
          <cell r="K121">
            <v>0</v>
          </cell>
          <cell r="L121">
            <v>0</v>
          </cell>
          <cell r="M121">
            <v>0</v>
          </cell>
          <cell r="N121">
            <v>0</v>
          </cell>
          <cell r="O121">
            <v>0</v>
          </cell>
          <cell r="P121">
            <v>0</v>
          </cell>
        </row>
        <row r="122">
          <cell r="C122">
            <v>0</v>
          </cell>
          <cell r="D122">
            <v>0</v>
          </cell>
          <cell r="E122">
            <v>0</v>
          </cell>
          <cell r="F122">
            <v>0</v>
          </cell>
          <cell r="G122">
            <v>0</v>
          </cell>
          <cell r="H122">
            <v>0</v>
          </cell>
          <cell r="I122">
            <v>0</v>
          </cell>
          <cell r="J122">
            <v>0</v>
          </cell>
          <cell r="K122">
            <v>0</v>
          </cell>
          <cell r="L122">
            <v>0</v>
          </cell>
          <cell r="M122">
            <v>0</v>
          </cell>
          <cell r="N122">
            <v>0</v>
          </cell>
          <cell r="O122">
            <v>0</v>
          </cell>
          <cell r="P122">
            <v>0</v>
          </cell>
        </row>
        <row r="123">
          <cell r="C123">
            <v>0</v>
          </cell>
          <cell r="D123">
            <v>0</v>
          </cell>
          <cell r="E123">
            <v>0</v>
          </cell>
          <cell r="F123">
            <v>0</v>
          </cell>
          <cell r="G123">
            <v>0</v>
          </cell>
          <cell r="H123">
            <v>0</v>
          </cell>
          <cell r="I123">
            <v>0</v>
          </cell>
          <cell r="J123">
            <v>0</v>
          </cell>
          <cell r="K123">
            <v>0</v>
          </cell>
          <cell r="L123">
            <v>0</v>
          </cell>
          <cell r="M123">
            <v>0</v>
          </cell>
          <cell r="N123">
            <v>0</v>
          </cell>
          <cell r="O123">
            <v>0</v>
          </cell>
          <cell r="P123">
            <v>0</v>
          </cell>
        </row>
        <row r="124">
          <cell r="C124">
            <v>0</v>
          </cell>
          <cell r="D124">
            <v>0</v>
          </cell>
          <cell r="E124">
            <v>0</v>
          </cell>
          <cell r="F124">
            <v>0</v>
          </cell>
          <cell r="G124">
            <v>0</v>
          </cell>
          <cell r="H124">
            <v>0</v>
          </cell>
          <cell r="I124">
            <v>0</v>
          </cell>
          <cell r="J124">
            <v>0</v>
          </cell>
          <cell r="K124">
            <v>0</v>
          </cell>
          <cell r="L124">
            <v>0</v>
          </cell>
          <cell r="M124">
            <v>0</v>
          </cell>
          <cell r="N124">
            <v>0</v>
          </cell>
          <cell r="O124">
            <v>0</v>
          </cell>
          <cell r="P124">
            <v>0</v>
          </cell>
        </row>
        <row r="125">
          <cell r="C125">
            <v>0</v>
          </cell>
          <cell r="D125">
            <v>0</v>
          </cell>
          <cell r="E125">
            <v>0</v>
          </cell>
          <cell r="F125">
            <v>0</v>
          </cell>
          <cell r="G125">
            <v>0</v>
          </cell>
          <cell r="H125">
            <v>0</v>
          </cell>
          <cell r="I125">
            <v>0</v>
          </cell>
          <cell r="J125">
            <v>0</v>
          </cell>
          <cell r="K125">
            <v>0</v>
          </cell>
          <cell r="L125">
            <v>0</v>
          </cell>
          <cell r="M125">
            <v>0</v>
          </cell>
          <cell r="N125">
            <v>0</v>
          </cell>
          <cell r="O125">
            <v>0</v>
          </cell>
          <cell r="P125">
            <v>0</v>
          </cell>
        </row>
        <row r="126">
          <cell r="C126">
            <v>0</v>
          </cell>
          <cell r="D126">
            <v>0</v>
          </cell>
          <cell r="E126">
            <v>0</v>
          </cell>
          <cell r="F126">
            <v>0</v>
          </cell>
          <cell r="G126">
            <v>0</v>
          </cell>
          <cell r="H126">
            <v>0</v>
          </cell>
          <cell r="I126">
            <v>0</v>
          </cell>
          <cell r="J126">
            <v>0</v>
          </cell>
          <cell r="K126">
            <v>0</v>
          </cell>
          <cell r="L126">
            <v>0</v>
          </cell>
          <cell r="M126">
            <v>0</v>
          </cell>
          <cell r="N126">
            <v>0</v>
          </cell>
          <cell r="O126">
            <v>0</v>
          </cell>
          <cell r="P126">
            <v>0</v>
          </cell>
        </row>
        <row r="127">
          <cell r="C127">
            <v>0</v>
          </cell>
          <cell r="D127">
            <v>0</v>
          </cell>
          <cell r="E127">
            <v>0</v>
          </cell>
          <cell r="F127">
            <v>0</v>
          </cell>
          <cell r="G127">
            <v>0</v>
          </cell>
          <cell r="H127">
            <v>0</v>
          </cell>
          <cell r="I127">
            <v>0</v>
          </cell>
          <cell r="J127">
            <v>0</v>
          </cell>
          <cell r="K127">
            <v>0</v>
          </cell>
          <cell r="L127">
            <v>0</v>
          </cell>
          <cell r="M127">
            <v>0</v>
          </cell>
          <cell r="N127">
            <v>0</v>
          </cell>
          <cell r="O127">
            <v>0</v>
          </cell>
          <cell r="P127">
            <v>0</v>
          </cell>
        </row>
        <row r="128">
          <cell r="B128" t="str">
            <v>5계</v>
          </cell>
          <cell r="C128">
            <v>0</v>
          </cell>
          <cell r="D128" t="str">
            <v>계</v>
          </cell>
          <cell r="E128">
            <v>0</v>
          </cell>
          <cell r="F128">
            <v>0</v>
          </cell>
          <cell r="G128">
            <v>0</v>
          </cell>
          <cell r="H128">
            <v>0</v>
          </cell>
          <cell r="I128" t="e">
            <v>#NAME?</v>
          </cell>
          <cell r="J128">
            <v>0</v>
          </cell>
          <cell r="K128" t="e">
            <v>#NAME?</v>
          </cell>
          <cell r="L128">
            <v>0</v>
          </cell>
          <cell r="M128" t="e">
            <v>#NAME?</v>
          </cell>
          <cell r="N128">
            <v>0</v>
          </cell>
          <cell r="O128" t="e">
            <v>#NAME?</v>
          </cell>
          <cell r="P128">
            <v>0</v>
          </cell>
        </row>
        <row r="129">
          <cell r="B129">
            <v>6</v>
          </cell>
          <cell r="C129">
            <v>6</v>
          </cell>
          <cell r="D129" t="str">
            <v>나사없는 전선관 설치</v>
          </cell>
          <cell r="E129" t="str">
            <v>E25</v>
          </cell>
          <cell r="F129" t="str">
            <v>10m</v>
          </cell>
          <cell r="G129">
            <v>0</v>
          </cell>
          <cell r="H129">
            <v>0</v>
          </cell>
          <cell r="I129">
            <v>0</v>
          </cell>
          <cell r="J129">
            <v>0</v>
          </cell>
          <cell r="K129">
            <v>0</v>
          </cell>
          <cell r="L129">
            <v>0</v>
          </cell>
          <cell r="M129">
            <v>0</v>
          </cell>
          <cell r="N129">
            <v>0</v>
          </cell>
          <cell r="O129">
            <v>0</v>
          </cell>
          <cell r="P129">
            <v>6</v>
          </cell>
        </row>
        <row r="130">
          <cell r="C130">
            <v>0</v>
          </cell>
          <cell r="D130" t="str">
            <v>가. 재료비</v>
          </cell>
          <cell r="E130">
            <v>0</v>
          </cell>
          <cell r="F130">
            <v>0</v>
          </cell>
          <cell r="G130">
            <v>0</v>
          </cell>
          <cell r="H130">
            <v>0</v>
          </cell>
          <cell r="I130">
            <v>0</v>
          </cell>
          <cell r="J130">
            <v>0</v>
          </cell>
          <cell r="K130">
            <v>0</v>
          </cell>
          <cell r="L130">
            <v>0</v>
          </cell>
          <cell r="M130">
            <v>0</v>
          </cell>
          <cell r="N130">
            <v>0</v>
          </cell>
          <cell r="O130">
            <v>0</v>
          </cell>
          <cell r="P130">
            <v>0</v>
          </cell>
        </row>
        <row r="131">
          <cell r="C131">
            <v>0</v>
          </cell>
          <cell r="D131" t="str">
            <v>나사없는 전선관</v>
          </cell>
          <cell r="E131" t="str">
            <v>E25</v>
          </cell>
          <cell r="F131" t="str">
            <v>m</v>
          </cell>
          <cell r="G131" t="e">
            <v>#NAME?</v>
          </cell>
          <cell r="H131">
            <v>3354</v>
          </cell>
          <cell r="I131" t="e">
            <v>#NAME?</v>
          </cell>
          <cell r="J131">
            <v>0</v>
          </cell>
          <cell r="K131" t="e">
            <v>#NAME?</v>
          </cell>
          <cell r="L131">
            <v>0</v>
          </cell>
          <cell r="M131" t="e">
            <v>#NAME?</v>
          </cell>
          <cell r="N131">
            <v>3354</v>
          </cell>
          <cell r="O131" t="e">
            <v>#NAME?</v>
          </cell>
          <cell r="P131">
            <v>0</v>
          </cell>
        </row>
        <row r="132">
          <cell r="C132">
            <v>0</v>
          </cell>
          <cell r="D132" t="str">
            <v>전선관 부속품</v>
          </cell>
          <cell r="E132" t="str">
            <v>재료비의 20%</v>
          </cell>
          <cell r="F132" t="str">
            <v>요율</v>
          </cell>
          <cell r="G132" t="e">
            <v>#NAME?</v>
          </cell>
          <cell r="H132" t="e">
            <v>#NAME?</v>
          </cell>
          <cell r="I132" t="e">
            <v>#NAME?</v>
          </cell>
          <cell r="J132">
            <v>0</v>
          </cell>
          <cell r="K132" t="e">
            <v>#NAME?</v>
          </cell>
          <cell r="L132">
            <v>0</v>
          </cell>
          <cell r="M132" t="e">
            <v>#NAME?</v>
          </cell>
          <cell r="N132" t="e">
            <v>#NAME?</v>
          </cell>
          <cell r="O132" t="e">
            <v>#NAME?</v>
          </cell>
          <cell r="P132">
            <v>0</v>
          </cell>
        </row>
        <row r="133">
          <cell r="C133">
            <v>0</v>
          </cell>
          <cell r="D133" t="str">
            <v>잡자재비</v>
          </cell>
          <cell r="E133" t="str">
            <v>전선 및 배관의 2%</v>
          </cell>
          <cell r="F133" t="str">
            <v>요율</v>
          </cell>
          <cell r="G133" t="e">
            <v>#NAME?</v>
          </cell>
          <cell r="H133" t="e">
            <v>#NAME?</v>
          </cell>
          <cell r="I133" t="e">
            <v>#NAME?</v>
          </cell>
          <cell r="J133">
            <v>0</v>
          </cell>
          <cell r="K133" t="e">
            <v>#NAME?</v>
          </cell>
          <cell r="L133">
            <v>0</v>
          </cell>
          <cell r="M133" t="e">
            <v>#NAME?</v>
          </cell>
          <cell r="N133" t="e">
            <v>#NAME?</v>
          </cell>
          <cell r="O133" t="e">
            <v>#NAME?</v>
          </cell>
          <cell r="P133">
            <v>0</v>
          </cell>
        </row>
        <row r="134">
          <cell r="C134">
            <v>0</v>
          </cell>
          <cell r="D134">
            <v>0</v>
          </cell>
          <cell r="E134">
            <v>0</v>
          </cell>
          <cell r="F134">
            <v>0</v>
          </cell>
          <cell r="G134">
            <v>0</v>
          </cell>
          <cell r="H134">
            <v>0</v>
          </cell>
          <cell r="I134">
            <v>0</v>
          </cell>
          <cell r="J134">
            <v>0</v>
          </cell>
          <cell r="K134">
            <v>0</v>
          </cell>
          <cell r="L134">
            <v>0</v>
          </cell>
          <cell r="M134">
            <v>0</v>
          </cell>
          <cell r="N134">
            <v>0</v>
          </cell>
          <cell r="O134">
            <v>0</v>
          </cell>
          <cell r="P134">
            <v>0</v>
          </cell>
        </row>
        <row r="135">
          <cell r="C135">
            <v>0</v>
          </cell>
          <cell r="D135" t="str">
            <v>나 노무비</v>
          </cell>
          <cell r="E135">
            <v>0</v>
          </cell>
          <cell r="F135">
            <v>0</v>
          </cell>
          <cell r="G135">
            <v>0</v>
          </cell>
          <cell r="H135">
            <v>0</v>
          </cell>
          <cell r="I135">
            <v>0</v>
          </cell>
          <cell r="J135">
            <v>0</v>
          </cell>
          <cell r="K135">
            <v>0</v>
          </cell>
          <cell r="L135">
            <v>0</v>
          </cell>
          <cell r="M135">
            <v>0</v>
          </cell>
          <cell r="N135">
            <v>0</v>
          </cell>
          <cell r="O135">
            <v>0</v>
          </cell>
          <cell r="P135">
            <v>0</v>
          </cell>
        </row>
        <row r="136">
          <cell r="B136" t="str">
            <v>6통신내선공</v>
          </cell>
          <cell r="C136">
            <v>0</v>
          </cell>
          <cell r="D136" t="str">
            <v>통신내선공</v>
          </cell>
          <cell r="E136">
            <v>0</v>
          </cell>
          <cell r="F136" t="str">
            <v>인</v>
          </cell>
          <cell r="G136" t="e">
            <v>#NAME?</v>
          </cell>
          <cell r="H136">
            <v>0</v>
          </cell>
          <cell r="I136">
            <v>0</v>
          </cell>
          <cell r="J136">
            <v>242964</v>
          </cell>
          <cell r="K136" t="e">
            <v>#NAME?</v>
          </cell>
          <cell r="L136">
            <v>0</v>
          </cell>
          <cell r="M136" t="e">
            <v>#NAME?</v>
          </cell>
          <cell r="N136">
            <v>242964</v>
          </cell>
          <cell r="O136" t="e">
            <v>#NAME?</v>
          </cell>
          <cell r="P136">
            <v>0</v>
          </cell>
        </row>
        <row r="137">
          <cell r="C137">
            <v>0</v>
          </cell>
          <cell r="D137">
            <v>0</v>
          </cell>
          <cell r="E137">
            <v>0</v>
          </cell>
          <cell r="F137">
            <v>0</v>
          </cell>
          <cell r="G137">
            <v>0</v>
          </cell>
          <cell r="H137">
            <v>0</v>
          </cell>
          <cell r="I137">
            <v>0</v>
          </cell>
          <cell r="J137">
            <v>0</v>
          </cell>
          <cell r="K137">
            <v>0</v>
          </cell>
          <cell r="L137">
            <v>0</v>
          </cell>
          <cell r="M137">
            <v>0</v>
          </cell>
          <cell r="N137">
            <v>0</v>
          </cell>
          <cell r="O137">
            <v>0</v>
          </cell>
          <cell r="P137">
            <v>0</v>
          </cell>
        </row>
        <row r="138">
          <cell r="C138">
            <v>0</v>
          </cell>
          <cell r="D138" t="str">
            <v>다. 공구손료</v>
          </cell>
          <cell r="E138" t="str">
            <v>노무비x3%</v>
          </cell>
          <cell r="F138">
            <v>0</v>
          </cell>
          <cell r="G138">
            <v>0</v>
          </cell>
          <cell r="H138">
            <v>0</v>
          </cell>
          <cell r="I138">
            <v>0</v>
          </cell>
          <cell r="J138">
            <v>0</v>
          </cell>
          <cell r="K138">
            <v>0</v>
          </cell>
          <cell r="L138">
            <v>0</v>
          </cell>
          <cell r="M138">
            <v>0</v>
          </cell>
          <cell r="N138">
            <v>0</v>
          </cell>
          <cell r="O138">
            <v>0</v>
          </cell>
          <cell r="P138">
            <v>0</v>
          </cell>
        </row>
        <row r="139">
          <cell r="C139">
            <v>0</v>
          </cell>
          <cell r="D139" t="str">
            <v>통신내선공</v>
          </cell>
          <cell r="E139">
            <v>0</v>
          </cell>
          <cell r="F139" t="str">
            <v>인</v>
          </cell>
          <cell r="G139" t="e">
            <v>#NAME?</v>
          </cell>
          <cell r="H139">
            <v>0</v>
          </cell>
          <cell r="I139">
            <v>0</v>
          </cell>
          <cell r="J139">
            <v>0</v>
          </cell>
          <cell r="K139" t="e">
            <v>#NAME?</v>
          </cell>
          <cell r="L139">
            <v>242964</v>
          </cell>
          <cell r="M139" t="e">
            <v>#NAME?</v>
          </cell>
          <cell r="N139">
            <v>242964</v>
          </cell>
          <cell r="O139" t="e">
            <v>#NAME?</v>
          </cell>
          <cell r="P139">
            <v>0</v>
          </cell>
        </row>
        <row r="140">
          <cell r="C140">
            <v>0</v>
          </cell>
          <cell r="D140">
            <v>0</v>
          </cell>
          <cell r="E140">
            <v>0</v>
          </cell>
          <cell r="F140">
            <v>0</v>
          </cell>
          <cell r="G140">
            <v>0</v>
          </cell>
          <cell r="H140">
            <v>0</v>
          </cell>
          <cell r="I140">
            <v>0</v>
          </cell>
          <cell r="J140">
            <v>0</v>
          </cell>
          <cell r="K140">
            <v>0</v>
          </cell>
          <cell r="L140">
            <v>0</v>
          </cell>
          <cell r="M140">
            <v>0</v>
          </cell>
          <cell r="N140">
            <v>0</v>
          </cell>
          <cell r="O140">
            <v>0</v>
          </cell>
          <cell r="P140">
            <v>0</v>
          </cell>
        </row>
        <row r="141">
          <cell r="C141">
            <v>0</v>
          </cell>
          <cell r="D141">
            <v>0</v>
          </cell>
          <cell r="E141">
            <v>0</v>
          </cell>
          <cell r="F141">
            <v>0</v>
          </cell>
          <cell r="G141">
            <v>0</v>
          </cell>
          <cell r="H141">
            <v>0</v>
          </cell>
          <cell r="I141">
            <v>0</v>
          </cell>
          <cell r="J141">
            <v>0</v>
          </cell>
          <cell r="K141">
            <v>0</v>
          </cell>
          <cell r="L141">
            <v>0</v>
          </cell>
          <cell r="M141">
            <v>0</v>
          </cell>
          <cell r="N141">
            <v>0</v>
          </cell>
          <cell r="O141">
            <v>0</v>
          </cell>
          <cell r="P141">
            <v>0</v>
          </cell>
        </row>
        <row r="142">
          <cell r="C142">
            <v>0</v>
          </cell>
          <cell r="D142">
            <v>0</v>
          </cell>
          <cell r="E142">
            <v>0</v>
          </cell>
          <cell r="F142">
            <v>0</v>
          </cell>
          <cell r="G142">
            <v>0</v>
          </cell>
          <cell r="H142">
            <v>0</v>
          </cell>
          <cell r="I142">
            <v>0</v>
          </cell>
          <cell r="J142">
            <v>0</v>
          </cell>
          <cell r="K142">
            <v>0</v>
          </cell>
          <cell r="L142">
            <v>0</v>
          </cell>
          <cell r="M142">
            <v>0</v>
          </cell>
          <cell r="N142">
            <v>0</v>
          </cell>
          <cell r="O142">
            <v>0</v>
          </cell>
          <cell r="P142">
            <v>0</v>
          </cell>
        </row>
        <row r="143">
          <cell r="C143">
            <v>0</v>
          </cell>
          <cell r="D143">
            <v>0</v>
          </cell>
          <cell r="E143">
            <v>0</v>
          </cell>
          <cell r="F143">
            <v>0</v>
          </cell>
          <cell r="G143">
            <v>0</v>
          </cell>
          <cell r="H143">
            <v>0</v>
          </cell>
          <cell r="I143">
            <v>0</v>
          </cell>
          <cell r="J143">
            <v>0</v>
          </cell>
          <cell r="K143">
            <v>0</v>
          </cell>
          <cell r="L143">
            <v>0</v>
          </cell>
          <cell r="M143">
            <v>0</v>
          </cell>
          <cell r="N143">
            <v>0</v>
          </cell>
          <cell r="O143">
            <v>0</v>
          </cell>
          <cell r="P143">
            <v>0</v>
          </cell>
        </row>
        <row r="144">
          <cell r="C144">
            <v>0</v>
          </cell>
          <cell r="D144">
            <v>0</v>
          </cell>
          <cell r="E144">
            <v>0</v>
          </cell>
          <cell r="F144">
            <v>0</v>
          </cell>
          <cell r="G144">
            <v>0</v>
          </cell>
          <cell r="H144">
            <v>0</v>
          </cell>
          <cell r="I144">
            <v>0</v>
          </cell>
          <cell r="J144">
            <v>0</v>
          </cell>
          <cell r="K144">
            <v>0</v>
          </cell>
          <cell r="L144">
            <v>0</v>
          </cell>
          <cell r="M144">
            <v>0</v>
          </cell>
          <cell r="N144">
            <v>0</v>
          </cell>
          <cell r="O144">
            <v>0</v>
          </cell>
          <cell r="P144">
            <v>0</v>
          </cell>
        </row>
        <row r="145">
          <cell r="C145">
            <v>0</v>
          </cell>
          <cell r="D145">
            <v>0</v>
          </cell>
          <cell r="E145">
            <v>0</v>
          </cell>
          <cell r="F145">
            <v>0</v>
          </cell>
          <cell r="G145">
            <v>0</v>
          </cell>
          <cell r="H145">
            <v>0</v>
          </cell>
          <cell r="I145">
            <v>0</v>
          </cell>
          <cell r="J145">
            <v>0</v>
          </cell>
          <cell r="K145">
            <v>0</v>
          </cell>
          <cell r="L145">
            <v>0</v>
          </cell>
          <cell r="M145">
            <v>0</v>
          </cell>
          <cell r="N145">
            <v>0</v>
          </cell>
          <cell r="O145">
            <v>0</v>
          </cell>
          <cell r="P145">
            <v>0</v>
          </cell>
        </row>
        <row r="146">
          <cell r="C146">
            <v>0</v>
          </cell>
          <cell r="D146">
            <v>0</v>
          </cell>
          <cell r="E146">
            <v>0</v>
          </cell>
          <cell r="F146">
            <v>0</v>
          </cell>
          <cell r="G146">
            <v>0</v>
          </cell>
          <cell r="H146">
            <v>0</v>
          </cell>
          <cell r="I146">
            <v>0</v>
          </cell>
          <cell r="J146">
            <v>0</v>
          </cell>
          <cell r="K146">
            <v>0</v>
          </cell>
          <cell r="L146">
            <v>0</v>
          </cell>
          <cell r="M146">
            <v>0</v>
          </cell>
          <cell r="N146">
            <v>0</v>
          </cell>
          <cell r="O146">
            <v>0</v>
          </cell>
          <cell r="P146">
            <v>0</v>
          </cell>
        </row>
        <row r="147">
          <cell r="C147">
            <v>0</v>
          </cell>
          <cell r="D147">
            <v>0</v>
          </cell>
          <cell r="E147">
            <v>0</v>
          </cell>
          <cell r="F147">
            <v>0</v>
          </cell>
          <cell r="G147">
            <v>0</v>
          </cell>
          <cell r="H147">
            <v>0</v>
          </cell>
          <cell r="I147">
            <v>0</v>
          </cell>
          <cell r="J147">
            <v>0</v>
          </cell>
          <cell r="K147">
            <v>0</v>
          </cell>
          <cell r="L147">
            <v>0</v>
          </cell>
          <cell r="M147">
            <v>0</v>
          </cell>
          <cell r="N147">
            <v>0</v>
          </cell>
          <cell r="O147">
            <v>0</v>
          </cell>
          <cell r="P147">
            <v>0</v>
          </cell>
        </row>
        <row r="148">
          <cell r="C148">
            <v>0</v>
          </cell>
          <cell r="D148">
            <v>0</v>
          </cell>
          <cell r="E148">
            <v>0</v>
          </cell>
          <cell r="F148">
            <v>0</v>
          </cell>
          <cell r="G148">
            <v>0</v>
          </cell>
          <cell r="H148">
            <v>0</v>
          </cell>
          <cell r="I148">
            <v>0</v>
          </cell>
          <cell r="J148">
            <v>0</v>
          </cell>
          <cell r="K148">
            <v>0</v>
          </cell>
          <cell r="L148">
            <v>0</v>
          </cell>
          <cell r="M148">
            <v>0</v>
          </cell>
          <cell r="N148">
            <v>0</v>
          </cell>
          <cell r="O148">
            <v>0</v>
          </cell>
          <cell r="P148">
            <v>0</v>
          </cell>
        </row>
        <row r="149">
          <cell r="C149">
            <v>0</v>
          </cell>
          <cell r="D149">
            <v>0</v>
          </cell>
          <cell r="E149">
            <v>0</v>
          </cell>
          <cell r="F149">
            <v>0</v>
          </cell>
          <cell r="G149">
            <v>0</v>
          </cell>
          <cell r="H149">
            <v>0</v>
          </cell>
          <cell r="I149">
            <v>0</v>
          </cell>
          <cell r="J149">
            <v>0</v>
          </cell>
          <cell r="K149">
            <v>0</v>
          </cell>
          <cell r="L149">
            <v>0</v>
          </cell>
          <cell r="M149">
            <v>0</v>
          </cell>
          <cell r="N149">
            <v>0</v>
          </cell>
          <cell r="O149">
            <v>0</v>
          </cell>
          <cell r="P149">
            <v>0</v>
          </cell>
        </row>
        <row r="150">
          <cell r="C150">
            <v>0</v>
          </cell>
          <cell r="D150">
            <v>0</v>
          </cell>
          <cell r="E150">
            <v>0</v>
          </cell>
          <cell r="F150">
            <v>0</v>
          </cell>
          <cell r="G150">
            <v>0</v>
          </cell>
          <cell r="H150">
            <v>0</v>
          </cell>
          <cell r="I150">
            <v>0</v>
          </cell>
          <cell r="J150">
            <v>0</v>
          </cell>
          <cell r="K150">
            <v>0</v>
          </cell>
          <cell r="L150">
            <v>0</v>
          </cell>
          <cell r="M150">
            <v>0</v>
          </cell>
          <cell r="N150">
            <v>0</v>
          </cell>
          <cell r="O150">
            <v>0</v>
          </cell>
          <cell r="P150">
            <v>0</v>
          </cell>
        </row>
        <row r="151">
          <cell r="C151">
            <v>0</v>
          </cell>
          <cell r="D151">
            <v>0</v>
          </cell>
          <cell r="E151">
            <v>0</v>
          </cell>
          <cell r="F151">
            <v>0</v>
          </cell>
          <cell r="G151">
            <v>0</v>
          </cell>
          <cell r="H151">
            <v>0</v>
          </cell>
          <cell r="I151">
            <v>0</v>
          </cell>
          <cell r="J151">
            <v>0</v>
          </cell>
          <cell r="K151">
            <v>0</v>
          </cell>
          <cell r="L151">
            <v>0</v>
          </cell>
          <cell r="M151">
            <v>0</v>
          </cell>
          <cell r="N151">
            <v>0</v>
          </cell>
          <cell r="O151">
            <v>0</v>
          </cell>
          <cell r="P151">
            <v>0</v>
          </cell>
        </row>
        <row r="152">
          <cell r="C152">
            <v>0</v>
          </cell>
          <cell r="D152">
            <v>0</v>
          </cell>
          <cell r="E152">
            <v>0</v>
          </cell>
          <cell r="F152">
            <v>0</v>
          </cell>
          <cell r="G152">
            <v>0</v>
          </cell>
          <cell r="H152">
            <v>0</v>
          </cell>
          <cell r="I152">
            <v>0</v>
          </cell>
          <cell r="J152">
            <v>0</v>
          </cell>
          <cell r="K152">
            <v>0</v>
          </cell>
          <cell r="L152">
            <v>0</v>
          </cell>
          <cell r="M152">
            <v>0</v>
          </cell>
          <cell r="N152">
            <v>0</v>
          </cell>
          <cell r="O152">
            <v>0</v>
          </cell>
          <cell r="P152">
            <v>0</v>
          </cell>
        </row>
        <row r="153">
          <cell r="B153" t="str">
            <v>6계</v>
          </cell>
          <cell r="C153">
            <v>0</v>
          </cell>
          <cell r="D153" t="str">
            <v>계</v>
          </cell>
          <cell r="E153">
            <v>0</v>
          </cell>
          <cell r="F153">
            <v>0</v>
          </cell>
          <cell r="G153">
            <v>0</v>
          </cell>
          <cell r="H153">
            <v>0</v>
          </cell>
          <cell r="I153" t="e">
            <v>#NAME?</v>
          </cell>
          <cell r="J153">
            <v>0</v>
          </cell>
          <cell r="K153" t="e">
            <v>#NAME?</v>
          </cell>
          <cell r="L153">
            <v>0</v>
          </cell>
          <cell r="M153" t="e">
            <v>#NAME?</v>
          </cell>
          <cell r="N153">
            <v>0</v>
          </cell>
          <cell r="O153" t="e">
            <v>#NAME?</v>
          </cell>
          <cell r="P153">
            <v>0</v>
          </cell>
        </row>
        <row r="154">
          <cell r="B154">
            <v>7</v>
          </cell>
          <cell r="C154">
            <v>7</v>
          </cell>
          <cell r="D154" t="str">
            <v>구내 광케이블 신설</v>
          </cell>
          <cell r="E154" t="str">
            <v>OF-SM-12Core(난연)강대, 이중시스</v>
          </cell>
          <cell r="F154" t="str">
            <v>100m</v>
          </cell>
          <cell r="G154">
            <v>0</v>
          </cell>
          <cell r="H154">
            <v>0</v>
          </cell>
          <cell r="I154">
            <v>0</v>
          </cell>
          <cell r="J154">
            <v>0</v>
          </cell>
          <cell r="K154">
            <v>0</v>
          </cell>
          <cell r="L154">
            <v>0</v>
          </cell>
          <cell r="M154">
            <v>0</v>
          </cell>
          <cell r="N154">
            <v>0</v>
          </cell>
          <cell r="O154">
            <v>0</v>
          </cell>
          <cell r="P154">
            <v>7</v>
          </cell>
        </row>
        <row r="155">
          <cell r="C155">
            <v>0</v>
          </cell>
          <cell r="D155" t="str">
            <v>가. 재료비</v>
          </cell>
          <cell r="E155">
            <v>0</v>
          </cell>
          <cell r="F155">
            <v>0</v>
          </cell>
          <cell r="G155">
            <v>0</v>
          </cell>
          <cell r="H155">
            <v>0</v>
          </cell>
          <cell r="I155">
            <v>0</v>
          </cell>
          <cell r="J155">
            <v>0</v>
          </cell>
          <cell r="K155">
            <v>0</v>
          </cell>
          <cell r="L155">
            <v>0</v>
          </cell>
          <cell r="M155">
            <v>0</v>
          </cell>
          <cell r="N155">
            <v>0</v>
          </cell>
          <cell r="O155">
            <v>0</v>
          </cell>
          <cell r="P155">
            <v>0</v>
          </cell>
        </row>
        <row r="156">
          <cell r="C156">
            <v>0</v>
          </cell>
          <cell r="D156" t="str">
            <v>광섬유케이블</v>
          </cell>
          <cell r="E156" t="str">
            <v>OF-SM-12Core(난연)강대, 이중시스</v>
          </cell>
          <cell r="F156" t="str">
            <v>m</v>
          </cell>
          <cell r="G156" t="e">
            <v>#NAME?</v>
          </cell>
          <cell r="H156">
            <v>1681</v>
          </cell>
          <cell r="I156" t="e">
            <v>#NAME?</v>
          </cell>
          <cell r="J156">
            <v>0</v>
          </cell>
          <cell r="K156" t="e">
            <v>#NAME?</v>
          </cell>
          <cell r="L156">
            <v>0</v>
          </cell>
          <cell r="M156" t="e">
            <v>#NAME?</v>
          </cell>
          <cell r="N156">
            <v>1681</v>
          </cell>
          <cell r="O156" t="e">
            <v>#NAME?</v>
          </cell>
          <cell r="P156">
            <v>0</v>
          </cell>
        </row>
        <row r="157">
          <cell r="C157">
            <v>0</v>
          </cell>
          <cell r="D157" t="str">
            <v>잡자재비</v>
          </cell>
          <cell r="E157" t="str">
            <v>전선 및 배관의 2%</v>
          </cell>
          <cell r="F157" t="str">
            <v>요율</v>
          </cell>
          <cell r="G157" t="e">
            <v>#NAME?</v>
          </cell>
          <cell r="H157" t="e">
            <v>#NAME?</v>
          </cell>
          <cell r="I157" t="e">
            <v>#NAME?</v>
          </cell>
          <cell r="J157">
            <v>0</v>
          </cell>
          <cell r="K157" t="e">
            <v>#NAME?</v>
          </cell>
          <cell r="L157">
            <v>0</v>
          </cell>
          <cell r="M157" t="e">
            <v>#NAME?</v>
          </cell>
          <cell r="N157" t="e">
            <v>#NAME?</v>
          </cell>
          <cell r="O157" t="e">
            <v>#NAME?</v>
          </cell>
          <cell r="P157">
            <v>0</v>
          </cell>
        </row>
        <row r="158">
          <cell r="C158">
            <v>0</v>
          </cell>
          <cell r="D158">
            <v>0</v>
          </cell>
          <cell r="E158">
            <v>0</v>
          </cell>
          <cell r="F158">
            <v>0</v>
          </cell>
          <cell r="G158">
            <v>0</v>
          </cell>
          <cell r="H158">
            <v>0</v>
          </cell>
          <cell r="I158">
            <v>0</v>
          </cell>
          <cell r="J158">
            <v>0</v>
          </cell>
          <cell r="K158">
            <v>0</v>
          </cell>
          <cell r="L158">
            <v>0</v>
          </cell>
          <cell r="M158">
            <v>0</v>
          </cell>
          <cell r="N158">
            <v>0</v>
          </cell>
          <cell r="O158">
            <v>0</v>
          </cell>
          <cell r="P158">
            <v>0</v>
          </cell>
        </row>
        <row r="159">
          <cell r="C159">
            <v>0</v>
          </cell>
          <cell r="D159" t="str">
            <v>나 노무비</v>
          </cell>
          <cell r="E159">
            <v>0</v>
          </cell>
          <cell r="F159">
            <v>0</v>
          </cell>
          <cell r="G159">
            <v>0</v>
          </cell>
          <cell r="H159">
            <v>0</v>
          </cell>
          <cell r="I159">
            <v>0</v>
          </cell>
          <cell r="J159">
            <v>0</v>
          </cell>
          <cell r="K159">
            <v>0</v>
          </cell>
          <cell r="L159">
            <v>0</v>
          </cell>
          <cell r="M159">
            <v>0</v>
          </cell>
          <cell r="N159">
            <v>0</v>
          </cell>
          <cell r="O159">
            <v>0</v>
          </cell>
          <cell r="P159">
            <v>0</v>
          </cell>
        </row>
        <row r="160">
          <cell r="B160" t="str">
            <v>7광케이블설치사</v>
          </cell>
          <cell r="C160">
            <v>0</v>
          </cell>
          <cell r="D160" t="str">
            <v>광케이블설치사</v>
          </cell>
          <cell r="E160">
            <v>0</v>
          </cell>
          <cell r="F160" t="str">
            <v>인</v>
          </cell>
          <cell r="G160" t="e">
            <v>#NAME?</v>
          </cell>
          <cell r="H160">
            <v>0</v>
          </cell>
          <cell r="I160">
            <v>0</v>
          </cell>
          <cell r="J160">
            <v>398214</v>
          </cell>
          <cell r="K160" t="e">
            <v>#NAME?</v>
          </cell>
          <cell r="L160">
            <v>0</v>
          </cell>
          <cell r="M160" t="e">
            <v>#NAME?</v>
          </cell>
          <cell r="N160">
            <v>398214</v>
          </cell>
          <cell r="O160" t="e">
            <v>#NAME?</v>
          </cell>
          <cell r="P160">
            <v>0</v>
          </cell>
        </row>
        <row r="161">
          <cell r="B161" t="str">
            <v>7특별인부</v>
          </cell>
          <cell r="C161">
            <v>0</v>
          </cell>
          <cell r="D161" t="str">
            <v>특별인부</v>
          </cell>
          <cell r="E161">
            <v>0</v>
          </cell>
          <cell r="F161" t="str">
            <v>인</v>
          </cell>
          <cell r="G161" t="e">
            <v>#NAME?</v>
          </cell>
          <cell r="H161">
            <v>0</v>
          </cell>
          <cell r="I161">
            <v>0</v>
          </cell>
          <cell r="J161">
            <v>192375</v>
          </cell>
          <cell r="K161" t="e">
            <v>#NAME?</v>
          </cell>
          <cell r="L161">
            <v>0</v>
          </cell>
          <cell r="M161" t="e">
            <v>#NAME?</v>
          </cell>
          <cell r="N161">
            <v>192375</v>
          </cell>
          <cell r="O161" t="e">
            <v>#NAME?</v>
          </cell>
          <cell r="P161">
            <v>0</v>
          </cell>
        </row>
        <row r="162">
          <cell r="C162">
            <v>0</v>
          </cell>
          <cell r="D162">
            <v>0</v>
          </cell>
          <cell r="E162">
            <v>0</v>
          </cell>
          <cell r="F162">
            <v>0</v>
          </cell>
          <cell r="G162">
            <v>0</v>
          </cell>
          <cell r="H162">
            <v>0</v>
          </cell>
          <cell r="I162">
            <v>0</v>
          </cell>
          <cell r="J162">
            <v>0</v>
          </cell>
          <cell r="K162">
            <v>0</v>
          </cell>
          <cell r="L162">
            <v>0</v>
          </cell>
          <cell r="M162">
            <v>0</v>
          </cell>
          <cell r="N162">
            <v>0</v>
          </cell>
          <cell r="O162">
            <v>0</v>
          </cell>
          <cell r="P162">
            <v>0</v>
          </cell>
        </row>
        <row r="163">
          <cell r="C163">
            <v>0</v>
          </cell>
          <cell r="D163" t="str">
            <v>다. 공구손료</v>
          </cell>
          <cell r="E163" t="str">
            <v>노무비x3%</v>
          </cell>
          <cell r="F163">
            <v>0</v>
          </cell>
          <cell r="G163">
            <v>0</v>
          </cell>
          <cell r="H163">
            <v>0</v>
          </cell>
          <cell r="I163">
            <v>0</v>
          </cell>
          <cell r="J163">
            <v>0</v>
          </cell>
          <cell r="K163">
            <v>0</v>
          </cell>
          <cell r="L163">
            <v>0</v>
          </cell>
          <cell r="M163">
            <v>0</v>
          </cell>
          <cell r="N163">
            <v>0</v>
          </cell>
          <cell r="O163">
            <v>0</v>
          </cell>
          <cell r="P163">
            <v>0</v>
          </cell>
        </row>
        <row r="164">
          <cell r="C164">
            <v>0</v>
          </cell>
          <cell r="D164" t="str">
            <v>광케이블설치사</v>
          </cell>
          <cell r="E164">
            <v>0</v>
          </cell>
          <cell r="F164" t="str">
            <v>인</v>
          </cell>
          <cell r="G164" t="e">
            <v>#NAME?</v>
          </cell>
          <cell r="H164">
            <v>0</v>
          </cell>
          <cell r="I164" t="e">
            <v>#NAME?</v>
          </cell>
          <cell r="J164">
            <v>0</v>
          </cell>
          <cell r="K164" t="e">
            <v>#NAME?</v>
          </cell>
          <cell r="L164">
            <v>398214</v>
          </cell>
          <cell r="M164" t="e">
            <v>#NAME?</v>
          </cell>
          <cell r="N164">
            <v>398214</v>
          </cell>
          <cell r="O164" t="e">
            <v>#NAME?</v>
          </cell>
          <cell r="P164">
            <v>0</v>
          </cell>
        </row>
        <row r="165">
          <cell r="C165">
            <v>0</v>
          </cell>
          <cell r="D165" t="str">
            <v>특별인부</v>
          </cell>
          <cell r="E165">
            <v>0</v>
          </cell>
          <cell r="F165" t="str">
            <v>인</v>
          </cell>
          <cell r="G165" t="e">
            <v>#NAME?</v>
          </cell>
          <cell r="H165">
            <v>0</v>
          </cell>
          <cell r="I165" t="e">
            <v>#NAME?</v>
          </cell>
          <cell r="J165">
            <v>0</v>
          </cell>
          <cell r="K165" t="e">
            <v>#NAME?</v>
          </cell>
          <cell r="L165">
            <v>192375</v>
          </cell>
          <cell r="M165" t="e">
            <v>#NAME?</v>
          </cell>
          <cell r="N165">
            <v>192375</v>
          </cell>
          <cell r="O165" t="e">
            <v>#NAME?</v>
          </cell>
          <cell r="P165">
            <v>0</v>
          </cell>
        </row>
        <row r="166">
          <cell r="C166">
            <v>0</v>
          </cell>
          <cell r="D166">
            <v>0</v>
          </cell>
          <cell r="E166">
            <v>0</v>
          </cell>
          <cell r="F166">
            <v>0</v>
          </cell>
          <cell r="G166">
            <v>0</v>
          </cell>
          <cell r="H166">
            <v>0</v>
          </cell>
          <cell r="I166">
            <v>0</v>
          </cell>
          <cell r="J166">
            <v>0</v>
          </cell>
          <cell r="K166">
            <v>0</v>
          </cell>
          <cell r="L166">
            <v>0</v>
          </cell>
          <cell r="M166">
            <v>0</v>
          </cell>
          <cell r="N166">
            <v>0</v>
          </cell>
          <cell r="O166">
            <v>0</v>
          </cell>
          <cell r="P166">
            <v>0</v>
          </cell>
        </row>
        <row r="167">
          <cell r="C167">
            <v>0</v>
          </cell>
          <cell r="D167">
            <v>0</v>
          </cell>
          <cell r="E167">
            <v>0</v>
          </cell>
          <cell r="F167">
            <v>0</v>
          </cell>
          <cell r="G167">
            <v>0</v>
          </cell>
          <cell r="H167">
            <v>0</v>
          </cell>
          <cell r="I167">
            <v>0</v>
          </cell>
          <cell r="J167">
            <v>0</v>
          </cell>
          <cell r="K167">
            <v>0</v>
          </cell>
          <cell r="L167">
            <v>0</v>
          </cell>
          <cell r="M167">
            <v>0</v>
          </cell>
          <cell r="N167">
            <v>0</v>
          </cell>
          <cell r="O167">
            <v>0</v>
          </cell>
          <cell r="P167">
            <v>0</v>
          </cell>
        </row>
        <row r="168">
          <cell r="C168">
            <v>0</v>
          </cell>
          <cell r="D168">
            <v>0</v>
          </cell>
          <cell r="E168">
            <v>0</v>
          </cell>
          <cell r="F168">
            <v>0</v>
          </cell>
          <cell r="G168">
            <v>0</v>
          </cell>
          <cell r="H168">
            <v>0</v>
          </cell>
          <cell r="I168">
            <v>0</v>
          </cell>
          <cell r="J168">
            <v>0</v>
          </cell>
          <cell r="K168">
            <v>0</v>
          </cell>
          <cell r="L168">
            <v>0</v>
          </cell>
          <cell r="M168">
            <v>0</v>
          </cell>
          <cell r="N168">
            <v>0</v>
          </cell>
          <cell r="O168">
            <v>0</v>
          </cell>
          <cell r="P168">
            <v>0</v>
          </cell>
        </row>
        <row r="169">
          <cell r="C169">
            <v>0</v>
          </cell>
          <cell r="D169">
            <v>0</v>
          </cell>
          <cell r="E169">
            <v>0</v>
          </cell>
          <cell r="F169">
            <v>0</v>
          </cell>
          <cell r="G169">
            <v>0</v>
          </cell>
          <cell r="H169">
            <v>0</v>
          </cell>
          <cell r="I169">
            <v>0</v>
          </cell>
          <cell r="J169">
            <v>0</v>
          </cell>
          <cell r="K169">
            <v>0</v>
          </cell>
          <cell r="L169">
            <v>0</v>
          </cell>
          <cell r="M169">
            <v>0</v>
          </cell>
          <cell r="N169">
            <v>0</v>
          </cell>
          <cell r="O169">
            <v>0</v>
          </cell>
          <cell r="P169">
            <v>0</v>
          </cell>
        </row>
        <row r="170">
          <cell r="C170">
            <v>0</v>
          </cell>
          <cell r="D170">
            <v>0</v>
          </cell>
          <cell r="E170">
            <v>0</v>
          </cell>
          <cell r="F170">
            <v>0</v>
          </cell>
          <cell r="G170">
            <v>0</v>
          </cell>
          <cell r="H170">
            <v>0</v>
          </cell>
          <cell r="I170">
            <v>0</v>
          </cell>
          <cell r="J170">
            <v>0</v>
          </cell>
          <cell r="K170">
            <v>0</v>
          </cell>
          <cell r="L170">
            <v>0</v>
          </cell>
          <cell r="M170">
            <v>0</v>
          </cell>
          <cell r="N170">
            <v>0</v>
          </cell>
          <cell r="O170">
            <v>0</v>
          </cell>
          <cell r="P170">
            <v>0</v>
          </cell>
        </row>
        <row r="171">
          <cell r="C171">
            <v>0</v>
          </cell>
          <cell r="D171">
            <v>0</v>
          </cell>
          <cell r="E171">
            <v>0</v>
          </cell>
          <cell r="F171">
            <v>0</v>
          </cell>
          <cell r="G171">
            <v>0</v>
          </cell>
          <cell r="H171">
            <v>0</v>
          </cell>
          <cell r="I171">
            <v>0</v>
          </cell>
          <cell r="J171">
            <v>0</v>
          </cell>
          <cell r="K171">
            <v>0</v>
          </cell>
          <cell r="L171">
            <v>0</v>
          </cell>
          <cell r="M171">
            <v>0</v>
          </cell>
          <cell r="N171">
            <v>0</v>
          </cell>
          <cell r="O171">
            <v>0</v>
          </cell>
          <cell r="P171">
            <v>0</v>
          </cell>
        </row>
        <row r="172">
          <cell r="C172">
            <v>0</v>
          </cell>
          <cell r="D172">
            <v>0</v>
          </cell>
          <cell r="E172">
            <v>0</v>
          </cell>
          <cell r="F172">
            <v>0</v>
          </cell>
          <cell r="G172">
            <v>0</v>
          </cell>
          <cell r="H172">
            <v>0</v>
          </cell>
          <cell r="I172">
            <v>0</v>
          </cell>
          <cell r="J172">
            <v>0</v>
          </cell>
          <cell r="K172">
            <v>0</v>
          </cell>
          <cell r="L172">
            <v>0</v>
          </cell>
          <cell r="M172">
            <v>0</v>
          </cell>
          <cell r="N172">
            <v>0</v>
          </cell>
          <cell r="O172">
            <v>0</v>
          </cell>
          <cell r="P172">
            <v>0</v>
          </cell>
        </row>
        <row r="173">
          <cell r="C173">
            <v>0</v>
          </cell>
          <cell r="D173">
            <v>0</v>
          </cell>
          <cell r="E173">
            <v>0</v>
          </cell>
          <cell r="F173">
            <v>0</v>
          </cell>
          <cell r="G173">
            <v>0</v>
          </cell>
          <cell r="H173">
            <v>0</v>
          </cell>
          <cell r="I173">
            <v>0</v>
          </cell>
          <cell r="J173">
            <v>0</v>
          </cell>
          <cell r="K173">
            <v>0</v>
          </cell>
          <cell r="L173">
            <v>0</v>
          </cell>
          <cell r="M173">
            <v>0</v>
          </cell>
          <cell r="N173">
            <v>0</v>
          </cell>
          <cell r="O173">
            <v>0</v>
          </cell>
          <cell r="P173">
            <v>0</v>
          </cell>
        </row>
        <row r="174">
          <cell r="C174">
            <v>0</v>
          </cell>
          <cell r="D174">
            <v>0</v>
          </cell>
          <cell r="E174">
            <v>0</v>
          </cell>
          <cell r="F174">
            <v>0</v>
          </cell>
          <cell r="G174">
            <v>0</v>
          </cell>
          <cell r="H174">
            <v>0</v>
          </cell>
          <cell r="I174">
            <v>0</v>
          </cell>
          <cell r="J174">
            <v>0</v>
          </cell>
          <cell r="K174">
            <v>0</v>
          </cell>
          <cell r="L174">
            <v>0</v>
          </cell>
          <cell r="M174">
            <v>0</v>
          </cell>
          <cell r="N174">
            <v>0</v>
          </cell>
          <cell r="O174">
            <v>0</v>
          </cell>
          <cell r="P174">
            <v>0</v>
          </cell>
        </row>
        <row r="175">
          <cell r="C175">
            <v>0</v>
          </cell>
          <cell r="D175">
            <v>0</v>
          </cell>
          <cell r="E175">
            <v>0</v>
          </cell>
          <cell r="F175">
            <v>0</v>
          </cell>
          <cell r="G175">
            <v>0</v>
          </cell>
          <cell r="H175">
            <v>0</v>
          </cell>
          <cell r="I175">
            <v>0</v>
          </cell>
          <cell r="J175">
            <v>0</v>
          </cell>
          <cell r="K175">
            <v>0</v>
          </cell>
          <cell r="L175">
            <v>0</v>
          </cell>
          <cell r="M175">
            <v>0</v>
          </cell>
          <cell r="N175">
            <v>0</v>
          </cell>
          <cell r="O175">
            <v>0</v>
          </cell>
          <cell r="P175">
            <v>0</v>
          </cell>
        </row>
        <row r="176">
          <cell r="C176">
            <v>0</v>
          </cell>
          <cell r="D176">
            <v>0</v>
          </cell>
          <cell r="E176">
            <v>0</v>
          </cell>
          <cell r="F176">
            <v>0</v>
          </cell>
          <cell r="G176">
            <v>0</v>
          </cell>
          <cell r="H176">
            <v>0</v>
          </cell>
          <cell r="I176">
            <v>0</v>
          </cell>
          <cell r="J176">
            <v>0</v>
          </cell>
          <cell r="K176">
            <v>0</v>
          </cell>
          <cell r="L176">
            <v>0</v>
          </cell>
          <cell r="M176">
            <v>0</v>
          </cell>
          <cell r="N176">
            <v>0</v>
          </cell>
          <cell r="O176">
            <v>0</v>
          </cell>
          <cell r="P176">
            <v>0</v>
          </cell>
        </row>
        <row r="177">
          <cell r="C177">
            <v>0</v>
          </cell>
          <cell r="D177">
            <v>0</v>
          </cell>
          <cell r="E177">
            <v>0</v>
          </cell>
          <cell r="F177">
            <v>0</v>
          </cell>
          <cell r="G177">
            <v>0</v>
          </cell>
          <cell r="H177">
            <v>0</v>
          </cell>
          <cell r="I177">
            <v>0</v>
          </cell>
          <cell r="J177">
            <v>0</v>
          </cell>
          <cell r="K177">
            <v>0</v>
          </cell>
          <cell r="L177">
            <v>0</v>
          </cell>
          <cell r="M177">
            <v>0</v>
          </cell>
          <cell r="N177">
            <v>0</v>
          </cell>
          <cell r="O177">
            <v>0</v>
          </cell>
          <cell r="P177">
            <v>0</v>
          </cell>
        </row>
        <row r="178">
          <cell r="B178" t="str">
            <v>7계</v>
          </cell>
          <cell r="C178">
            <v>0</v>
          </cell>
          <cell r="D178" t="str">
            <v>계</v>
          </cell>
          <cell r="E178">
            <v>0</v>
          </cell>
          <cell r="F178">
            <v>0</v>
          </cell>
          <cell r="G178">
            <v>0</v>
          </cell>
          <cell r="H178">
            <v>0</v>
          </cell>
          <cell r="I178" t="e">
            <v>#NAME?</v>
          </cell>
          <cell r="J178">
            <v>0</v>
          </cell>
          <cell r="K178" t="e">
            <v>#NAME?</v>
          </cell>
          <cell r="L178">
            <v>0</v>
          </cell>
          <cell r="M178" t="e">
            <v>#NAME?</v>
          </cell>
          <cell r="N178">
            <v>0</v>
          </cell>
          <cell r="O178" t="e">
            <v>#NAME?</v>
          </cell>
          <cell r="P178">
            <v>0</v>
          </cell>
        </row>
        <row r="179">
          <cell r="B179">
            <v>8</v>
          </cell>
          <cell r="C179">
            <v>8</v>
          </cell>
          <cell r="D179" t="str">
            <v>구내 광케이블 신설</v>
          </cell>
          <cell r="E179" t="str">
            <v>OF-SM-16Core(난연)강대, 이중시스</v>
          </cell>
          <cell r="F179" t="str">
            <v>100m</v>
          </cell>
          <cell r="G179">
            <v>0</v>
          </cell>
          <cell r="H179">
            <v>0</v>
          </cell>
          <cell r="I179">
            <v>0</v>
          </cell>
          <cell r="J179">
            <v>0</v>
          </cell>
          <cell r="K179">
            <v>0</v>
          </cell>
          <cell r="L179">
            <v>0</v>
          </cell>
          <cell r="M179">
            <v>0</v>
          </cell>
          <cell r="N179">
            <v>0</v>
          </cell>
          <cell r="O179">
            <v>0</v>
          </cell>
          <cell r="P179">
            <v>8</v>
          </cell>
        </row>
        <row r="180">
          <cell r="C180">
            <v>0</v>
          </cell>
          <cell r="D180" t="str">
            <v>가. 재료비</v>
          </cell>
          <cell r="E180">
            <v>0</v>
          </cell>
          <cell r="F180">
            <v>0</v>
          </cell>
          <cell r="G180">
            <v>0</v>
          </cell>
          <cell r="H180">
            <v>0</v>
          </cell>
          <cell r="I180">
            <v>0</v>
          </cell>
          <cell r="J180">
            <v>0</v>
          </cell>
          <cell r="K180">
            <v>0</v>
          </cell>
          <cell r="L180">
            <v>0</v>
          </cell>
          <cell r="M180">
            <v>0</v>
          </cell>
          <cell r="N180">
            <v>0</v>
          </cell>
          <cell r="O180">
            <v>0</v>
          </cell>
          <cell r="P180">
            <v>0</v>
          </cell>
        </row>
        <row r="181">
          <cell r="C181">
            <v>0</v>
          </cell>
          <cell r="D181" t="str">
            <v>광섬유케이블</v>
          </cell>
          <cell r="E181" t="str">
            <v>OF-SM-16Core(난연)강대, 이중시스</v>
          </cell>
          <cell r="F181" t="str">
            <v>m</v>
          </cell>
          <cell r="G181" t="e">
            <v>#NAME?</v>
          </cell>
          <cell r="H181">
            <v>1772</v>
          </cell>
          <cell r="I181" t="e">
            <v>#NAME?</v>
          </cell>
          <cell r="J181">
            <v>0</v>
          </cell>
          <cell r="K181" t="e">
            <v>#NAME?</v>
          </cell>
          <cell r="L181">
            <v>0</v>
          </cell>
          <cell r="M181" t="e">
            <v>#NAME?</v>
          </cell>
          <cell r="N181">
            <v>1772</v>
          </cell>
          <cell r="O181" t="e">
            <v>#NAME?</v>
          </cell>
          <cell r="P181">
            <v>0</v>
          </cell>
        </row>
        <row r="182">
          <cell r="C182">
            <v>0</v>
          </cell>
          <cell r="D182" t="str">
            <v>잡자재비</v>
          </cell>
          <cell r="E182" t="str">
            <v>전선 및 배관의 2%</v>
          </cell>
          <cell r="F182" t="str">
            <v>요율</v>
          </cell>
          <cell r="G182" t="e">
            <v>#NAME?</v>
          </cell>
          <cell r="H182" t="e">
            <v>#NAME?</v>
          </cell>
          <cell r="I182" t="e">
            <v>#NAME?</v>
          </cell>
          <cell r="J182">
            <v>0</v>
          </cell>
          <cell r="K182" t="e">
            <v>#NAME?</v>
          </cell>
          <cell r="L182">
            <v>0</v>
          </cell>
          <cell r="M182" t="e">
            <v>#NAME?</v>
          </cell>
          <cell r="N182" t="e">
            <v>#NAME?</v>
          </cell>
          <cell r="O182" t="e">
            <v>#NAME?</v>
          </cell>
          <cell r="P182">
            <v>0</v>
          </cell>
        </row>
        <row r="183">
          <cell r="C183">
            <v>0</v>
          </cell>
          <cell r="D183">
            <v>0</v>
          </cell>
          <cell r="E183">
            <v>0</v>
          </cell>
          <cell r="F183">
            <v>0</v>
          </cell>
          <cell r="G183">
            <v>0</v>
          </cell>
          <cell r="H183">
            <v>0</v>
          </cell>
          <cell r="I183">
            <v>0</v>
          </cell>
          <cell r="J183">
            <v>0</v>
          </cell>
          <cell r="K183">
            <v>0</v>
          </cell>
          <cell r="L183">
            <v>0</v>
          </cell>
          <cell r="M183">
            <v>0</v>
          </cell>
          <cell r="N183">
            <v>0</v>
          </cell>
          <cell r="O183">
            <v>0</v>
          </cell>
          <cell r="P183">
            <v>0</v>
          </cell>
        </row>
        <row r="184">
          <cell r="C184">
            <v>0</v>
          </cell>
          <cell r="D184" t="str">
            <v>나 노무비</v>
          </cell>
          <cell r="E184">
            <v>0</v>
          </cell>
          <cell r="F184">
            <v>0</v>
          </cell>
          <cell r="G184">
            <v>0</v>
          </cell>
          <cell r="H184">
            <v>0</v>
          </cell>
          <cell r="I184">
            <v>0</v>
          </cell>
          <cell r="J184">
            <v>0</v>
          </cell>
          <cell r="K184">
            <v>0</v>
          </cell>
          <cell r="L184">
            <v>0</v>
          </cell>
          <cell r="M184">
            <v>0</v>
          </cell>
          <cell r="N184">
            <v>0</v>
          </cell>
          <cell r="O184">
            <v>0</v>
          </cell>
          <cell r="P184">
            <v>0</v>
          </cell>
        </row>
        <row r="185">
          <cell r="B185" t="str">
            <v>8광케이블설치사</v>
          </cell>
          <cell r="C185">
            <v>0</v>
          </cell>
          <cell r="D185" t="str">
            <v>광케이블설치사</v>
          </cell>
          <cell r="E185">
            <v>0</v>
          </cell>
          <cell r="F185" t="str">
            <v>인</v>
          </cell>
          <cell r="G185" t="e">
            <v>#NAME?</v>
          </cell>
          <cell r="H185">
            <v>0</v>
          </cell>
          <cell r="I185">
            <v>0</v>
          </cell>
          <cell r="J185">
            <v>398214</v>
          </cell>
          <cell r="K185" t="e">
            <v>#NAME?</v>
          </cell>
          <cell r="L185">
            <v>0</v>
          </cell>
          <cell r="M185" t="e">
            <v>#NAME?</v>
          </cell>
          <cell r="N185">
            <v>398214</v>
          </cell>
          <cell r="O185" t="e">
            <v>#NAME?</v>
          </cell>
          <cell r="P185">
            <v>0</v>
          </cell>
        </row>
        <row r="186">
          <cell r="B186" t="str">
            <v>8특별인부</v>
          </cell>
          <cell r="C186">
            <v>0</v>
          </cell>
          <cell r="D186" t="str">
            <v>특별인부</v>
          </cell>
          <cell r="E186">
            <v>0</v>
          </cell>
          <cell r="F186" t="str">
            <v>인</v>
          </cell>
          <cell r="G186" t="e">
            <v>#NAME?</v>
          </cell>
          <cell r="H186">
            <v>0</v>
          </cell>
          <cell r="I186">
            <v>0</v>
          </cell>
          <cell r="J186">
            <v>192375</v>
          </cell>
          <cell r="K186" t="e">
            <v>#NAME?</v>
          </cell>
          <cell r="L186">
            <v>0</v>
          </cell>
          <cell r="M186" t="e">
            <v>#NAME?</v>
          </cell>
          <cell r="N186">
            <v>192375</v>
          </cell>
          <cell r="O186" t="e">
            <v>#NAME?</v>
          </cell>
          <cell r="P186">
            <v>0</v>
          </cell>
        </row>
        <row r="187">
          <cell r="C187">
            <v>0</v>
          </cell>
          <cell r="D187">
            <v>0</v>
          </cell>
          <cell r="E187">
            <v>0</v>
          </cell>
          <cell r="F187">
            <v>0</v>
          </cell>
          <cell r="G187">
            <v>0</v>
          </cell>
          <cell r="H187">
            <v>0</v>
          </cell>
          <cell r="I187">
            <v>0</v>
          </cell>
          <cell r="J187">
            <v>0</v>
          </cell>
          <cell r="K187">
            <v>0</v>
          </cell>
          <cell r="L187">
            <v>0</v>
          </cell>
          <cell r="M187">
            <v>0</v>
          </cell>
          <cell r="N187">
            <v>0</v>
          </cell>
          <cell r="O187">
            <v>0</v>
          </cell>
          <cell r="P187">
            <v>0</v>
          </cell>
        </row>
        <row r="188">
          <cell r="C188">
            <v>0</v>
          </cell>
          <cell r="D188" t="str">
            <v>다. 공구손료</v>
          </cell>
          <cell r="E188" t="str">
            <v>노무비x3%</v>
          </cell>
          <cell r="F188">
            <v>0</v>
          </cell>
          <cell r="G188">
            <v>0</v>
          </cell>
          <cell r="H188">
            <v>0</v>
          </cell>
          <cell r="I188">
            <v>0</v>
          </cell>
          <cell r="J188">
            <v>0</v>
          </cell>
          <cell r="K188">
            <v>0</v>
          </cell>
          <cell r="L188">
            <v>0</v>
          </cell>
          <cell r="M188">
            <v>0</v>
          </cell>
          <cell r="N188">
            <v>0</v>
          </cell>
          <cell r="O188">
            <v>0</v>
          </cell>
          <cell r="P188">
            <v>0</v>
          </cell>
        </row>
        <row r="189">
          <cell r="C189">
            <v>0</v>
          </cell>
          <cell r="D189" t="str">
            <v>광케이블설치사</v>
          </cell>
          <cell r="E189">
            <v>0</v>
          </cell>
          <cell r="F189" t="str">
            <v>인</v>
          </cell>
          <cell r="G189" t="e">
            <v>#NAME?</v>
          </cell>
          <cell r="H189">
            <v>0</v>
          </cell>
          <cell r="I189" t="e">
            <v>#NAME?</v>
          </cell>
          <cell r="J189">
            <v>0</v>
          </cell>
          <cell r="K189" t="e">
            <v>#NAME?</v>
          </cell>
          <cell r="L189">
            <v>398214</v>
          </cell>
          <cell r="M189" t="e">
            <v>#NAME?</v>
          </cell>
          <cell r="N189">
            <v>398214</v>
          </cell>
          <cell r="O189" t="e">
            <v>#NAME?</v>
          </cell>
          <cell r="P189">
            <v>0</v>
          </cell>
        </row>
        <row r="190">
          <cell r="C190">
            <v>0</v>
          </cell>
          <cell r="D190" t="str">
            <v>특별인부</v>
          </cell>
          <cell r="E190">
            <v>0</v>
          </cell>
          <cell r="F190" t="str">
            <v>인</v>
          </cell>
          <cell r="G190" t="e">
            <v>#NAME?</v>
          </cell>
          <cell r="H190">
            <v>0</v>
          </cell>
          <cell r="I190" t="e">
            <v>#NAME?</v>
          </cell>
          <cell r="J190">
            <v>0</v>
          </cell>
          <cell r="K190" t="e">
            <v>#NAME?</v>
          </cell>
          <cell r="L190">
            <v>192375</v>
          </cell>
          <cell r="M190" t="e">
            <v>#NAME?</v>
          </cell>
          <cell r="N190">
            <v>192375</v>
          </cell>
          <cell r="O190" t="e">
            <v>#NAME?</v>
          </cell>
          <cell r="P190">
            <v>0</v>
          </cell>
        </row>
        <row r="191">
          <cell r="C191">
            <v>0</v>
          </cell>
          <cell r="D191">
            <v>0</v>
          </cell>
          <cell r="E191">
            <v>0</v>
          </cell>
          <cell r="F191">
            <v>0</v>
          </cell>
          <cell r="G191">
            <v>0</v>
          </cell>
          <cell r="H191">
            <v>0</v>
          </cell>
          <cell r="I191">
            <v>0</v>
          </cell>
          <cell r="J191">
            <v>0</v>
          </cell>
          <cell r="K191">
            <v>0</v>
          </cell>
          <cell r="L191">
            <v>0</v>
          </cell>
          <cell r="M191">
            <v>0</v>
          </cell>
          <cell r="N191">
            <v>0</v>
          </cell>
          <cell r="O191">
            <v>0</v>
          </cell>
          <cell r="P191">
            <v>0</v>
          </cell>
        </row>
        <row r="192">
          <cell r="C192">
            <v>0</v>
          </cell>
          <cell r="D192">
            <v>0</v>
          </cell>
          <cell r="E192">
            <v>0</v>
          </cell>
          <cell r="F192">
            <v>0</v>
          </cell>
          <cell r="G192">
            <v>0</v>
          </cell>
          <cell r="H192">
            <v>0</v>
          </cell>
          <cell r="I192">
            <v>0</v>
          </cell>
          <cell r="J192">
            <v>0</v>
          </cell>
          <cell r="K192">
            <v>0</v>
          </cell>
          <cell r="L192">
            <v>0</v>
          </cell>
          <cell r="M192">
            <v>0</v>
          </cell>
          <cell r="N192">
            <v>0</v>
          </cell>
          <cell r="O192">
            <v>0</v>
          </cell>
          <cell r="P192">
            <v>0</v>
          </cell>
        </row>
        <row r="193">
          <cell r="C193">
            <v>0</v>
          </cell>
          <cell r="D193">
            <v>0</v>
          </cell>
          <cell r="E193">
            <v>0</v>
          </cell>
          <cell r="F193">
            <v>0</v>
          </cell>
          <cell r="G193">
            <v>0</v>
          </cell>
          <cell r="H193">
            <v>0</v>
          </cell>
          <cell r="I193">
            <v>0</v>
          </cell>
          <cell r="J193">
            <v>0</v>
          </cell>
          <cell r="K193">
            <v>0</v>
          </cell>
          <cell r="L193">
            <v>0</v>
          </cell>
          <cell r="M193">
            <v>0</v>
          </cell>
          <cell r="N193">
            <v>0</v>
          </cell>
          <cell r="O193">
            <v>0</v>
          </cell>
          <cell r="P193">
            <v>0</v>
          </cell>
        </row>
        <row r="194">
          <cell r="C194">
            <v>0</v>
          </cell>
          <cell r="D194">
            <v>0</v>
          </cell>
          <cell r="E194">
            <v>0</v>
          </cell>
          <cell r="F194">
            <v>0</v>
          </cell>
          <cell r="G194">
            <v>0</v>
          </cell>
          <cell r="H194">
            <v>0</v>
          </cell>
          <cell r="I194">
            <v>0</v>
          </cell>
          <cell r="J194">
            <v>0</v>
          </cell>
          <cell r="K194">
            <v>0</v>
          </cell>
          <cell r="L194">
            <v>0</v>
          </cell>
          <cell r="M194">
            <v>0</v>
          </cell>
          <cell r="N194">
            <v>0</v>
          </cell>
          <cell r="O194">
            <v>0</v>
          </cell>
          <cell r="P194">
            <v>0</v>
          </cell>
        </row>
        <row r="195">
          <cell r="C195">
            <v>0</v>
          </cell>
          <cell r="D195">
            <v>0</v>
          </cell>
          <cell r="E195">
            <v>0</v>
          </cell>
          <cell r="F195">
            <v>0</v>
          </cell>
          <cell r="G195">
            <v>0</v>
          </cell>
          <cell r="H195">
            <v>0</v>
          </cell>
          <cell r="I195">
            <v>0</v>
          </cell>
          <cell r="J195">
            <v>0</v>
          </cell>
          <cell r="K195">
            <v>0</v>
          </cell>
          <cell r="L195">
            <v>0</v>
          </cell>
          <cell r="M195">
            <v>0</v>
          </cell>
          <cell r="N195">
            <v>0</v>
          </cell>
          <cell r="O195">
            <v>0</v>
          </cell>
          <cell r="P195">
            <v>0</v>
          </cell>
        </row>
        <row r="196">
          <cell r="C196">
            <v>0</v>
          </cell>
          <cell r="D196">
            <v>0</v>
          </cell>
          <cell r="E196">
            <v>0</v>
          </cell>
          <cell r="F196">
            <v>0</v>
          </cell>
          <cell r="G196">
            <v>0</v>
          </cell>
          <cell r="H196">
            <v>0</v>
          </cell>
          <cell r="I196">
            <v>0</v>
          </cell>
          <cell r="J196">
            <v>0</v>
          </cell>
          <cell r="K196">
            <v>0</v>
          </cell>
          <cell r="L196">
            <v>0</v>
          </cell>
          <cell r="M196">
            <v>0</v>
          </cell>
          <cell r="N196">
            <v>0</v>
          </cell>
          <cell r="O196">
            <v>0</v>
          </cell>
          <cell r="P196">
            <v>0</v>
          </cell>
        </row>
        <row r="197">
          <cell r="C197">
            <v>0</v>
          </cell>
          <cell r="D197">
            <v>0</v>
          </cell>
          <cell r="E197">
            <v>0</v>
          </cell>
          <cell r="F197">
            <v>0</v>
          </cell>
          <cell r="G197">
            <v>0</v>
          </cell>
          <cell r="H197">
            <v>0</v>
          </cell>
          <cell r="I197">
            <v>0</v>
          </cell>
          <cell r="J197">
            <v>0</v>
          </cell>
          <cell r="K197">
            <v>0</v>
          </cell>
          <cell r="L197">
            <v>0</v>
          </cell>
          <cell r="M197">
            <v>0</v>
          </cell>
          <cell r="N197">
            <v>0</v>
          </cell>
          <cell r="O197">
            <v>0</v>
          </cell>
          <cell r="P197">
            <v>0</v>
          </cell>
        </row>
        <row r="198">
          <cell r="C198">
            <v>0</v>
          </cell>
          <cell r="D198">
            <v>0</v>
          </cell>
          <cell r="E198">
            <v>0</v>
          </cell>
          <cell r="F198">
            <v>0</v>
          </cell>
          <cell r="G198">
            <v>0</v>
          </cell>
          <cell r="H198">
            <v>0</v>
          </cell>
          <cell r="I198">
            <v>0</v>
          </cell>
          <cell r="J198">
            <v>0</v>
          </cell>
          <cell r="K198">
            <v>0</v>
          </cell>
          <cell r="L198">
            <v>0</v>
          </cell>
          <cell r="M198">
            <v>0</v>
          </cell>
          <cell r="N198">
            <v>0</v>
          </cell>
          <cell r="O198">
            <v>0</v>
          </cell>
          <cell r="P198">
            <v>0</v>
          </cell>
        </row>
        <row r="199">
          <cell r="C199">
            <v>0</v>
          </cell>
          <cell r="D199">
            <v>0</v>
          </cell>
          <cell r="E199">
            <v>0</v>
          </cell>
          <cell r="F199">
            <v>0</v>
          </cell>
          <cell r="G199">
            <v>0</v>
          </cell>
          <cell r="H199">
            <v>0</v>
          </cell>
          <cell r="I199">
            <v>0</v>
          </cell>
          <cell r="J199">
            <v>0</v>
          </cell>
          <cell r="K199">
            <v>0</v>
          </cell>
          <cell r="L199">
            <v>0</v>
          </cell>
          <cell r="M199">
            <v>0</v>
          </cell>
          <cell r="N199">
            <v>0</v>
          </cell>
          <cell r="O199">
            <v>0</v>
          </cell>
          <cell r="P199">
            <v>0</v>
          </cell>
        </row>
        <row r="200">
          <cell r="C200">
            <v>0</v>
          </cell>
          <cell r="D200">
            <v>0</v>
          </cell>
          <cell r="E200">
            <v>0</v>
          </cell>
          <cell r="F200">
            <v>0</v>
          </cell>
          <cell r="G200">
            <v>0</v>
          </cell>
          <cell r="H200">
            <v>0</v>
          </cell>
          <cell r="I200">
            <v>0</v>
          </cell>
          <cell r="J200">
            <v>0</v>
          </cell>
          <cell r="K200">
            <v>0</v>
          </cell>
          <cell r="L200">
            <v>0</v>
          </cell>
          <cell r="M200">
            <v>0</v>
          </cell>
          <cell r="N200">
            <v>0</v>
          </cell>
          <cell r="O200">
            <v>0</v>
          </cell>
          <cell r="P200">
            <v>0</v>
          </cell>
        </row>
        <row r="201">
          <cell r="C201">
            <v>0</v>
          </cell>
          <cell r="D201">
            <v>0</v>
          </cell>
          <cell r="E201">
            <v>0</v>
          </cell>
          <cell r="F201">
            <v>0</v>
          </cell>
          <cell r="G201">
            <v>0</v>
          </cell>
          <cell r="H201">
            <v>0</v>
          </cell>
          <cell r="I201">
            <v>0</v>
          </cell>
          <cell r="J201">
            <v>0</v>
          </cell>
          <cell r="K201">
            <v>0</v>
          </cell>
          <cell r="L201">
            <v>0</v>
          </cell>
          <cell r="M201">
            <v>0</v>
          </cell>
          <cell r="N201">
            <v>0</v>
          </cell>
          <cell r="O201">
            <v>0</v>
          </cell>
          <cell r="P201">
            <v>0</v>
          </cell>
        </row>
        <row r="202">
          <cell r="C202">
            <v>0</v>
          </cell>
          <cell r="D202">
            <v>0</v>
          </cell>
          <cell r="E202">
            <v>0</v>
          </cell>
          <cell r="F202">
            <v>0</v>
          </cell>
          <cell r="G202">
            <v>0</v>
          </cell>
          <cell r="H202">
            <v>0</v>
          </cell>
          <cell r="I202">
            <v>0</v>
          </cell>
          <cell r="J202">
            <v>0</v>
          </cell>
          <cell r="K202">
            <v>0</v>
          </cell>
          <cell r="L202">
            <v>0</v>
          </cell>
          <cell r="M202">
            <v>0</v>
          </cell>
          <cell r="N202">
            <v>0</v>
          </cell>
          <cell r="O202">
            <v>0</v>
          </cell>
          <cell r="P202">
            <v>0</v>
          </cell>
        </row>
        <row r="203">
          <cell r="B203" t="str">
            <v>8계</v>
          </cell>
          <cell r="C203">
            <v>0</v>
          </cell>
          <cell r="D203" t="str">
            <v>계</v>
          </cell>
          <cell r="E203">
            <v>0</v>
          </cell>
          <cell r="F203">
            <v>0</v>
          </cell>
          <cell r="G203">
            <v>0</v>
          </cell>
          <cell r="H203">
            <v>0</v>
          </cell>
          <cell r="I203" t="e">
            <v>#NAME?</v>
          </cell>
          <cell r="J203">
            <v>0</v>
          </cell>
          <cell r="K203" t="e">
            <v>#NAME?</v>
          </cell>
          <cell r="L203">
            <v>0</v>
          </cell>
          <cell r="M203" t="e">
            <v>#NAME?</v>
          </cell>
          <cell r="N203">
            <v>0</v>
          </cell>
          <cell r="O203" t="e">
            <v>#NAME?</v>
          </cell>
          <cell r="P203">
            <v>0</v>
          </cell>
        </row>
        <row r="204">
          <cell r="B204">
            <v>9</v>
          </cell>
          <cell r="C204">
            <v>9</v>
          </cell>
          <cell r="D204" t="str">
            <v>구내 광케이블 신설</v>
          </cell>
          <cell r="E204" t="str">
            <v>OF-SM-24Core(난연)강대, 이중시스</v>
          </cell>
          <cell r="F204" t="str">
            <v>100m</v>
          </cell>
          <cell r="G204">
            <v>0</v>
          </cell>
          <cell r="H204">
            <v>0</v>
          </cell>
          <cell r="I204">
            <v>0</v>
          </cell>
          <cell r="J204">
            <v>0</v>
          </cell>
          <cell r="K204">
            <v>0</v>
          </cell>
          <cell r="L204">
            <v>0</v>
          </cell>
          <cell r="M204">
            <v>0</v>
          </cell>
          <cell r="N204">
            <v>0</v>
          </cell>
          <cell r="O204">
            <v>0</v>
          </cell>
          <cell r="P204">
            <v>9</v>
          </cell>
        </row>
        <row r="205">
          <cell r="C205">
            <v>0</v>
          </cell>
          <cell r="D205" t="str">
            <v>가. 재료비</v>
          </cell>
          <cell r="E205">
            <v>0</v>
          </cell>
          <cell r="F205">
            <v>0</v>
          </cell>
          <cell r="G205">
            <v>0</v>
          </cell>
          <cell r="H205">
            <v>0</v>
          </cell>
          <cell r="I205">
            <v>0</v>
          </cell>
          <cell r="J205">
            <v>0</v>
          </cell>
          <cell r="K205">
            <v>0</v>
          </cell>
          <cell r="L205">
            <v>0</v>
          </cell>
          <cell r="M205">
            <v>0</v>
          </cell>
          <cell r="N205">
            <v>0</v>
          </cell>
          <cell r="O205">
            <v>0</v>
          </cell>
          <cell r="P205">
            <v>0</v>
          </cell>
        </row>
        <row r="206">
          <cell r="C206">
            <v>0</v>
          </cell>
          <cell r="D206" t="str">
            <v>광섬유케이블</v>
          </cell>
          <cell r="E206" t="str">
            <v>OF-SM-24Core(난연)강대, 이중시스</v>
          </cell>
          <cell r="F206" t="str">
            <v>m</v>
          </cell>
          <cell r="G206" t="e">
            <v>#NAME?</v>
          </cell>
          <cell r="H206">
            <v>1909</v>
          </cell>
          <cell r="I206" t="e">
            <v>#NAME?</v>
          </cell>
          <cell r="J206">
            <v>0</v>
          </cell>
          <cell r="K206" t="e">
            <v>#NAME?</v>
          </cell>
          <cell r="L206">
            <v>0</v>
          </cell>
          <cell r="M206" t="e">
            <v>#NAME?</v>
          </cell>
          <cell r="N206">
            <v>1909</v>
          </cell>
          <cell r="O206" t="e">
            <v>#NAME?</v>
          </cell>
          <cell r="P206">
            <v>0</v>
          </cell>
        </row>
        <row r="207">
          <cell r="C207">
            <v>0</v>
          </cell>
          <cell r="D207" t="str">
            <v>잡자재비</v>
          </cell>
          <cell r="E207" t="str">
            <v>전선 및 배관의 2%</v>
          </cell>
          <cell r="F207" t="str">
            <v>요율</v>
          </cell>
          <cell r="G207" t="e">
            <v>#NAME?</v>
          </cell>
          <cell r="H207" t="e">
            <v>#NAME?</v>
          </cell>
          <cell r="I207" t="e">
            <v>#NAME?</v>
          </cell>
          <cell r="J207">
            <v>0</v>
          </cell>
          <cell r="K207" t="e">
            <v>#NAME?</v>
          </cell>
          <cell r="L207">
            <v>0</v>
          </cell>
          <cell r="M207" t="e">
            <v>#NAME?</v>
          </cell>
          <cell r="N207" t="e">
            <v>#NAME?</v>
          </cell>
          <cell r="O207" t="e">
            <v>#NAME?</v>
          </cell>
          <cell r="P207">
            <v>0</v>
          </cell>
        </row>
        <row r="208">
          <cell r="C208">
            <v>0</v>
          </cell>
          <cell r="D208">
            <v>0</v>
          </cell>
          <cell r="E208">
            <v>0</v>
          </cell>
          <cell r="F208">
            <v>0</v>
          </cell>
          <cell r="G208">
            <v>0</v>
          </cell>
          <cell r="H208">
            <v>0</v>
          </cell>
          <cell r="I208">
            <v>0</v>
          </cell>
          <cell r="J208">
            <v>0</v>
          </cell>
          <cell r="K208">
            <v>0</v>
          </cell>
          <cell r="L208">
            <v>0</v>
          </cell>
          <cell r="M208">
            <v>0</v>
          </cell>
          <cell r="N208">
            <v>0</v>
          </cell>
          <cell r="O208">
            <v>0</v>
          </cell>
          <cell r="P208">
            <v>0</v>
          </cell>
        </row>
        <row r="209">
          <cell r="C209">
            <v>0</v>
          </cell>
          <cell r="D209" t="str">
            <v>나 노무비</v>
          </cell>
          <cell r="E209">
            <v>0</v>
          </cell>
          <cell r="F209">
            <v>0</v>
          </cell>
          <cell r="G209">
            <v>0</v>
          </cell>
          <cell r="H209">
            <v>0</v>
          </cell>
          <cell r="I209">
            <v>0</v>
          </cell>
          <cell r="J209">
            <v>0</v>
          </cell>
          <cell r="K209">
            <v>0</v>
          </cell>
          <cell r="L209">
            <v>0</v>
          </cell>
          <cell r="M209">
            <v>0</v>
          </cell>
          <cell r="N209">
            <v>0</v>
          </cell>
          <cell r="O209">
            <v>0</v>
          </cell>
          <cell r="P209">
            <v>0</v>
          </cell>
        </row>
        <row r="210">
          <cell r="B210" t="str">
            <v>9광케이블설치사</v>
          </cell>
          <cell r="C210">
            <v>0</v>
          </cell>
          <cell r="D210" t="str">
            <v>광케이블설치사</v>
          </cell>
          <cell r="E210">
            <v>0</v>
          </cell>
          <cell r="F210" t="str">
            <v>인</v>
          </cell>
          <cell r="G210" t="e">
            <v>#NAME?</v>
          </cell>
          <cell r="H210">
            <v>0</v>
          </cell>
          <cell r="I210">
            <v>0</v>
          </cell>
          <cell r="J210">
            <v>398214</v>
          </cell>
          <cell r="K210" t="e">
            <v>#NAME?</v>
          </cell>
          <cell r="L210">
            <v>0</v>
          </cell>
          <cell r="M210" t="e">
            <v>#NAME?</v>
          </cell>
          <cell r="N210">
            <v>398214</v>
          </cell>
          <cell r="O210" t="e">
            <v>#NAME?</v>
          </cell>
          <cell r="P210">
            <v>0</v>
          </cell>
        </row>
        <row r="211">
          <cell r="B211" t="str">
            <v>9특별인부</v>
          </cell>
          <cell r="C211">
            <v>0</v>
          </cell>
          <cell r="D211" t="str">
            <v>특별인부</v>
          </cell>
          <cell r="E211">
            <v>0</v>
          </cell>
          <cell r="F211" t="str">
            <v>인</v>
          </cell>
          <cell r="G211" t="e">
            <v>#NAME?</v>
          </cell>
          <cell r="H211">
            <v>0</v>
          </cell>
          <cell r="I211">
            <v>0</v>
          </cell>
          <cell r="J211">
            <v>192375</v>
          </cell>
          <cell r="K211" t="e">
            <v>#NAME?</v>
          </cell>
          <cell r="L211">
            <v>0</v>
          </cell>
          <cell r="M211" t="e">
            <v>#NAME?</v>
          </cell>
          <cell r="N211">
            <v>192375</v>
          </cell>
          <cell r="O211" t="e">
            <v>#NAME?</v>
          </cell>
          <cell r="P211">
            <v>0</v>
          </cell>
        </row>
        <row r="212">
          <cell r="C212">
            <v>0</v>
          </cell>
          <cell r="D212">
            <v>0</v>
          </cell>
          <cell r="E212">
            <v>0</v>
          </cell>
          <cell r="F212">
            <v>0</v>
          </cell>
          <cell r="G212">
            <v>0</v>
          </cell>
          <cell r="H212">
            <v>0</v>
          </cell>
          <cell r="I212">
            <v>0</v>
          </cell>
          <cell r="J212">
            <v>0</v>
          </cell>
          <cell r="K212">
            <v>0</v>
          </cell>
          <cell r="L212">
            <v>0</v>
          </cell>
          <cell r="M212">
            <v>0</v>
          </cell>
          <cell r="N212">
            <v>0</v>
          </cell>
          <cell r="O212">
            <v>0</v>
          </cell>
          <cell r="P212">
            <v>0</v>
          </cell>
        </row>
        <row r="213">
          <cell r="C213">
            <v>0</v>
          </cell>
          <cell r="D213" t="str">
            <v>다. 공구손료</v>
          </cell>
          <cell r="E213" t="str">
            <v>노무비x3%</v>
          </cell>
          <cell r="F213">
            <v>0</v>
          </cell>
          <cell r="G213">
            <v>0</v>
          </cell>
          <cell r="H213">
            <v>0</v>
          </cell>
          <cell r="I213">
            <v>0</v>
          </cell>
          <cell r="J213">
            <v>0</v>
          </cell>
          <cell r="K213">
            <v>0</v>
          </cell>
          <cell r="L213">
            <v>0</v>
          </cell>
          <cell r="M213">
            <v>0</v>
          </cell>
          <cell r="N213">
            <v>0</v>
          </cell>
          <cell r="O213">
            <v>0</v>
          </cell>
          <cell r="P213">
            <v>0</v>
          </cell>
        </row>
        <row r="214">
          <cell r="C214">
            <v>0</v>
          </cell>
          <cell r="D214" t="str">
            <v>광케이블설치사</v>
          </cell>
          <cell r="E214">
            <v>0</v>
          </cell>
          <cell r="F214" t="str">
            <v>인</v>
          </cell>
          <cell r="G214" t="e">
            <v>#NAME?</v>
          </cell>
          <cell r="H214">
            <v>0</v>
          </cell>
          <cell r="I214" t="e">
            <v>#NAME?</v>
          </cell>
          <cell r="J214">
            <v>0</v>
          </cell>
          <cell r="K214" t="e">
            <v>#NAME?</v>
          </cell>
          <cell r="L214">
            <v>398214</v>
          </cell>
          <cell r="M214" t="e">
            <v>#NAME?</v>
          </cell>
          <cell r="N214">
            <v>398214</v>
          </cell>
          <cell r="O214" t="e">
            <v>#NAME?</v>
          </cell>
          <cell r="P214">
            <v>0</v>
          </cell>
        </row>
        <row r="215">
          <cell r="C215">
            <v>0</v>
          </cell>
          <cell r="D215" t="str">
            <v>특별인부</v>
          </cell>
          <cell r="E215">
            <v>0</v>
          </cell>
          <cell r="F215" t="str">
            <v>인</v>
          </cell>
          <cell r="G215" t="e">
            <v>#NAME?</v>
          </cell>
          <cell r="H215">
            <v>0</v>
          </cell>
          <cell r="I215" t="e">
            <v>#NAME?</v>
          </cell>
          <cell r="J215">
            <v>0</v>
          </cell>
          <cell r="K215" t="e">
            <v>#NAME?</v>
          </cell>
          <cell r="L215">
            <v>192375</v>
          </cell>
          <cell r="M215" t="e">
            <v>#NAME?</v>
          </cell>
          <cell r="N215">
            <v>192375</v>
          </cell>
          <cell r="O215" t="e">
            <v>#NAME?</v>
          </cell>
          <cell r="P215">
            <v>0</v>
          </cell>
        </row>
        <row r="216">
          <cell r="C216">
            <v>0</v>
          </cell>
          <cell r="D216">
            <v>0</v>
          </cell>
          <cell r="E216">
            <v>0</v>
          </cell>
          <cell r="F216">
            <v>0</v>
          </cell>
          <cell r="G216">
            <v>0</v>
          </cell>
          <cell r="H216">
            <v>0</v>
          </cell>
          <cell r="I216">
            <v>0</v>
          </cell>
          <cell r="J216">
            <v>0</v>
          </cell>
          <cell r="K216">
            <v>0</v>
          </cell>
          <cell r="L216">
            <v>0</v>
          </cell>
          <cell r="M216">
            <v>0</v>
          </cell>
          <cell r="N216">
            <v>0</v>
          </cell>
          <cell r="O216">
            <v>0</v>
          </cell>
          <cell r="P216">
            <v>0</v>
          </cell>
        </row>
        <row r="217">
          <cell r="C217">
            <v>0</v>
          </cell>
          <cell r="D217">
            <v>0</v>
          </cell>
          <cell r="E217">
            <v>0</v>
          </cell>
          <cell r="F217">
            <v>0</v>
          </cell>
          <cell r="G217">
            <v>0</v>
          </cell>
          <cell r="H217">
            <v>0</v>
          </cell>
          <cell r="I217">
            <v>0</v>
          </cell>
          <cell r="J217">
            <v>0</v>
          </cell>
          <cell r="K217">
            <v>0</v>
          </cell>
          <cell r="L217">
            <v>0</v>
          </cell>
          <cell r="M217">
            <v>0</v>
          </cell>
          <cell r="N217">
            <v>0</v>
          </cell>
          <cell r="O217">
            <v>0</v>
          </cell>
          <cell r="P217">
            <v>0</v>
          </cell>
        </row>
        <row r="218">
          <cell r="C218">
            <v>0</v>
          </cell>
          <cell r="D218">
            <v>0</v>
          </cell>
          <cell r="E218">
            <v>0</v>
          </cell>
          <cell r="F218">
            <v>0</v>
          </cell>
          <cell r="G218">
            <v>0</v>
          </cell>
          <cell r="H218">
            <v>0</v>
          </cell>
          <cell r="I218">
            <v>0</v>
          </cell>
          <cell r="J218">
            <v>0</v>
          </cell>
          <cell r="K218">
            <v>0</v>
          </cell>
          <cell r="L218">
            <v>0</v>
          </cell>
          <cell r="M218">
            <v>0</v>
          </cell>
          <cell r="N218">
            <v>0</v>
          </cell>
          <cell r="O218">
            <v>0</v>
          </cell>
          <cell r="P218">
            <v>0</v>
          </cell>
        </row>
        <row r="219">
          <cell r="C219">
            <v>0</v>
          </cell>
          <cell r="D219">
            <v>0</v>
          </cell>
          <cell r="E219">
            <v>0</v>
          </cell>
          <cell r="F219">
            <v>0</v>
          </cell>
          <cell r="G219">
            <v>0</v>
          </cell>
          <cell r="H219">
            <v>0</v>
          </cell>
          <cell r="I219">
            <v>0</v>
          </cell>
          <cell r="J219">
            <v>0</v>
          </cell>
          <cell r="K219">
            <v>0</v>
          </cell>
          <cell r="L219">
            <v>0</v>
          </cell>
          <cell r="M219">
            <v>0</v>
          </cell>
          <cell r="N219">
            <v>0</v>
          </cell>
          <cell r="O219">
            <v>0</v>
          </cell>
          <cell r="P219">
            <v>0</v>
          </cell>
        </row>
        <row r="220">
          <cell r="C220">
            <v>0</v>
          </cell>
          <cell r="D220">
            <v>0</v>
          </cell>
          <cell r="E220">
            <v>0</v>
          </cell>
          <cell r="F220">
            <v>0</v>
          </cell>
          <cell r="G220">
            <v>0</v>
          </cell>
          <cell r="H220">
            <v>0</v>
          </cell>
          <cell r="I220">
            <v>0</v>
          </cell>
          <cell r="J220">
            <v>0</v>
          </cell>
          <cell r="K220">
            <v>0</v>
          </cell>
          <cell r="L220">
            <v>0</v>
          </cell>
          <cell r="M220">
            <v>0</v>
          </cell>
          <cell r="N220">
            <v>0</v>
          </cell>
          <cell r="O220">
            <v>0</v>
          </cell>
          <cell r="P220">
            <v>0</v>
          </cell>
        </row>
        <row r="221">
          <cell r="C221">
            <v>0</v>
          </cell>
          <cell r="D221">
            <v>0</v>
          </cell>
          <cell r="E221">
            <v>0</v>
          </cell>
          <cell r="F221">
            <v>0</v>
          </cell>
          <cell r="G221">
            <v>0</v>
          </cell>
          <cell r="H221">
            <v>0</v>
          </cell>
          <cell r="I221">
            <v>0</v>
          </cell>
          <cell r="J221">
            <v>0</v>
          </cell>
          <cell r="K221">
            <v>0</v>
          </cell>
          <cell r="L221">
            <v>0</v>
          </cell>
          <cell r="M221">
            <v>0</v>
          </cell>
          <cell r="N221">
            <v>0</v>
          </cell>
          <cell r="O221">
            <v>0</v>
          </cell>
          <cell r="P221">
            <v>0</v>
          </cell>
        </row>
        <row r="222">
          <cell r="C222">
            <v>0</v>
          </cell>
          <cell r="D222">
            <v>0</v>
          </cell>
          <cell r="E222">
            <v>0</v>
          </cell>
          <cell r="F222">
            <v>0</v>
          </cell>
          <cell r="G222">
            <v>0</v>
          </cell>
          <cell r="H222">
            <v>0</v>
          </cell>
          <cell r="I222">
            <v>0</v>
          </cell>
          <cell r="J222">
            <v>0</v>
          </cell>
          <cell r="K222">
            <v>0</v>
          </cell>
          <cell r="L222">
            <v>0</v>
          </cell>
          <cell r="M222">
            <v>0</v>
          </cell>
          <cell r="N222">
            <v>0</v>
          </cell>
          <cell r="O222">
            <v>0</v>
          </cell>
          <cell r="P222">
            <v>0</v>
          </cell>
        </row>
        <row r="223">
          <cell r="C223">
            <v>0</v>
          </cell>
          <cell r="D223">
            <v>0</v>
          </cell>
          <cell r="E223">
            <v>0</v>
          </cell>
          <cell r="F223">
            <v>0</v>
          </cell>
          <cell r="G223">
            <v>0</v>
          </cell>
          <cell r="H223">
            <v>0</v>
          </cell>
          <cell r="I223">
            <v>0</v>
          </cell>
          <cell r="J223">
            <v>0</v>
          </cell>
          <cell r="K223">
            <v>0</v>
          </cell>
          <cell r="L223">
            <v>0</v>
          </cell>
          <cell r="M223">
            <v>0</v>
          </cell>
          <cell r="N223">
            <v>0</v>
          </cell>
          <cell r="O223">
            <v>0</v>
          </cell>
          <cell r="P223">
            <v>0</v>
          </cell>
        </row>
        <row r="224">
          <cell r="C224">
            <v>0</v>
          </cell>
          <cell r="D224">
            <v>0</v>
          </cell>
          <cell r="E224">
            <v>0</v>
          </cell>
          <cell r="F224">
            <v>0</v>
          </cell>
          <cell r="G224">
            <v>0</v>
          </cell>
          <cell r="H224">
            <v>0</v>
          </cell>
          <cell r="I224">
            <v>0</v>
          </cell>
          <cell r="J224">
            <v>0</v>
          </cell>
          <cell r="K224">
            <v>0</v>
          </cell>
          <cell r="L224">
            <v>0</v>
          </cell>
          <cell r="M224">
            <v>0</v>
          </cell>
          <cell r="N224">
            <v>0</v>
          </cell>
          <cell r="O224">
            <v>0</v>
          </cell>
          <cell r="P224">
            <v>0</v>
          </cell>
        </row>
        <row r="225">
          <cell r="C225">
            <v>0</v>
          </cell>
          <cell r="D225">
            <v>0</v>
          </cell>
          <cell r="E225">
            <v>0</v>
          </cell>
          <cell r="F225">
            <v>0</v>
          </cell>
          <cell r="G225">
            <v>0</v>
          </cell>
          <cell r="H225">
            <v>0</v>
          </cell>
          <cell r="I225">
            <v>0</v>
          </cell>
          <cell r="J225">
            <v>0</v>
          </cell>
          <cell r="K225">
            <v>0</v>
          </cell>
          <cell r="L225">
            <v>0</v>
          </cell>
          <cell r="M225">
            <v>0</v>
          </cell>
          <cell r="N225">
            <v>0</v>
          </cell>
          <cell r="O225">
            <v>0</v>
          </cell>
          <cell r="P225">
            <v>0</v>
          </cell>
        </row>
        <row r="226">
          <cell r="C226">
            <v>0</v>
          </cell>
          <cell r="D226">
            <v>0</v>
          </cell>
          <cell r="E226">
            <v>0</v>
          </cell>
          <cell r="F226">
            <v>0</v>
          </cell>
          <cell r="G226">
            <v>0</v>
          </cell>
          <cell r="H226">
            <v>0</v>
          </cell>
          <cell r="I226">
            <v>0</v>
          </cell>
          <cell r="J226">
            <v>0</v>
          </cell>
          <cell r="K226">
            <v>0</v>
          </cell>
          <cell r="L226">
            <v>0</v>
          </cell>
          <cell r="M226">
            <v>0</v>
          </cell>
          <cell r="N226">
            <v>0</v>
          </cell>
          <cell r="O226">
            <v>0</v>
          </cell>
          <cell r="P226">
            <v>0</v>
          </cell>
        </row>
        <row r="227">
          <cell r="C227">
            <v>0</v>
          </cell>
          <cell r="D227">
            <v>0</v>
          </cell>
          <cell r="E227">
            <v>0</v>
          </cell>
          <cell r="F227">
            <v>0</v>
          </cell>
          <cell r="G227">
            <v>0</v>
          </cell>
          <cell r="H227">
            <v>0</v>
          </cell>
          <cell r="I227">
            <v>0</v>
          </cell>
          <cell r="J227">
            <v>0</v>
          </cell>
          <cell r="K227">
            <v>0</v>
          </cell>
          <cell r="L227">
            <v>0</v>
          </cell>
          <cell r="M227">
            <v>0</v>
          </cell>
          <cell r="N227">
            <v>0</v>
          </cell>
          <cell r="O227">
            <v>0</v>
          </cell>
          <cell r="P227">
            <v>0</v>
          </cell>
        </row>
        <row r="228">
          <cell r="B228" t="str">
            <v>9계</v>
          </cell>
          <cell r="C228">
            <v>0</v>
          </cell>
          <cell r="D228" t="str">
            <v>계</v>
          </cell>
          <cell r="E228">
            <v>0</v>
          </cell>
          <cell r="F228">
            <v>0</v>
          </cell>
          <cell r="G228">
            <v>0</v>
          </cell>
          <cell r="H228">
            <v>0</v>
          </cell>
          <cell r="I228" t="e">
            <v>#NAME?</v>
          </cell>
          <cell r="J228">
            <v>0</v>
          </cell>
          <cell r="K228" t="e">
            <v>#NAME?</v>
          </cell>
          <cell r="L228">
            <v>0</v>
          </cell>
          <cell r="M228" t="e">
            <v>#NAME?</v>
          </cell>
          <cell r="N228">
            <v>0</v>
          </cell>
          <cell r="O228" t="e">
            <v>#NAME?</v>
          </cell>
          <cell r="P228">
            <v>0</v>
          </cell>
        </row>
        <row r="229">
          <cell r="B229">
            <v>10</v>
          </cell>
          <cell r="C229">
            <v>10</v>
          </cell>
          <cell r="D229" t="str">
            <v>구내 광케이블 신설</v>
          </cell>
          <cell r="E229" t="str">
            <v>OF-SM-36Core(난연)강대, 이중시스</v>
          </cell>
          <cell r="F229" t="str">
            <v>100m</v>
          </cell>
          <cell r="G229">
            <v>0</v>
          </cell>
          <cell r="H229">
            <v>0</v>
          </cell>
          <cell r="I229">
            <v>0</v>
          </cell>
          <cell r="J229">
            <v>0</v>
          </cell>
          <cell r="K229">
            <v>0</v>
          </cell>
          <cell r="L229">
            <v>0</v>
          </cell>
          <cell r="M229">
            <v>0</v>
          </cell>
          <cell r="N229">
            <v>0</v>
          </cell>
          <cell r="O229">
            <v>0</v>
          </cell>
          <cell r="P229">
            <v>10</v>
          </cell>
        </row>
        <row r="230">
          <cell r="C230">
            <v>0</v>
          </cell>
          <cell r="D230" t="str">
            <v>가. 재료비</v>
          </cell>
          <cell r="E230">
            <v>0</v>
          </cell>
          <cell r="F230">
            <v>0</v>
          </cell>
          <cell r="G230">
            <v>0</v>
          </cell>
          <cell r="H230">
            <v>0</v>
          </cell>
          <cell r="I230">
            <v>0</v>
          </cell>
          <cell r="J230">
            <v>0</v>
          </cell>
          <cell r="K230">
            <v>0</v>
          </cell>
          <cell r="L230">
            <v>0</v>
          </cell>
          <cell r="M230">
            <v>0</v>
          </cell>
          <cell r="N230">
            <v>0</v>
          </cell>
          <cell r="O230">
            <v>0</v>
          </cell>
          <cell r="P230">
            <v>0</v>
          </cell>
        </row>
        <row r="231">
          <cell r="C231">
            <v>0</v>
          </cell>
          <cell r="D231" t="str">
            <v>광섬유케이블</v>
          </cell>
          <cell r="E231" t="str">
            <v>OF-SM-36Core(난연)강대, 이중시스</v>
          </cell>
          <cell r="F231" t="str">
            <v>m</v>
          </cell>
          <cell r="G231" t="e">
            <v>#NAME?</v>
          </cell>
          <cell r="H231">
            <v>2227</v>
          </cell>
          <cell r="I231" t="e">
            <v>#NAME?</v>
          </cell>
          <cell r="J231">
            <v>0</v>
          </cell>
          <cell r="K231" t="e">
            <v>#NAME?</v>
          </cell>
          <cell r="L231">
            <v>0</v>
          </cell>
          <cell r="M231" t="e">
            <v>#NAME?</v>
          </cell>
          <cell r="N231">
            <v>2227</v>
          </cell>
          <cell r="O231" t="e">
            <v>#NAME?</v>
          </cell>
          <cell r="P231">
            <v>0</v>
          </cell>
        </row>
        <row r="232">
          <cell r="C232">
            <v>0</v>
          </cell>
          <cell r="D232" t="str">
            <v>잡자재비</v>
          </cell>
          <cell r="E232" t="str">
            <v>전선 및 배관의 2%</v>
          </cell>
          <cell r="F232" t="str">
            <v>요율</v>
          </cell>
          <cell r="G232" t="e">
            <v>#NAME?</v>
          </cell>
          <cell r="H232" t="e">
            <v>#NAME?</v>
          </cell>
          <cell r="I232" t="e">
            <v>#NAME?</v>
          </cell>
          <cell r="J232">
            <v>0</v>
          </cell>
          <cell r="K232" t="e">
            <v>#NAME?</v>
          </cell>
          <cell r="L232">
            <v>0</v>
          </cell>
          <cell r="M232" t="e">
            <v>#NAME?</v>
          </cell>
          <cell r="N232" t="e">
            <v>#NAME?</v>
          </cell>
          <cell r="O232" t="e">
            <v>#NAME?</v>
          </cell>
          <cell r="P232">
            <v>0</v>
          </cell>
        </row>
        <row r="233">
          <cell r="C233">
            <v>0</v>
          </cell>
          <cell r="D233">
            <v>0</v>
          </cell>
          <cell r="E233">
            <v>0</v>
          </cell>
          <cell r="F233">
            <v>0</v>
          </cell>
          <cell r="G233">
            <v>0</v>
          </cell>
          <cell r="H233">
            <v>0</v>
          </cell>
          <cell r="I233">
            <v>0</v>
          </cell>
          <cell r="J233">
            <v>0</v>
          </cell>
          <cell r="K233">
            <v>0</v>
          </cell>
          <cell r="L233">
            <v>0</v>
          </cell>
          <cell r="M233">
            <v>0</v>
          </cell>
          <cell r="N233">
            <v>0</v>
          </cell>
          <cell r="O233">
            <v>0</v>
          </cell>
          <cell r="P233">
            <v>0</v>
          </cell>
        </row>
        <row r="234">
          <cell r="C234">
            <v>0</v>
          </cell>
          <cell r="D234" t="str">
            <v>나 노무비</v>
          </cell>
          <cell r="E234">
            <v>0</v>
          </cell>
          <cell r="F234">
            <v>0</v>
          </cell>
          <cell r="G234">
            <v>0</v>
          </cell>
          <cell r="H234">
            <v>0</v>
          </cell>
          <cell r="I234">
            <v>0</v>
          </cell>
          <cell r="J234">
            <v>0</v>
          </cell>
          <cell r="K234">
            <v>0</v>
          </cell>
          <cell r="L234">
            <v>0</v>
          </cell>
          <cell r="M234">
            <v>0</v>
          </cell>
          <cell r="N234">
            <v>0</v>
          </cell>
          <cell r="O234">
            <v>0</v>
          </cell>
          <cell r="P234">
            <v>0</v>
          </cell>
        </row>
        <row r="235">
          <cell r="B235" t="str">
            <v>10광케이블설치사</v>
          </cell>
          <cell r="C235">
            <v>0</v>
          </cell>
          <cell r="D235" t="str">
            <v>광케이블설치사</v>
          </cell>
          <cell r="E235">
            <v>0</v>
          </cell>
          <cell r="F235" t="str">
            <v>인</v>
          </cell>
          <cell r="G235" t="e">
            <v>#NAME?</v>
          </cell>
          <cell r="H235">
            <v>0</v>
          </cell>
          <cell r="I235">
            <v>0</v>
          </cell>
          <cell r="J235">
            <v>398214</v>
          </cell>
          <cell r="K235" t="e">
            <v>#NAME?</v>
          </cell>
          <cell r="L235">
            <v>0</v>
          </cell>
          <cell r="M235" t="e">
            <v>#NAME?</v>
          </cell>
          <cell r="N235">
            <v>398214</v>
          </cell>
          <cell r="O235" t="e">
            <v>#NAME?</v>
          </cell>
          <cell r="P235">
            <v>0</v>
          </cell>
        </row>
        <row r="236">
          <cell r="B236" t="str">
            <v>10특별인부</v>
          </cell>
          <cell r="C236">
            <v>0</v>
          </cell>
          <cell r="D236" t="str">
            <v>특별인부</v>
          </cell>
          <cell r="E236">
            <v>0</v>
          </cell>
          <cell r="F236" t="str">
            <v>인</v>
          </cell>
          <cell r="G236" t="e">
            <v>#NAME?</v>
          </cell>
          <cell r="H236">
            <v>0</v>
          </cell>
          <cell r="I236">
            <v>0</v>
          </cell>
          <cell r="J236">
            <v>192375</v>
          </cell>
          <cell r="K236" t="e">
            <v>#NAME?</v>
          </cell>
          <cell r="L236">
            <v>0</v>
          </cell>
          <cell r="M236" t="e">
            <v>#NAME?</v>
          </cell>
          <cell r="N236">
            <v>192375</v>
          </cell>
          <cell r="O236" t="e">
            <v>#NAME?</v>
          </cell>
          <cell r="P236">
            <v>0</v>
          </cell>
        </row>
        <row r="237">
          <cell r="C237">
            <v>0</v>
          </cell>
          <cell r="D237">
            <v>0</v>
          </cell>
          <cell r="E237">
            <v>0</v>
          </cell>
          <cell r="F237">
            <v>0</v>
          </cell>
          <cell r="G237">
            <v>0</v>
          </cell>
          <cell r="H237">
            <v>0</v>
          </cell>
          <cell r="I237">
            <v>0</v>
          </cell>
          <cell r="J237">
            <v>0</v>
          </cell>
          <cell r="K237">
            <v>0</v>
          </cell>
          <cell r="L237">
            <v>0</v>
          </cell>
          <cell r="M237">
            <v>0</v>
          </cell>
          <cell r="N237">
            <v>0</v>
          </cell>
          <cell r="O237">
            <v>0</v>
          </cell>
          <cell r="P237">
            <v>0</v>
          </cell>
        </row>
        <row r="238">
          <cell r="C238">
            <v>0</v>
          </cell>
          <cell r="D238" t="str">
            <v>다. 공구손료</v>
          </cell>
          <cell r="E238" t="str">
            <v>노무비x3%</v>
          </cell>
          <cell r="F238">
            <v>0</v>
          </cell>
          <cell r="G238">
            <v>0</v>
          </cell>
          <cell r="H238">
            <v>0</v>
          </cell>
          <cell r="I238">
            <v>0</v>
          </cell>
          <cell r="J238">
            <v>0</v>
          </cell>
          <cell r="K238">
            <v>0</v>
          </cell>
          <cell r="L238">
            <v>0</v>
          </cell>
          <cell r="M238">
            <v>0</v>
          </cell>
          <cell r="N238">
            <v>0</v>
          </cell>
          <cell r="O238">
            <v>0</v>
          </cell>
          <cell r="P238">
            <v>0</v>
          </cell>
        </row>
        <row r="239">
          <cell r="C239">
            <v>0</v>
          </cell>
          <cell r="D239" t="str">
            <v>광케이블설치사</v>
          </cell>
          <cell r="E239">
            <v>0</v>
          </cell>
          <cell r="F239" t="str">
            <v>인</v>
          </cell>
          <cell r="G239" t="e">
            <v>#NAME?</v>
          </cell>
          <cell r="H239">
            <v>0</v>
          </cell>
          <cell r="I239" t="e">
            <v>#NAME?</v>
          </cell>
          <cell r="J239">
            <v>0</v>
          </cell>
          <cell r="K239" t="e">
            <v>#NAME?</v>
          </cell>
          <cell r="L239">
            <v>398214</v>
          </cell>
          <cell r="M239" t="e">
            <v>#NAME?</v>
          </cell>
          <cell r="N239">
            <v>398214</v>
          </cell>
          <cell r="O239" t="e">
            <v>#NAME?</v>
          </cell>
          <cell r="P239">
            <v>0</v>
          </cell>
        </row>
        <row r="240">
          <cell r="C240">
            <v>0</v>
          </cell>
          <cell r="D240" t="str">
            <v>특별인부</v>
          </cell>
          <cell r="E240">
            <v>0</v>
          </cell>
          <cell r="F240" t="str">
            <v>인</v>
          </cell>
          <cell r="G240" t="e">
            <v>#NAME?</v>
          </cell>
          <cell r="H240">
            <v>0</v>
          </cell>
          <cell r="I240" t="e">
            <v>#NAME?</v>
          </cell>
          <cell r="J240">
            <v>0</v>
          </cell>
          <cell r="K240" t="e">
            <v>#NAME?</v>
          </cell>
          <cell r="L240">
            <v>192375</v>
          </cell>
          <cell r="M240" t="e">
            <v>#NAME?</v>
          </cell>
          <cell r="N240">
            <v>192375</v>
          </cell>
          <cell r="O240" t="e">
            <v>#NAME?</v>
          </cell>
          <cell r="P240">
            <v>0</v>
          </cell>
        </row>
        <row r="241">
          <cell r="C241">
            <v>0</v>
          </cell>
          <cell r="D241">
            <v>0</v>
          </cell>
          <cell r="E241">
            <v>0</v>
          </cell>
          <cell r="F241">
            <v>0</v>
          </cell>
          <cell r="G241">
            <v>0</v>
          </cell>
          <cell r="H241">
            <v>0</v>
          </cell>
          <cell r="I241">
            <v>0</v>
          </cell>
          <cell r="J241">
            <v>0</v>
          </cell>
          <cell r="K241">
            <v>0</v>
          </cell>
          <cell r="L241">
            <v>0</v>
          </cell>
          <cell r="M241">
            <v>0</v>
          </cell>
          <cell r="N241">
            <v>0</v>
          </cell>
          <cell r="O241">
            <v>0</v>
          </cell>
          <cell r="P241">
            <v>0</v>
          </cell>
        </row>
        <row r="242">
          <cell r="C242">
            <v>0</v>
          </cell>
          <cell r="D242">
            <v>0</v>
          </cell>
          <cell r="E242">
            <v>0</v>
          </cell>
          <cell r="F242">
            <v>0</v>
          </cell>
          <cell r="G242">
            <v>0</v>
          </cell>
          <cell r="H242">
            <v>0</v>
          </cell>
          <cell r="I242">
            <v>0</v>
          </cell>
          <cell r="J242">
            <v>0</v>
          </cell>
          <cell r="K242">
            <v>0</v>
          </cell>
          <cell r="L242">
            <v>0</v>
          </cell>
          <cell r="M242">
            <v>0</v>
          </cell>
          <cell r="N242">
            <v>0</v>
          </cell>
          <cell r="O242">
            <v>0</v>
          </cell>
          <cell r="P242">
            <v>0</v>
          </cell>
        </row>
        <row r="243">
          <cell r="C243">
            <v>0</v>
          </cell>
          <cell r="D243">
            <v>0</v>
          </cell>
          <cell r="E243">
            <v>0</v>
          </cell>
          <cell r="F243">
            <v>0</v>
          </cell>
          <cell r="G243">
            <v>0</v>
          </cell>
          <cell r="H243">
            <v>0</v>
          </cell>
          <cell r="I243">
            <v>0</v>
          </cell>
          <cell r="J243">
            <v>0</v>
          </cell>
          <cell r="K243">
            <v>0</v>
          </cell>
          <cell r="L243">
            <v>0</v>
          </cell>
          <cell r="M243">
            <v>0</v>
          </cell>
          <cell r="N243">
            <v>0</v>
          </cell>
          <cell r="O243">
            <v>0</v>
          </cell>
          <cell r="P243">
            <v>0</v>
          </cell>
        </row>
        <row r="244">
          <cell r="C244">
            <v>0</v>
          </cell>
          <cell r="D244">
            <v>0</v>
          </cell>
          <cell r="E244">
            <v>0</v>
          </cell>
          <cell r="F244">
            <v>0</v>
          </cell>
          <cell r="G244">
            <v>0</v>
          </cell>
          <cell r="H244">
            <v>0</v>
          </cell>
          <cell r="I244">
            <v>0</v>
          </cell>
          <cell r="J244">
            <v>0</v>
          </cell>
          <cell r="K244">
            <v>0</v>
          </cell>
          <cell r="L244">
            <v>0</v>
          </cell>
          <cell r="M244">
            <v>0</v>
          </cell>
          <cell r="N244">
            <v>0</v>
          </cell>
          <cell r="O244">
            <v>0</v>
          </cell>
          <cell r="P244">
            <v>0</v>
          </cell>
        </row>
        <row r="245">
          <cell r="C245">
            <v>0</v>
          </cell>
          <cell r="D245">
            <v>0</v>
          </cell>
          <cell r="E245">
            <v>0</v>
          </cell>
          <cell r="F245">
            <v>0</v>
          </cell>
          <cell r="G245">
            <v>0</v>
          </cell>
          <cell r="H245">
            <v>0</v>
          </cell>
          <cell r="I245">
            <v>0</v>
          </cell>
          <cell r="J245">
            <v>0</v>
          </cell>
          <cell r="K245">
            <v>0</v>
          </cell>
          <cell r="L245">
            <v>0</v>
          </cell>
          <cell r="M245">
            <v>0</v>
          </cell>
          <cell r="N245">
            <v>0</v>
          </cell>
          <cell r="O245">
            <v>0</v>
          </cell>
          <cell r="P245">
            <v>0</v>
          </cell>
        </row>
        <row r="246">
          <cell r="C246">
            <v>0</v>
          </cell>
          <cell r="D246">
            <v>0</v>
          </cell>
          <cell r="E246">
            <v>0</v>
          </cell>
          <cell r="F246">
            <v>0</v>
          </cell>
          <cell r="G246">
            <v>0</v>
          </cell>
          <cell r="H246">
            <v>0</v>
          </cell>
          <cell r="I246">
            <v>0</v>
          </cell>
          <cell r="J246">
            <v>0</v>
          </cell>
          <cell r="K246">
            <v>0</v>
          </cell>
          <cell r="L246">
            <v>0</v>
          </cell>
          <cell r="M246">
            <v>0</v>
          </cell>
          <cell r="N246">
            <v>0</v>
          </cell>
          <cell r="O246">
            <v>0</v>
          </cell>
          <cell r="P246">
            <v>0</v>
          </cell>
        </row>
        <row r="247">
          <cell r="C247">
            <v>0</v>
          </cell>
          <cell r="D247">
            <v>0</v>
          </cell>
          <cell r="E247">
            <v>0</v>
          </cell>
          <cell r="F247">
            <v>0</v>
          </cell>
          <cell r="G247">
            <v>0</v>
          </cell>
          <cell r="H247">
            <v>0</v>
          </cell>
          <cell r="I247">
            <v>0</v>
          </cell>
          <cell r="J247">
            <v>0</v>
          </cell>
          <cell r="K247">
            <v>0</v>
          </cell>
          <cell r="L247">
            <v>0</v>
          </cell>
          <cell r="M247">
            <v>0</v>
          </cell>
          <cell r="N247">
            <v>0</v>
          </cell>
          <cell r="O247">
            <v>0</v>
          </cell>
          <cell r="P247">
            <v>0</v>
          </cell>
        </row>
        <row r="248">
          <cell r="C248">
            <v>0</v>
          </cell>
          <cell r="D248">
            <v>0</v>
          </cell>
          <cell r="E248">
            <v>0</v>
          </cell>
          <cell r="F248">
            <v>0</v>
          </cell>
          <cell r="G248">
            <v>0</v>
          </cell>
          <cell r="H248">
            <v>0</v>
          </cell>
          <cell r="I248">
            <v>0</v>
          </cell>
          <cell r="J248">
            <v>0</v>
          </cell>
          <cell r="K248">
            <v>0</v>
          </cell>
          <cell r="L248">
            <v>0</v>
          </cell>
          <cell r="M248">
            <v>0</v>
          </cell>
          <cell r="N248">
            <v>0</v>
          </cell>
          <cell r="O248">
            <v>0</v>
          </cell>
          <cell r="P248">
            <v>0</v>
          </cell>
        </row>
        <row r="249">
          <cell r="C249">
            <v>0</v>
          </cell>
          <cell r="D249">
            <v>0</v>
          </cell>
          <cell r="E249">
            <v>0</v>
          </cell>
          <cell r="F249">
            <v>0</v>
          </cell>
          <cell r="G249">
            <v>0</v>
          </cell>
          <cell r="H249">
            <v>0</v>
          </cell>
          <cell r="I249">
            <v>0</v>
          </cell>
          <cell r="J249">
            <v>0</v>
          </cell>
          <cell r="K249">
            <v>0</v>
          </cell>
          <cell r="L249">
            <v>0</v>
          </cell>
          <cell r="M249">
            <v>0</v>
          </cell>
          <cell r="N249">
            <v>0</v>
          </cell>
          <cell r="O249">
            <v>0</v>
          </cell>
          <cell r="P249">
            <v>0</v>
          </cell>
        </row>
        <row r="250">
          <cell r="C250">
            <v>0</v>
          </cell>
          <cell r="D250">
            <v>0</v>
          </cell>
          <cell r="E250">
            <v>0</v>
          </cell>
          <cell r="F250">
            <v>0</v>
          </cell>
          <cell r="G250">
            <v>0</v>
          </cell>
          <cell r="H250">
            <v>0</v>
          </cell>
          <cell r="I250">
            <v>0</v>
          </cell>
          <cell r="J250">
            <v>0</v>
          </cell>
          <cell r="K250">
            <v>0</v>
          </cell>
          <cell r="L250">
            <v>0</v>
          </cell>
          <cell r="M250">
            <v>0</v>
          </cell>
          <cell r="N250">
            <v>0</v>
          </cell>
          <cell r="O250">
            <v>0</v>
          </cell>
          <cell r="P250">
            <v>0</v>
          </cell>
        </row>
        <row r="251">
          <cell r="C251">
            <v>0</v>
          </cell>
          <cell r="D251">
            <v>0</v>
          </cell>
          <cell r="E251">
            <v>0</v>
          </cell>
          <cell r="F251">
            <v>0</v>
          </cell>
          <cell r="G251">
            <v>0</v>
          </cell>
          <cell r="H251">
            <v>0</v>
          </cell>
          <cell r="I251">
            <v>0</v>
          </cell>
          <cell r="J251">
            <v>0</v>
          </cell>
          <cell r="K251">
            <v>0</v>
          </cell>
          <cell r="L251">
            <v>0</v>
          </cell>
          <cell r="M251">
            <v>0</v>
          </cell>
          <cell r="N251">
            <v>0</v>
          </cell>
          <cell r="O251">
            <v>0</v>
          </cell>
          <cell r="P251">
            <v>0</v>
          </cell>
        </row>
        <row r="252">
          <cell r="C252">
            <v>0</v>
          </cell>
          <cell r="D252">
            <v>0</v>
          </cell>
          <cell r="E252">
            <v>0</v>
          </cell>
          <cell r="F252">
            <v>0</v>
          </cell>
          <cell r="G252">
            <v>0</v>
          </cell>
          <cell r="H252">
            <v>0</v>
          </cell>
          <cell r="I252">
            <v>0</v>
          </cell>
          <cell r="J252">
            <v>0</v>
          </cell>
          <cell r="K252">
            <v>0</v>
          </cell>
          <cell r="L252">
            <v>0</v>
          </cell>
          <cell r="M252">
            <v>0</v>
          </cell>
          <cell r="N252">
            <v>0</v>
          </cell>
          <cell r="O252">
            <v>0</v>
          </cell>
          <cell r="P252">
            <v>0</v>
          </cell>
        </row>
        <row r="253">
          <cell r="B253" t="str">
            <v>10계</v>
          </cell>
          <cell r="C253">
            <v>0</v>
          </cell>
          <cell r="D253" t="str">
            <v>계</v>
          </cell>
          <cell r="E253">
            <v>0</v>
          </cell>
          <cell r="F253">
            <v>0</v>
          </cell>
          <cell r="G253">
            <v>0</v>
          </cell>
          <cell r="H253">
            <v>0</v>
          </cell>
          <cell r="I253" t="e">
            <v>#NAME?</v>
          </cell>
          <cell r="J253">
            <v>0</v>
          </cell>
          <cell r="K253" t="e">
            <v>#NAME?</v>
          </cell>
          <cell r="L253">
            <v>0</v>
          </cell>
          <cell r="M253" t="e">
            <v>#NAME?</v>
          </cell>
          <cell r="N253">
            <v>0</v>
          </cell>
          <cell r="O253" t="e">
            <v>#NAME?</v>
          </cell>
          <cell r="P253">
            <v>0</v>
          </cell>
        </row>
        <row r="254">
          <cell r="B254">
            <v>11</v>
          </cell>
          <cell r="C254">
            <v>11</v>
          </cell>
          <cell r="D254" t="str">
            <v>구내 광케이블 신설</v>
          </cell>
          <cell r="E254" t="str">
            <v>OF-SM-48Core(난연)강대, 이중시스</v>
          </cell>
          <cell r="F254" t="str">
            <v>100m</v>
          </cell>
          <cell r="G254">
            <v>0</v>
          </cell>
          <cell r="H254">
            <v>0</v>
          </cell>
          <cell r="I254">
            <v>0</v>
          </cell>
          <cell r="J254">
            <v>0</v>
          </cell>
          <cell r="K254">
            <v>0</v>
          </cell>
          <cell r="L254">
            <v>0</v>
          </cell>
          <cell r="M254">
            <v>0</v>
          </cell>
          <cell r="N254">
            <v>0</v>
          </cell>
          <cell r="O254">
            <v>0</v>
          </cell>
          <cell r="P254">
            <v>11</v>
          </cell>
        </row>
        <row r="255">
          <cell r="C255">
            <v>0</v>
          </cell>
          <cell r="D255" t="str">
            <v>가. 재료비</v>
          </cell>
          <cell r="E255">
            <v>0</v>
          </cell>
          <cell r="F255">
            <v>0</v>
          </cell>
          <cell r="G255">
            <v>0</v>
          </cell>
          <cell r="H255">
            <v>0</v>
          </cell>
          <cell r="I255">
            <v>0</v>
          </cell>
          <cell r="J255">
            <v>0</v>
          </cell>
          <cell r="K255">
            <v>0</v>
          </cell>
          <cell r="L255">
            <v>0</v>
          </cell>
          <cell r="M255">
            <v>0</v>
          </cell>
          <cell r="N255">
            <v>0</v>
          </cell>
          <cell r="O255">
            <v>0</v>
          </cell>
          <cell r="P255">
            <v>0</v>
          </cell>
        </row>
        <row r="256">
          <cell r="C256">
            <v>0</v>
          </cell>
          <cell r="D256" t="str">
            <v>광섬유케이블</v>
          </cell>
          <cell r="E256" t="str">
            <v>OF-SM-48Core(난연)강대, 이중시스</v>
          </cell>
          <cell r="F256" t="str">
            <v>m</v>
          </cell>
          <cell r="G256" t="e">
            <v>#NAME?</v>
          </cell>
          <cell r="H256">
            <v>2345</v>
          </cell>
          <cell r="I256" t="e">
            <v>#NAME?</v>
          </cell>
          <cell r="J256">
            <v>0</v>
          </cell>
          <cell r="K256" t="e">
            <v>#NAME?</v>
          </cell>
          <cell r="L256">
            <v>0</v>
          </cell>
          <cell r="M256" t="e">
            <v>#NAME?</v>
          </cell>
          <cell r="N256">
            <v>2345</v>
          </cell>
          <cell r="O256" t="e">
            <v>#NAME?</v>
          </cell>
          <cell r="P256">
            <v>0</v>
          </cell>
        </row>
        <row r="257">
          <cell r="C257">
            <v>0</v>
          </cell>
          <cell r="D257" t="str">
            <v>잡자재비</v>
          </cell>
          <cell r="E257" t="str">
            <v>전선 및 배관의 2%</v>
          </cell>
          <cell r="F257" t="str">
            <v>요율</v>
          </cell>
          <cell r="G257" t="e">
            <v>#NAME?</v>
          </cell>
          <cell r="H257" t="e">
            <v>#NAME?</v>
          </cell>
          <cell r="I257" t="e">
            <v>#NAME?</v>
          </cell>
          <cell r="J257">
            <v>0</v>
          </cell>
          <cell r="K257" t="e">
            <v>#NAME?</v>
          </cell>
          <cell r="L257">
            <v>0</v>
          </cell>
          <cell r="M257" t="e">
            <v>#NAME?</v>
          </cell>
          <cell r="N257" t="e">
            <v>#NAME?</v>
          </cell>
          <cell r="O257" t="e">
            <v>#NAME?</v>
          </cell>
          <cell r="P257">
            <v>0</v>
          </cell>
        </row>
        <row r="258">
          <cell r="C258">
            <v>0</v>
          </cell>
          <cell r="D258">
            <v>0</v>
          </cell>
          <cell r="E258">
            <v>0</v>
          </cell>
          <cell r="F258">
            <v>0</v>
          </cell>
          <cell r="G258">
            <v>0</v>
          </cell>
          <cell r="H258">
            <v>0</v>
          </cell>
          <cell r="I258">
            <v>0</v>
          </cell>
          <cell r="J258">
            <v>0</v>
          </cell>
          <cell r="K258">
            <v>0</v>
          </cell>
          <cell r="L258">
            <v>0</v>
          </cell>
          <cell r="M258">
            <v>0</v>
          </cell>
          <cell r="N258">
            <v>0</v>
          </cell>
          <cell r="O258">
            <v>0</v>
          </cell>
          <cell r="P258">
            <v>0</v>
          </cell>
        </row>
        <row r="259">
          <cell r="C259">
            <v>0</v>
          </cell>
          <cell r="D259" t="str">
            <v>나 노무비</v>
          </cell>
          <cell r="E259">
            <v>0</v>
          </cell>
          <cell r="F259">
            <v>0</v>
          </cell>
          <cell r="G259">
            <v>0</v>
          </cell>
          <cell r="H259">
            <v>0</v>
          </cell>
          <cell r="I259">
            <v>0</v>
          </cell>
          <cell r="J259">
            <v>0</v>
          </cell>
          <cell r="K259">
            <v>0</v>
          </cell>
          <cell r="L259">
            <v>0</v>
          </cell>
          <cell r="M259">
            <v>0</v>
          </cell>
          <cell r="N259">
            <v>0</v>
          </cell>
          <cell r="O259">
            <v>0</v>
          </cell>
          <cell r="P259">
            <v>0</v>
          </cell>
        </row>
        <row r="260">
          <cell r="B260" t="str">
            <v>11광케이블설치사</v>
          </cell>
          <cell r="C260">
            <v>0</v>
          </cell>
          <cell r="D260" t="str">
            <v>광케이블설치사</v>
          </cell>
          <cell r="E260">
            <v>0</v>
          </cell>
          <cell r="F260" t="str">
            <v>인</v>
          </cell>
          <cell r="G260" t="e">
            <v>#NAME?</v>
          </cell>
          <cell r="H260">
            <v>0</v>
          </cell>
          <cell r="I260">
            <v>0</v>
          </cell>
          <cell r="J260">
            <v>398214</v>
          </cell>
          <cell r="K260" t="e">
            <v>#NAME?</v>
          </cell>
          <cell r="L260">
            <v>0</v>
          </cell>
          <cell r="M260" t="e">
            <v>#NAME?</v>
          </cell>
          <cell r="N260">
            <v>398214</v>
          </cell>
          <cell r="O260" t="e">
            <v>#NAME?</v>
          </cell>
          <cell r="P260">
            <v>0</v>
          </cell>
        </row>
        <row r="261">
          <cell r="B261" t="str">
            <v>11특별인부</v>
          </cell>
          <cell r="C261">
            <v>0</v>
          </cell>
          <cell r="D261" t="str">
            <v>특별인부</v>
          </cell>
          <cell r="E261">
            <v>0</v>
          </cell>
          <cell r="F261" t="str">
            <v>인</v>
          </cell>
          <cell r="G261" t="e">
            <v>#NAME?</v>
          </cell>
          <cell r="H261">
            <v>0</v>
          </cell>
          <cell r="I261">
            <v>0</v>
          </cell>
          <cell r="J261">
            <v>192375</v>
          </cell>
          <cell r="K261" t="e">
            <v>#NAME?</v>
          </cell>
          <cell r="L261">
            <v>0</v>
          </cell>
          <cell r="M261" t="e">
            <v>#NAME?</v>
          </cell>
          <cell r="N261">
            <v>192375</v>
          </cell>
          <cell r="O261" t="e">
            <v>#NAME?</v>
          </cell>
          <cell r="P261">
            <v>0</v>
          </cell>
        </row>
        <row r="262">
          <cell r="C262">
            <v>0</v>
          </cell>
          <cell r="D262">
            <v>0</v>
          </cell>
          <cell r="E262">
            <v>0</v>
          </cell>
          <cell r="F262">
            <v>0</v>
          </cell>
          <cell r="G262">
            <v>0</v>
          </cell>
          <cell r="H262">
            <v>0</v>
          </cell>
          <cell r="I262">
            <v>0</v>
          </cell>
          <cell r="J262">
            <v>0</v>
          </cell>
          <cell r="K262">
            <v>0</v>
          </cell>
          <cell r="L262">
            <v>0</v>
          </cell>
          <cell r="M262">
            <v>0</v>
          </cell>
          <cell r="N262">
            <v>0</v>
          </cell>
          <cell r="O262">
            <v>0</v>
          </cell>
          <cell r="P262">
            <v>0</v>
          </cell>
        </row>
        <row r="263">
          <cell r="C263">
            <v>0</v>
          </cell>
          <cell r="D263" t="str">
            <v>다. 공구손료</v>
          </cell>
          <cell r="E263" t="str">
            <v>노무비x3%</v>
          </cell>
          <cell r="F263">
            <v>0</v>
          </cell>
          <cell r="G263">
            <v>0</v>
          </cell>
          <cell r="H263">
            <v>0</v>
          </cell>
          <cell r="I263">
            <v>0</v>
          </cell>
          <cell r="J263">
            <v>0</v>
          </cell>
          <cell r="K263">
            <v>0</v>
          </cell>
          <cell r="L263">
            <v>0</v>
          </cell>
          <cell r="M263">
            <v>0</v>
          </cell>
          <cell r="N263">
            <v>0</v>
          </cell>
          <cell r="O263">
            <v>0</v>
          </cell>
          <cell r="P263">
            <v>0</v>
          </cell>
        </row>
        <row r="264">
          <cell r="C264">
            <v>0</v>
          </cell>
          <cell r="D264" t="str">
            <v>광케이블설치사</v>
          </cell>
          <cell r="E264">
            <v>0</v>
          </cell>
          <cell r="F264" t="str">
            <v>인</v>
          </cell>
          <cell r="G264" t="e">
            <v>#NAME?</v>
          </cell>
          <cell r="H264">
            <v>0</v>
          </cell>
          <cell r="I264" t="e">
            <v>#NAME?</v>
          </cell>
          <cell r="J264">
            <v>0</v>
          </cell>
          <cell r="K264" t="e">
            <v>#NAME?</v>
          </cell>
          <cell r="L264">
            <v>398214</v>
          </cell>
          <cell r="M264" t="e">
            <v>#NAME?</v>
          </cell>
          <cell r="N264">
            <v>398214</v>
          </cell>
          <cell r="O264" t="e">
            <v>#NAME?</v>
          </cell>
          <cell r="P264">
            <v>0</v>
          </cell>
        </row>
        <row r="265">
          <cell r="C265">
            <v>0</v>
          </cell>
          <cell r="D265" t="str">
            <v>특별인부</v>
          </cell>
          <cell r="E265">
            <v>0</v>
          </cell>
          <cell r="F265" t="str">
            <v>인</v>
          </cell>
          <cell r="G265" t="e">
            <v>#NAME?</v>
          </cell>
          <cell r="H265">
            <v>0</v>
          </cell>
          <cell r="I265" t="e">
            <v>#NAME?</v>
          </cell>
          <cell r="J265">
            <v>0</v>
          </cell>
          <cell r="K265" t="e">
            <v>#NAME?</v>
          </cell>
          <cell r="L265">
            <v>192375</v>
          </cell>
          <cell r="M265" t="e">
            <v>#NAME?</v>
          </cell>
          <cell r="N265">
            <v>192375</v>
          </cell>
          <cell r="O265" t="e">
            <v>#NAME?</v>
          </cell>
          <cell r="P265">
            <v>0</v>
          </cell>
        </row>
        <row r="266">
          <cell r="C266">
            <v>0</v>
          </cell>
          <cell r="D266">
            <v>0</v>
          </cell>
          <cell r="E266">
            <v>0</v>
          </cell>
          <cell r="F266">
            <v>0</v>
          </cell>
          <cell r="G266">
            <v>0</v>
          </cell>
          <cell r="H266">
            <v>0</v>
          </cell>
          <cell r="I266">
            <v>0</v>
          </cell>
          <cell r="J266">
            <v>0</v>
          </cell>
          <cell r="K266">
            <v>0</v>
          </cell>
          <cell r="L266">
            <v>0</v>
          </cell>
          <cell r="M266">
            <v>0</v>
          </cell>
          <cell r="N266">
            <v>0</v>
          </cell>
          <cell r="O266">
            <v>0</v>
          </cell>
          <cell r="P266">
            <v>0</v>
          </cell>
        </row>
        <row r="267">
          <cell r="C267">
            <v>0</v>
          </cell>
          <cell r="D267">
            <v>0</v>
          </cell>
          <cell r="E267">
            <v>0</v>
          </cell>
          <cell r="F267">
            <v>0</v>
          </cell>
          <cell r="G267">
            <v>0</v>
          </cell>
          <cell r="H267">
            <v>0</v>
          </cell>
          <cell r="I267">
            <v>0</v>
          </cell>
          <cell r="J267">
            <v>0</v>
          </cell>
          <cell r="K267">
            <v>0</v>
          </cell>
          <cell r="L267">
            <v>0</v>
          </cell>
          <cell r="M267">
            <v>0</v>
          </cell>
          <cell r="N267">
            <v>0</v>
          </cell>
          <cell r="O267">
            <v>0</v>
          </cell>
          <cell r="P267">
            <v>0</v>
          </cell>
        </row>
        <row r="268">
          <cell r="C268">
            <v>0</v>
          </cell>
          <cell r="D268">
            <v>0</v>
          </cell>
          <cell r="E268">
            <v>0</v>
          </cell>
          <cell r="F268">
            <v>0</v>
          </cell>
          <cell r="G268">
            <v>0</v>
          </cell>
          <cell r="H268">
            <v>0</v>
          </cell>
          <cell r="I268">
            <v>0</v>
          </cell>
          <cell r="J268">
            <v>0</v>
          </cell>
          <cell r="K268">
            <v>0</v>
          </cell>
          <cell r="L268">
            <v>0</v>
          </cell>
          <cell r="M268">
            <v>0</v>
          </cell>
          <cell r="N268">
            <v>0</v>
          </cell>
          <cell r="O268">
            <v>0</v>
          </cell>
          <cell r="P268">
            <v>0</v>
          </cell>
        </row>
        <row r="269">
          <cell r="C269">
            <v>0</v>
          </cell>
          <cell r="D269">
            <v>0</v>
          </cell>
          <cell r="E269">
            <v>0</v>
          </cell>
          <cell r="F269">
            <v>0</v>
          </cell>
          <cell r="G269">
            <v>0</v>
          </cell>
          <cell r="H269">
            <v>0</v>
          </cell>
          <cell r="I269">
            <v>0</v>
          </cell>
          <cell r="J269">
            <v>0</v>
          </cell>
          <cell r="K269">
            <v>0</v>
          </cell>
          <cell r="L269">
            <v>0</v>
          </cell>
          <cell r="M269">
            <v>0</v>
          </cell>
          <cell r="N269">
            <v>0</v>
          </cell>
          <cell r="O269">
            <v>0</v>
          </cell>
          <cell r="P269">
            <v>0</v>
          </cell>
        </row>
        <row r="270">
          <cell r="C270">
            <v>0</v>
          </cell>
          <cell r="D270">
            <v>0</v>
          </cell>
          <cell r="E270">
            <v>0</v>
          </cell>
          <cell r="F270">
            <v>0</v>
          </cell>
          <cell r="G270">
            <v>0</v>
          </cell>
          <cell r="H270">
            <v>0</v>
          </cell>
          <cell r="I270">
            <v>0</v>
          </cell>
          <cell r="J270">
            <v>0</v>
          </cell>
          <cell r="K270">
            <v>0</v>
          </cell>
          <cell r="L270">
            <v>0</v>
          </cell>
          <cell r="M270">
            <v>0</v>
          </cell>
          <cell r="N270">
            <v>0</v>
          </cell>
          <cell r="O270">
            <v>0</v>
          </cell>
          <cell r="P270">
            <v>0</v>
          </cell>
        </row>
        <row r="271">
          <cell r="C271">
            <v>0</v>
          </cell>
          <cell r="D271">
            <v>0</v>
          </cell>
          <cell r="E271">
            <v>0</v>
          </cell>
          <cell r="F271">
            <v>0</v>
          </cell>
          <cell r="G271">
            <v>0</v>
          </cell>
          <cell r="H271">
            <v>0</v>
          </cell>
          <cell r="I271">
            <v>0</v>
          </cell>
          <cell r="J271">
            <v>0</v>
          </cell>
          <cell r="K271">
            <v>0</v>
          </cell>
          <cell r="L271">
            <v>0</v>
          </cell>
          <cell r="M271">
            <v>0</v>
          </cell>
          <cell r="N271">
            <v>0</v>
          </cell>
          <cell r="O271">
            <v>0</v>
          </cell>
          <cell r="P271">
            <v>0</v>
          </cell>
        </row>
        <row r="272">
          <cell r="C272">
            <v>0</v>
          </cell>
          <cell r="D272">
            <v>0</v>
          </cell>
          <cell r="E272">
            <v>0</v>
          </cell>
          <cell r="F272">
            <v>0</v>
          </cell>
          <cell r="G272">
            <v>0</v>
          </cell>
          <cell r="H272">
            <v>0</v>
          </cell>
          <cell r="I272">
            <v>0</v>
          </cell>
          <cell r="J272">
            <v>0</v>
          </cell>
          <cell r="K272">
            <v>0</v>
          </cell>
          <cell r="L272">
            <v>0</v>
          </cell>
          <cell r="M272">
            <v>0</v>
          </cell>
          <cell r="N272">
            <v>0</v>
          </cell>
          <cell r="O272">
            <v>0</v>
          </cell>
          <cell r="P272">
            <v>0</v>
          </cell>
        </row>
        <row r="273">
          <cell r="C273">
            <v>0</v>
          </cell>
          <cell r="D273">
            <v>0</v>
          </cell>
          <cell r="E273">
            <v>0</v>
          </cell>
          <cell r="F273">
            <v>0</v>
          </cell>
          <cell r="G273">
            <v>0</v>
          </cell>
          <cell r="H273">
            <v>0</v>
          </cell>
          <cell r="I273">
            <v>0</v>
          </cell>
          <cell r="J273">
            <v>0</v>
          </cell>
          <cell r="K273">
            <v>0</v>
          </cell>
          <cell r="L273">
            <v>0</v>
          </cell>
          <cell r="M273">
            <v>0</v>
          </cell>
          <cell r="N273">
            <v>0</v>
          </cell>
          <cell r="O273">
            <v>0</v>
          </cell>
          <cell r="P273">
            <v>0</v>
          </cell>
        </row>
        <row r="274">
          <cell r="C274">
            <v>0</v>
          </cell>
          <cell r="D274">
            <v>0</v>
          </cell>
          <cell r="E274">
            <v>0</v>
          </cell>
          <cell r="F274">
            <v>0</v>
          </cell>
          <cell r="G274">
            <v>0</v>
          </cell>
          <cell r="H274">
            <v>0</v>
          </cell>
          <cell r="I274">
            <v>0</v>
          </cell>
          <cell r="J274">
            <v>0</v>
          </cell>
          <cell r="K274">
            <v>0</v>
          </cell>
          <cell r="L274">
            <v>0</v>
          </cell>
          <cell r="M274">
            <v>0</v>
          </cell>
          <cell r="N274">
            <v>0</v>
          </cell>
          <cell r="O274">
            <v>0</v>
          </cell>
          <cell r="P274">
            <v>0</v>
          </cell>
        </row>
        <row r="275">
          <cell r="C275">
            <v>0</v>
          </cell>
          <cell r="D275">
            <v>0</v>
          </cell>
          <cell r="E275">
            <v>0</v>
          </cell>
          <cell r="F275">
            <v>0</v>
          </cell>
          <cell r="G275">
            <v>0</v>
          </cell>
          <cell r="H275">
            <v>0</v>
          </cell>
          <cell r="I275">
            <v>0</v>
          </cell>
          <cell r="J275">
            <v>0</v>
          </cell>
          <cell r="K275">
            <v>0</v>
          </cell>
          <cell r="L275">
            <v>0</v>
          </cell>
          <cell r="M275">
            <v>0</v>
          </cell>
          <cell r="N275">
            <v>0</v>
          </cell>
          <cell r="O275">
            <v>0</v>
          </cell>
          <cell r="P275">
            <v>0</v>
          </cell>
        </row>
        <row r="276">
          <cell r="C276">
            <v>0</v>
          </cell>
          <cell r="D276">
            <v>0</v>
          </cell>
          <cell r="E276">
            <v>0</v>
          </cell>
          <cell r="F276">
            <v>0</v>
          </cell>
          <cell r="G276">
            <v>0</v>
          </cell>
          <cell r="H276">
            <v>0</v>
          </cell>
          <cell r="I276">
            <v>0</v>
          </cell>
          <cell r="J276">
            <v>0</v>
          </cell>
          <cell r="K276">
            <v>0</v>
          </cell>
          <cell r="L276">
            <v>0</v>
          </cell>
          <cell r="M276">
            <v>0</v>
          </cell>
          <cell r="N276">
            <v>0</v>
          </cell>
          <cell r="O276">
            <v>0</v>
          </cell>
          <cell r="P276">
            <v>0</v>
          </cell>
        </row>
        <row r="277">
          <cell r="C277">
            <v>0</v>
          </cell>
          <cell r="D277">
            <v>0</v>
          </cell>
          <cell r="E277">
            <v>0</v>
          </cell>
          <cell r="F277">
            <v>0</v>
          </cell>
          <cell r="G277">
            <v>0</v>
          </cell>
          <cell r="H277">
            <v>0</v>
          </cell>
          <cell r="I277">
            <v>0</v>
          </cell>
          <cell r="J277">
            <v>0</v>
          </cell>
          <cell r="K277">
            <v>0</v>
          </cell>
          <cell r="L277">
            <v>0</v>
          </cell>
          <cell r="M277">
            <v>0</v>
          </cell>
          <cell r="N277">
            <v>0</v>
          </cell>
          <cell r="O277">
            <v>0</v>
          </cell>
          <cell r="P277">
            <v>0</v>
          </cell>
        </row>
        <row r="278">
          <cell r="B278" t="str">
            <v>11계</v>
          </cell>
          <cell r="C278">
            <v>0</v>
          </cell>
          <cell r="D278" t="str">
            <v>계</v>
          </cell>
          <cell r="E278">
            <v>0</v>
          </cell>
          <cell r="F278">
            <v>0</v>
          </cell>
          <cell r="G278">
            <v>0</v>
          </cell>
          <cell r="H278">
            <v>0</v>
          </cell>
          <cell r="I278" t="e">
            <v>#NAME?</v>
          </cell>
          <cell r="J278">
            <v>0</v>
          </cell>
          <cell r="K278" t="e">
            <v>#NAME?</v>
          </cell>
          <cell r="L278">
            <v>0</v>
          </cell>
          <cell r="M278" t="e">
            <v>#NAME?</v>
          </cell>
          <cell r="N278">
            <v>0</v>
          </cell>
          <cell r="O278" t="e">
            <v>#NAME?</v>
          </cell>
          <cell r="P278">
            <v>0</v>
          </cell>
        </row>
        <row r="279">
          <cell r="B279">
            <v>12</v>
          </cell>
          <cell r="C279">
            <v>12</v>
          </cell>
          <cell r="D279" t="str">
            <v>구내 광케이블 신설</v>
          </cell>
          <cell r="E279" t="str">
            <v>OF-SM-72ore(난연)강대, 이중시스</v>
          </cell>
          <cell r="F279" t="str">
            <v>100m</v>
          </cell>
          <cell r="G279">
            <v>0</v>
          </cell>
          <cell r="H279">
            <v>0</v>
          </cell>
          <cell r="I279">
            <v>0</v>
          </cell>
          <cell r="J279">
            <v>0</v>
          </cell>
          <cell r="K279">
            <v>0</v>
          </cell>
          <cell r="L279">
            <v>0</v>
          </cell>
          <cell r="M279">
            <v>0</v>
          </cell>
          <cell r="N279">
            <v>0</v>
          </cell>
          <cell r="O279">
            <v>0</v>
          </cell>
          <cell r="P279">
            <v>12</v>
          </cell>
        </row>
        <row r="280">
          <cell r="C280">
            <v>0</v>
          </cell>
          <cell r="D280" t="str">
            <v>가. 재료비</v>
          </cell>
          <cell r="E280">
            <v>0</v>
          </cell>
          <cell r="F280">
            <v>0</v>
          </cell>
          <cell r="G280">
            <v>0</v>
          </cell>
          <cell r="H280">
            <v>0</v>
          </cell>
          <cell r="I280">
            <v>0</v>
          </cell>
          <cell r="J280">
            <v>0</v>
          </cell>
          <cell r="K280">
            <v>0</v>
          </cell>
          <cell r="L280">
            <v>0</v>
          </cell>
          <cell r="M280">
            <v>0</v>
          </cell>
          <cell r="N280">
            <v>0</v>
          </cell>
          <cell r="O280">
            <v>0</v>
          </cell>
          <cell r="P280">
            <v>0</v>
          </cell>
        </row>
        <row r="281">
          <cell r="C281">
            <v>0</v>
          </cell>
          <cell r="D281" t="str">
            <v>광섬유케이블</v>
          </cell>
          <cell r="E281" t="str">
            <v>OF-SM-72ore(난연)강대, 이중시스</v>
          </cell>
          <cell r="F281" t="str">
            <v>m</v>
          </cell>
          <cell r="G281" t="e">
            <v>#NAME?</v>
          </cell>
          <cell r="H281">
            <v>3000</v>
          </cell>
          <cell r="I281" t="e">
            <v>#NAME?</v>
          </cell>
          <cell r="J281">
            <v>0</v>
          </cell>
          <cell r="K281" t="e">
            <v>#NAME?</v>
          </cell>
          <cell r="L281">
            <v>0</v>
          </cell>
          <cell r="M281" t="e">
            <v>#NAME?</v>
          </cell>
          <cell r="N281">
            <v>3000</v>
          </cell>
          <cell r="O281" t="e">
            <v>#NAME?</v>
          </cell>
          <cell r="P281">
            <v>0</v>
          </cell>
        </row>
        <row r="282">
          <cell r="C282">
            <v>0</v>
          </cell>
          <cell r="D282" t="str">
            <v>잡자재비</v>
          </cell>
          <cell r="E282" t="str">
            <v>전선 및 배관의 2%</v>
          </cell>
          <cell r="F282" t="str">
            <v>요율</v>
          </cell>
          <cell r="G282" t="e">
            <v>#NAME?</v>
          </cell>
          <cell r="H282" t="e">
            <v>#NAME?</v>
          </cell>
          <cell r="I282" t="e">
            <v>#NAME?</v>
          </cell>
          <cell r="J282">
            <v>0</v>
          </cell>
          <cell r="K282" t="e">
            <v>#NAME?</v>
          </cell>
          <cell r="L282">
            <v>0</v>
          </cell>
          <cell r="M282" t="e">
            <v>#NAME?</v>
          </cell>
          <cell r="N282" t="e">
            <v>#NAME?</v>
          </cell>
          <cell r="O282" t="e">
            <v>#NAME?</v>
          </cell>
          <cell r="P282">
            <v>0</v>
          </cell>
        </row>
        <row r="283">
          <cell r="C283">
            <v>0</v>
          </cell>
          <cell r="D283">
            <v>0</v>
          </cell>
          <cell r="E283">
            <v>0</v>
          </cell>
          <cell r="F283">
            <v>0</v>
          </cell>
          <cell r="G283">
            <v>0</v>
          </cell>
          <cell r="H283">
            <v>0</v>
          </cell>
          <cell r="I283">
            <v>0</v>
          </cell>
          <cell r="J283">
            <v>0</v>
          </cell>
          <cell r="K283">
            <v>0</v>
          </cell>
          <cell r="L283">
            <v>0</v>
          </cell>
          <cell r="M283">
            <v>0</v>
          </cell>
          <cell r="N283">
            <v>0</v>
          </cell>
          <cell r="O283">
            <v>0</v>
          </cell>
          <cell r="P283">
            <v>0</v>
          </cell>
        </row>
        <row r="284">
          <cell r="C284">
            <v>0</v>
          </cell>
          <cell r="D284" t="str">
            <v>나 노무비</v>
          </cell>
          <cell r="E284">
            <v>0</v>
          </cell>
          <cell r="F284">
            <v>0</v>
          </cell>
          <cell r="G284">
            <v>0</v>
          </cell>
          <cell r="H284">
            <v>0</v>
          </cell>
          <cell r="I284">
            <v>0</v>
          </cell>
          <cell r="J284">
            <v>0</v>
          </cell>
          <cell r="K284">
            <v>0</v>
          </cell>
          <cell r="L284">
            <v>0</v>
          </cell>
          <cell r="M284">
            <v>0</v>
          </cell>
          <cell r="N284">
            <v>0</v>
          </cell>
          <cell r="O284">
            <v>0</v>
          </cell>
          <cell r="P284">
            <v>0</v>
          </cell>
        </row>
        <row r="285">
          <cell r="B285" t="str">
            <v>12광케이블설치사</v>
          </cell>
          <cell r="C285">
            <v>0</v>
          </cell>
          <cell r="D285" t="str">
            <v>광케이블설치사</v>
          </cell>
          <cell r="E285">
            <v>0</v>
          </cell>
          <cell r="F285" t="str">
            <v>인</v>
          </cell>
          <cell r="G285" t="e">
            <v>#NAME?</v>
          </cell>
          <cell r="H285">
            <v>0</v>
          </cell>
          <cell r="I285">
            <v>0</v>
          </cell>
          <cell r="J285">
            <v>398214</v>
          </cell>
          <cell r="K285" t="e">
            <v>#NAME?</v>
          </cell>
          <cell r="L285">
            <v>0</v>
          </cell>
          <cell r="M285" t="e">
            <v>#NAME?</v>
          </cell>
          <cell r="N285">
            <v>398214</v>
          </cell>
          <cell r="O285" t="e">
            <v>#NAME?</v>
          </cell>
          <cell r="P285">
            <v>0</v>
          </cell>
        </row>
        <row r="286">
          <cell r="B286" t="str">
            <v>12특별인부</v>
          </cell>
          <cell r="C286">
            <v>0</v>
          </cell>
          <cell r="D286" t="str">
            <v>특별인부</v>
          </cell>
          <cell r="E286">
            <v>0</v>
          </cell>
          <cell r="F286" t="str">
            <v>인</v>
          </cell>
          <cell r="G286" t="e">
            <v>#NAME?</v>
          </cell>
          <cell r="H286">
            <v>0</v>
          </cell>
          <cell r="I286">
            <v>0</v>
          </cell>
          <cell r="J286">
            <v>192375</v>
          </cell>
          <cell r="K286" t="e">
            <v>#NAME?</v>
          </cell>
          <cell r="L286">
            <v>0</v>
          </cell>
          <cell r="M286" t="e">
            <v>#NAME?</v>
          </cell>
          <cell r="N286">
            <v>192375</v>
          </cell>
          <cell r="O286" t="e">
            <v>#NAME?</v>
          </cell>
          <cell r="P286">
            <v>0</v>
          </cell>
        </row>
        <row r="287">
          <cell r="C287">
            <v>0</v>
          </cell>
          <cell r="D287">
            <v>0</v>
          </cell>
          <cell r="E287">
            <v>0</v>
          </cell>
          <cell r="F287">
            <v>0</v>
          </cell>
          <cell r="G287">
            <v>0</v>
          </cell>
          <cell r="H287">
            <v>0</v>
          </cell>
          <cell r="I287">
            <v>0</v>
          </cell>
          <cell r="J287">
            <v>0</v>
          </cell>
          <cell r="K287">
            <v>0</v>
          </cell>
          <cell r="L287">
            <v>0</v>
          </cell>
          <cell r="M287">
            <v>0</v>
          </cell>
          <cell r="N287">
            <v>0</v>
          </cell>
          <cell r="O287">
            <v>0</v>
          </cell>
          <cell r="P287">
            <v>0</v>
          </cell>
        </row>
        <row r="288">
          <cell r="C288">
            <v>0</v>
          </cell>
          <cell r="D288" t="str">
            <v>다. 공구손료</v>
          </cell>
          <cell r="E288" t="str">
            <v>노무비x3%</v>
          </cell>
          <cell r="F288">
            <v>0</v>
          </cell>
          <cell r="G288">
            <v>0</v>
          </cell>
          <cell r="H288">
            <v>0</v>
          </cell>
          <cell r="I288">
            <v>0</v>
          </cell>
          <cell r="J288">
            <v>0</v>
          </cell>
          <cell r="K288">
            <v>0</v>
          </cell>
          <cell r="L288">
            <v>0</v>
          </cell>
          <cell r="M288">
            <v>0</v>
          </cell>
          <cell r="N288">
            <v>0</v>
          </cell>
          <cell r="O288">
            <v>0</v>
          </cell>
          <cell r="P288">
            <v>0</v>
          </cell>
        </row>
        <row r="289">
          <cell r="C289">
            <v>0</v>
          </cell>
          <cell r="D289" t="str">
            <v>광케이블설치사</v>
          </cell>
          <cell r="E289">
            <v>0</v>
          </cell>
          <cell r="F289" t="str">
            <v>인</v>
          </cell>
          <cell r="G289" t="e">
            <v>#NAME?</v>
          </cell>
          <cell r="H289">
            <v>0</v>
          </cell>
          <cell r="I289" t="e">
            <v>#NAME?</v>
          </cell>
          <cell r="J289">
            <v>0</v>
          </cell>
          <cell r="K289" t="e">
            <v>#NAME?</v>
          </cell>
          <cell r="L289">
            <v>398214</v>
          </cell>
          <cell r="M289" t="e">
            <v>#NAME?</v>
          </cell>
          <cell r="N289">
            <v>398214</v>
          </cell>
          <cell r="O289" t="e">
            <v>#NAME?</v>
          </cell>
          <cell r="P289">
            <v>0</v>
          </cell>
        </row>
        <row r="290">
          <cell r="C290">
            <v>0</v>
          </cell>
          <cell r="D290" t="str">
            <v>특별인부</v>
          </cell>
          <cell r="E290">
            <v>0</v>
          </cell>
          <cell r="F290" t="str">
            <v>인</v>
          </cell>
          <cell r="G290" t="e">
            <v>#NAME?</v>
          </cell>
          <cell r="H290">
            <v>0</v>
          </cell>
          <cell r="I290" t="e">
            <v>#NAME?</v>
          </cell>
          <cell r="J290">
            <v>0</v>
          </cell>
          <cell r="K290" t="e">
            <v>#NAME?</v>
          </cell>
          <cell r="L290">
            <v>192375</v>
          </cell>
          <cell r="M290" t="e">
            <v>#NAME?</v>
          </cell>
          <cell r="N290">
            <v>192375</v>
          </cell>
          <cell r="O290" t="e">
            <v>#NAME?</v>
          </cell>
          <cell r="P290">
            <v>0</v>
          </cell>
        </row>
        <row r="291">
          <cell r="C291">
            <v>0</v>
          </cell>
          <cell r="D291">
            <v>0</v>
          </cell>
          <cell r="E291">
            <v>0</v>
          </cell>
          <cell r="F291">
            <v>0</v>
          </cell>
          <cell r="G291">
            <v>0</v>
          </cell>
          <cell r="H291">
            <v>0</v>
          </cell>
          <cell r="I291">
            <v>0</v>
          </cell>
          <cell r="J291">
            <v>0</v>
          </cell>
          <cell r="K291">
            <v>0</v>
          </cell>
          <cell r="L291">
            <v>0</v>
          </cell>
          <cell r="M291">
            <v>0</v>
          </cell>
          <cell r="N291">
            <v>0</v>
          </cell>
          <cell r="O291">
            <v>0</v>
          </cell>
          <cell r="P291">
            <v>0</v>
          </cell>
        </row>
        <row r="292">
          <cell r="C292">
            <v>0</v>
          </cell>
          <cell r="D292">
            <v>0</v>
          </cell>
          <cell r="E292">
            <v>0</v>
          </cell>
          <cell r="F292">
            <v>0</v>
          </cell>
          <cell r="G292">
            <v>0</v>
          </cell>
          <cell r="H292">
            <v>0</v>
          </cell>
          <cell r="I292">
            <v>0</v>
          </cell>
          <cell r="J292">
            <v>0</v>
          </cell>
          <cell r="K292">
            <v>0</v>
          </cell>
          <cell r="L292">
            <v>0</v>
          </cell>
          <cell r="M292">
            <v>0</v>
          </cell>
          <cell r="N292">
            <v>0</v>
          </cell>
          <cell r="O292">
            <v>0</v>
          </cell>
          <cell r="P292">
            <v>0</v>
          </cell>
        </row>
        <row r="293">
          <cell r="C293">
            <v>0</v>
          </cell>
          <cell r="D293">
            <v>0</v>
          </cell>
          <cell r="E293">
            <v>0</v>
          </cell>
          <cell r="F293">
            <v>0</v>
          </cell>
          <cell r="G293">
            <v>0</v>
          </cell>
          <cell r="H293">
            <v>0</v>
          </cell>
          <cell r="I293">
            <v>0</v>
          </cell>
          <cell r="J293">
            <v>0</v>
          </cell>
          <cell r="K293">
            <v>0</v>
          </cell>
          <cell r="L293">
            <v>0</v>
          </cell>
          <cell r="M293">
            <v>0</v>
          </cell>
          <cell r="N293">
            <v>0</v>
          </cell>
          <cell r="O293">
            <v>0</v>
          </cell>
          <cell r="P293">
            <v>0</v>
          </cell>
        </row>
        <row r="294">
          <cell r="C294">
            <v>0</v>
          </cell>
          <cell r="D294">
            <v>0</v>
          </cell>
          <cell r="E294">
            <v>0</v>
          </cell>
          <cell r="F294">
            <v>0</v>
          </cell>
          <cell r="G294">
            <v>0</v>
          </cell>
          <cell r="H294">
            <v>0</v>
          </cell>
          <cell r="I294">
            <v>0</v>
          </cell>
          <cell r="J294">
            <v>0</v>
          </cell>
          <cell r="K294">
            <v>0</v>
          </cell>
          <cell r="L294">
            <v>0</v>
          </cell>
          <cell r="M294">
            <v>0</v>
          </cell>
          <cell r="N294">
            <v>0</v>
          </cell>
          <cell r="O294">
            <v>0</v>
          </cell>
          <cell r="P294">
            <v>0</v>
          </cell>
        </row>
        <row r="295">
          <cell r="C295">
            <v>0</v>
          </cell>
          <cell r="D295">
            <v>0</v>
          </cell>
          <cell r="E295">
            <v>0</v>
          </cell>
          <cell r="F295">
            <v>0</v>
          </cell>
          <cell r="G295">
            <v>0</v>
          </cell>
          <cell r="H295">
            <v>0</v>
          </cell>
          <cell r="I295">
            <v>0</v>
          </cell>
          <cell r="J295">
            <v>0</v>
          </cell>
          <cell r="K295">
            <v>0</v>
          </cell>
          <cell r="L295">
            <v>0</v>
          </cell>
          <cell r="M295">
            <v>0</v>
          </cell>
          <cell r="N295">
            <v>0</v>
          </cell>
          <cell r="O295">
            <v>0</v>
          </cell>
          <cell r="P295">
            <v>0</v>
          </cell>
        </row>
        <row r="296">
          <cell r="C296">
            <v>0</v>
          </cell>
          <cell r="D296">
            <v>0</v>
          </cell>
          <cell r="E296">
            <v>0</v>
          </cell>
          <cell r="F296">
            <v>0</v>
          </cell>
          <cell r="G296">
            <v>0</v>
          </cell>
          <cell r="H296">
            <v>0</v>
          </cell>
          <cell r="I296">
            <v>0</v>
          </cell>
          <cell r="J296">
            <v>0</v>
          </cell>
          <cell r="K296">
            <v>0</v>
          </cell>
          <cell r="L296">
            <v>0</v>
          </cell>
          <cell r="M296">
            <v>0</v>
          </cell>
          <cell r="N296">
            <v>0</v>
          </cell>
          <cell r="O296">
            <v>0</v>
          </cell>
          <cell r="P296">
            <v>0</v>
          </cell>
        </row>
        <row r="297">
          <cell r="C297">
            <v>0</v>
          </cell>
          <cell r="D297">
            <v>0</v>
          </cell>
          <cell r="E297">
            <v>0</v>
          </cell>
          <cell r="F297">
            <v>0</v>
          </cell>
          <cell r="G297">
            <v>0</v>
          </cell>
          <cell r="H297">
            <v>0</v>
          </cell>
          <cell r="I297">
            <v>0</v>
          </cell>
          <cell r="J297">
            <v>0</v>
          </cell>
          <cell r="K297">
            <v>0</v>
          </cell>
          <cell r="L297">
            <v>0</v>
          </cell>
          <cell r="M297">
            <v>0</v>
          </cell>
          <cell r="N297">
            <v>0</v>
          </cell>
          <cell r="O297">
            <v>0</v>
          </cell>
          <cell r="P297">
            <v>0</v>
          </cell>
        </row>
        <row r="298">
          <cell r="C298">
            <v>0</v>
          </cell>
          <cell r="D298">
            <v>0</v>
          </cell>
          <cell r="E298">
            <v>0</v>
          </cell>
          <cell r="F298">
            <v>0</v>
          </cell>
          <cell r="G298">
            <v>0</v>
          </cell>
          <cell r="H298">
            <v>0</v>
          </cell>
          <cell r="I298">
            <v>0</v>
          </cell>
          <cell r="J298">
            <v>0</v>
          </cell>
          <cell r="K298">
            <v>0</v>
          </cell>
          <cell r="L298">
            <v>0</v>
          </cell>
          <cell r="M298">
            <v>0</v>
          </cell>
          <cell r="N298">
            <v>0</v>
          </cell>
          <cell r="O298">
            <v>0</v>
          </cell>
          <cell r="P298">
            <v>0</v>
          </cell>
        </row>
        <row r="299">
          <cell r="C299">
            <v>0</v>
          </cell>
          <cell r="D299">
            <v>0</v>
          </cell>
          <cell r="E299">
            <v>0</v>
          </cell>
          <cell r="F299">
            <v>0</v>
          </cell>
          <cell r="G299">
            <v>0</v>
          </cell>
          <cell r="H299">
            <v>0</v>
          </cell>
          <cell r="I299">
            <v>0</v>
          </cell>
          <cell r="J299">
            <v>0</v>
          </cell>
          <cell r="K299">
            <v>0</v>
          </cell>
          <cell r="L299">
            <v>0</v>
          </cell>
          <cell r="M299">
            <v>0</v>
          </cell>
          <cell r="N299">
            <v>0</v>
          </cell>
          <cell r="O299">
            <v>0</v>
          </cell>
          <cell r="P299">
            <v>0</v>
          </cell>
        </row>
        <row r="300">
          <cell r="C300">
            <v>0</v>
          </cell>
          <cell r="D300">
            <v>0</v>
          </cell>
          <cell r="E300">
            <v>0</v>
          </cell>
          <cell r="F300">
            <v>0</v>
          </cell>
          <cell r="G300">
            <v>0</v>
          </cell>
          <cell r="H300">
            <v>0</v>
          </cell>
          <cell r="I300">
            <v>0</v>
          </cell>
          <cell r="J300">
            <v>0</v>
          </cell>
          <cell r="K300">
            <v>0</v>
          </cell>
          <cell r="L300">
            <v>0</v>
          </cell>
          <cell r="M300">
            <v>0</v>
          </cell>
          <cell r="N300">
            <v>0</v>
          </cell>
          <cell r="O300">
            <v>0</v>
          </cell>
          <cell r="P300">
            <v>0</v>
          </cell>
        </row>
        <row r="301">
          <cell r="C301">
            <v>0</v>
          </cell>
          <cell r="D301">
            <v>0</v>
          </cell>
          <cell r="E301">
            <v>0</v>
          </cell>
          <cell r="F301">
            <v>0</v>
          </cell>
          <cell r="G301">
            <v>0</v>
          </cell>
          <cell r="H301">
            <v>0</v>
          </cell>
          <cell r="I301">
            <v>0</v>
          </cell>
          <cell r="J301">
            <v>0</v>
          </cell>
          <cell r="K301">
            <v>0</v>
          </cell>
          <cell r="L301">
            <v>0</v>
          </cell>
          <cell r="M301">
            <v>0</v>
          </cell>
          <cell r="N301">
            <v>0</v>
          </cell>
          <cell r="O301">
            <v>0</v>
          </cell>
          <cell r="P301">
            <v>0</v>
          </cell>
        </row>
        <row r="302">
          <cell r="C302">
            <v>0</v>
          </cell>
          <cell r="D302">
            <v>0</v>
          </cell>
          <cell r="E302">
            <v>0</v>
          </cell>
          <cell r="F302">
            <v>0</v>
          </cell>
          <cell r="G302">
            <v>0</v>
          </cell>
          <cell r="H302">
            <v>0</v>
          </cell>
          <cell r="I302">
            <v>0</v>
          </cell>
          <cell r="J302">
            <v>0</v>
          </cell>
          <cell r="K302">
            <v>0</v>
          </cell>
          <cell r="L302">
            <v>0</v>
          </cell>
          <cell r="M302">
            <v>0</v>
          </cell>
          <cell r="N302">
            <v>0</v>
          </cell>
          <cell r="O302">
            <v>0</v>
          </cell>
          <cell r="P302">
            <v>0</v>
          </cell>
        </row>
        <row r="303">
          <cell r="B303" t="str">
            <v>12계</v>
          </cell>
          <cell r="C303">
            <v>0</v>
          </cell>
          <cell r="D303" t="str">
            <v>계</v>
          </cell>
          <cell r="E303">
            <v>0</v>
          </cell>
          <cell r="F303">
            <v>0</v>
          </cell>
          <cell r="G303">
            <v>0</v>
          </cell>
          <cell r="H303">
            <v>0</v>
          </cell>
          <cell r="I303" t="e">
            <v>#NAME?</v>
          </cell>
          <cell r="J303">
            <v>0</v>
          </cell>
          <cell r="K303" t="e">
            <v>#NAME?</v>
          </cell>
          <cell r="L303">
            <v>0</v>
          </cell>
          <cell r="M303" t="e">
            <v>#NAME?</v>
          </cell>
          <cell r="N303">
            <v>0</v>
          </cell>
          <cell r="O303" t="e">
            <v>#NAME?</v>
          </cell>
          <cell r="P303">
            <v>0</v>
          </cell>
        </row>
        <row r="304">
          <cell r="B304">
            <v>13</v>
          </cell>
          <cell r="C304">
            <v>13</v>
          </cell>
          <cell r="D304" t="str">
            <v>광섬유케이블 신설(야간)</v>
          </cell>
          <cell r="E304" t="str">
            <v>OF-SM-12Core(난연)강대, 이중시스</v>
          </cell>
          <cell r="F304" t="str">
            <v>100m</v>
          </cell>
          <cell r="G304">
            <v>0</v>
          </cell>
          <cell r="H304">
            <v>0</v>
          </cell>
          <cell r="I304">
            <v>0</v>
          </cell>
          <cell r="J304">
            <v>0</v>
          </cell>
          <cell r="K304">
            <v>0</v>
          </cell>
          <cell r="L304">
            <v>0</v>
          </cell>
          <cell r="M304">
            <v>0</v>
          </cell>
          <cell r="N304">
            <v>0</v>
          </cell>
          <cell r="O304">
            <v>0</v>
          </cell>
          <cell r="P304">
            <v>13</v>
          </cell>
        </row>
        <row r="305">
          <cell r="C305">
            <v>0</v>
          </cell>
          <cell r="D305" t="str">
            <v>가. 재료비</v>
          </cell>
          <cell r="E305">
            <v>0</v>
          </cell>
          <cell r="F305">
            <v>0</v>
          </cell>
          <cell r="G305">
            <v>0</v>
          </cell>
          <cell r="H305">
            <v>0</v>
          </cell>
          <cell r="I305">
            <v>0</v>
          </cell>
          <cell r="J305">
            <v>0</v>
          </cell>
          <cell r="K305">
            <v>0</v>
          </cell>
          <cell r="L305">
            <v>0</v>
          </cell>
          <cell r="M305">
            <v>0</v>
          </cell>
          <cell r="N305">
            <v>0</v>
          </cell>
          <cell r="O305">
            <v>0</v>
          </cell>
          <cell r="P305">
            <v>0</v>
          </cell>
        </row>
        <row r="306">
          <cell r="C306">
            <v>0</v>
          </cell>
          <cell r="D306" t="str">
            <v>광섬유케이블</v>
          </cell>
          <cell r="E306" t="str">
            <v>OF-SM-12Core(난연)강대, 이중시스</v>
          </cell>
          <cell r="F306" t="str">
            <v>m</v>
          </cell>
          <cell r="G306" t="e">
            <v>#NAME?</v>
          </cell>
          <cell r="H306">
            <v>1681</v>
          </cell>
          <cell r="I306" t="e">
            <v>#NAME?</v>
          </cell>
          <cell r="J306">
            <v>0</v>
          </cell>
          <cell r="K306" t="e">
            <v>#NAME?</v>
          </cell>
          <cell r="L306">
            <v>0</v>
          </cell>
          <cell r="M306" t="e">
            <v>#NAME?</v>
          </cell>
          <cell r="N306">
            <v>1681</v>
          </cell>
          <cell r="O306" t="e">
            <v>#NAME?</v>
          </cell>
          <cell r="P306">
            <v>0</v>
          </cell>
        </row>
        <row r="307">
          <cell r="C307">
            <v>0</v>
          </cell>
          <cell r="D307" t="str">
            <v>잡자재비</v>
          </cell>
          <cell r="E307" t="str">
            <v>전선 및 배관의 2%</v>
          </cell>
          <cell r="F307" t="str">
            <v>요율</v>
          </cell>
          <cell r="G307" t="e">
            <v>#NAME?</v>
          </cell>
          <cell r="H307" t="e">
            <v>#NAME?</v>
          </cell>
          <cell r="I307" t="e">
            <v>#NAME?</v>
          </cell>
          <cell r="J307">
            <v>0</v>
          </cell>
          <cell r="K307" t="e">
            <v>#NAME?</v>
          </cell>
          <cell r="L307">
            <v>0</v>
          </cell>
          <cell r="M307" t="e">
            <v>#NAME?</v>
          </cell>
          <cell r="N307" t="e">
            <v>#NAME?</v>
          </cell>
          <cell r="O307" t="e">
            <v>#NAME?</v>
          </cell>
          <cell r="P307">
            <v>0</v>
          </cell>
        </row>
        <row r="308">
          <cell r="C308">
            <v>0</v>
          </cell>
          <cell r="D308">
            <v>0</v>
          </cell>
          <cell r="E308">
            <v>0</v>
          </cell>
          <cell r="F308">
            <v>0</v>
          </cell>
          <cell r="G308">
            <v>0</v>
          </cell>
          <cell r="H308">
            <v>0</v>
          </cell>
          <cell r="I308">
            <v>0</v>
          </cell>
          <cell r="J308">
            <v>0</v>
          </cell>
          <cell r="K308">
            <v>0</v>
          </cell>
          <cell r="L308">
            <v>0</v>
          </cell>
          <cell r="M308">
            <v>0</v>
          </cell>
          <cell r="N308">
            <v>0</v>
          </cell>
          <cell r="O308">
            <v>0</v>
          </cell>
          <cell r="P308">
            <v>0</v>
          </cell>
        </row>
        <row r="309">
          <cell r="C309">
            <v>0</v>
          </cell>
          <cell r="D309" t="str">
            <v>나 노무비</v>
          </cell>
          <cell r="E309">
            <v>0</v>
          </cell>
          <cell r="F309">
            <v>0</v>
          </cell>
          <cell r="G309">
            <v>0</v>
          </cell>
          <cell r="H309">
            <v>0</v>
          </cell>
          <cell r="I309">
            <v>0</v>
          </cell>
          <cell r="J309">
            <v>0</v>
          </cell>
          <cell r="K309">
            <v>0</v>
          </cell>
          <cell r="L309">
            <v>0</v>
          </cell>
          <cell r="M309">
            <v>0</v>
          </cell>
          <cell r="N309">
            <v>0</v>
          </cell>
          <cell r="O309">
            <v>0</v>
          </cell>
          <cell r="P309">
            <v>0</v>
          </cell>
        </row>
        <row r="310">
          <cell r="B310" t="str">
            <v>13광케이블설치사</v>
          </cell>
          <cell r="C310">
            <v>0</v>
          </cell>
          <cell r="D310" t="str">
            <v>광케이블설치사</v>
          </cell>
          <cell r="E310">
            <v>0</v>
          </cell>
          <cell r="F310" t="str">
            <v>인</v>
          </cell>
          <cell r="G310" t="e">
            <v>#NAME?</v>
          </cell>
          <cell r="H310">
            <v>0</v>
          </cell>
          <cell r="I310">
            <v>0</v>
          </cell>
          <cell r="J310">
            <v>398214</v>
          </cell>
          <cell r="K310" t="e">
            <v>#NAME?</v>
          </cell>
          <cell r="L310">
            <v>0</v>
          </cell>
          <cell r="M310" t="e">
            <v>#NAME?</v>
          </cell>
          <cell r="N310">
            <v>398214</v>
          </cell>
          <cell r="O310" t="e">
            <v>#NAME?</v>
          </cell>
          <cell r="P310">
            <v>0</v>
          </cell>
        </row>
        <row r="311">
          <cell r="B311" t="str">
            <v>13보통인부</v>
          </cell>
          <cell r="C311">
            <v>0</v>
          </cell>
          <cell r="D311" t="str">
            <v>보통인부</v>
          </cell>
          <cell r="E311">
            <v>0</v>
          </cell>
          <cell r="F311" t="str">
            <v>인</v>
          </cell>
          <cell r="G311" t="e">
            <v>#NAME?</v>
          </cell>
          <cell r="H311">
            <v>0</v>
          </cell>
          <cell r="I311">
            <v>0</v>
          </cell>
          <cell r="J311">
            <v>153671</v>
          </cell>
          <cell r="K311" t="e">
            <v>#NAME?</v>
          </cell>
          <cell r="L311">
            <v>0</v>
          </cell>
          <cell r="M311" t="e">
            <v>#NAME?</v>
          </cell>
          <cell r="N311">
            <v>153671</v>
          </cell>
          <cell r="O311" t="e">
            <v>#NAME?</v>
          </cell>
          <cell r="P311">
            <v>0</v>
          </cell>
        </row>
        <row r="312">
          <cell r="C312">
            <v>0</v>
          </cell>
          <cell r="D312">
            <v>0</v>
          </cell>
          <cell r="E312">
            <v>0</v>
          </cell>
          <cell r="F312">
            <v>0</v>
          </cell>
          <cell r="G312">
            <v>0</v>
          </cell>
          <cell r="H312">
            <v>0</v>
          </cell>
          <cell r="I312">
            <v>0</v>
          </cell>
          <cell r="J312">
            <v>0</v>
          </cell>
          <cell r="K312">
            <v>0</v>
          </cell>
          <cell r="L312">
            <v>0</v>
          </cell>
          <cell r="M312">
            <v>0</v>
          </cell>
          <cell r="N312">
            <v>0</v>
          </cell>
          <cell r="O312">
            <v>0</v>
          </cell>
          <cell r="P312">
            <v>0</v>
          </cell>
        </row>
        <row r="313">
          <cell r="C313">
            <v>0</v>
          </cell>
          <cell r="D313" t="str">
            <v>다. 공구손료</v>
          </cell>
          <cell r="E313" t="str">
            <v>노무비x3%</v>
          </cell>
          <cell r="F313">
            <v>0</v>
          </cell>
          <cell r="G313">
            <v>0</v>
          </cell>
          <cell r="H313">
            <v>0</v>
          </cell>
          <cell r="I313">
            <v>0</v>
          </cell>
          <cell r="J313">
            <v>0</v>
          </cell>
          <cell r="K313">
            <v>0</v>
          </cell>
          <cell r="L313">
            <v>0</v>
          </cell>
          <cell r="M313">
            <v>0</v>
          </cell>
          <cell r="N313">
            <v>0</v>
          </cell>
          <cell r="O313">
            <v>0</v>
          </cell>
          <cell r="P313">
            <v>0</v>
          </cell>
        </row>
        <row r="314">
          <cell r="C314">
            <v>0</v>
          </cell>
          <cell r="D314" t="str">
            <v>광케이블설치사</v>
          </cell>
          <cell r="E314">
            <v>0</v>
          </cell>
          <cell r="F314" t="str">
            <v>인</v>
          </cell>
          <cell r="G314" t="e">
            <v>#NAME?</v>
          </cell>
          <cell r="H314">
            <v>0</v>
          </cell>
          <cell r="I314" t="e">
            <v>#NAME?</v>
          </cell>
          <cell r="J314">
            <v>0</v>
          </cell>
          <cell r="K314">
            <v>0</v>
          </cell>
          <cell r="L314">
            <v>398214</v>
          </cell>
          <cell r="M314" t="e">
            <v>#NAME?</v>
          </cell>
          <cell r="N314">
            <v>398214</v>
          </cell>
          <cell r="O314" t="e">
            <v>#NAME?</v>
          </cell>
          <cell r="P314">
            <v>0</v>
          </cell>
        </row>
        <row r="315">
          <cell r="C315">
            <v>0</v>
          </cell>
          <cell r="D315" t="str">
            <v>보통인부</v>
          </cell>
          <cell r="E315">
            <v>0</v>
          </cell>
          <cell r="F315" t="str">
            <v>인</v>
          </cell>
          <cell r="G315" t="e">
            <v>#NAME?</v>
          </cell>
          <cell r="H315">
            <v>0</v>
          </cell>
          <cell r="I315" t="e">
            <v>#NAME?</v>
          </cell>
          <cell r="J315">
            <v>0</v>
          </cell>
          <cell r="K315">
            <v>0</v>
          </cell>
          <cell r="L315">
            <v>153671</v>
          </cell>
          <cell r="M315" t="e">
            <v>#NAME?</v>
          </cell>
          <cell r="N315">
            <v>153671</v>
          </cell>
          <cell r="O315" t="e">
            <v>#NAME?</v>
          </cell>
          <cell r="P315">
            <v>0</v>
          </cell>
        </row>
        <row r="316">
          <cell r="C316">
            <v>0</v>
          </cell>
          <cell r="D316">
            <v>0</v>
          </cell>
          <cell r="E316">
            <v>0</v>
          </cell>
          <cell r="F316">
            <v>0</v>
          </cell>
          <cell r="G316">
            <v>0</v>
          </cell>
          <cell r="H316">
            <v>0</v>
          </cell>
          <cell r="I316">
            <v>0</v>
          </cell>
          <cell r="J316">
            <v>0</v>
          </cell>
          <cell r="K316">
            <v>0</v>
          </cell>
          <cell r="L316">
            <v>0</v>
          </cell>
          <cell r="M316">
            <v>0</v>
          </cell>
          <cell r="N316">
            <v>0</v>
          </cell>
          <cell r="O316">
            <v>0</v>
          </cell>
          <cell r="P316">
            <v>0</v>
          </cell>
        </row>
        <row r="317">
          <cell r="C317">
            <v>0</v>
          </cell>
          <cell r="D317">
            <v>0</v>
          </cell>
          <cell r="E317">
            <v>0</v>
          </cell>
          <cell r="F317">
            <v>0</v>
          </cell>
          <cell r="G317">
            <v>0</v>
          </cell>
          <cell r="H317">
            <v>0</v>
          </cell>
          <cell r="I317">
            <v>0</v>
          </cell>
          <cell r="J317">
            <v>0</v>
          </cell>
          <cell r="K317">
            <v>0</v>
          </cell>
          <cell r="L317">
            <v>0</v>
          </cell>
          <cell r="M317">
            <v>0</v>
          </cell>
          <cell r="N317">
            <v>0</v>
          </cell>
          <cell r="O317">
            <v>0</v>
          </cell>
          <cell r="P317">
            <v>0</v>
          </cell>
        </row>
        <row r="318">
          <cell r="C318">
            <v>0</v>
          </cell>
          <cell r="D318">
            <v>0</v>
          </cell>
          <cell r="E318">
            <v>0</v>
          </cell>
          <cell r="F318">
            <v>0</v>
          </cell>
          <cell r="G318">
            <v>0</v>
          </cell>
          <cell r="H318">
            <v>0</v>
          </cell>
          <cell r="I318">
            <v>0</v>
          </cell>
          <cell r="J318">
            <v>0</v>
          </cell>
          <cell r="K318">
            <v>0</v>
          </cell>
          <cell r="L318">
            <v>0</v>
          </cell>
          <cell r="M318">
            <v>0</v>
          </cell>
          <cell r="N318">
            <v>0</v>
          </cell>
          <cell r="O318">
            <v>0</v>
          </cell>
          <cell r="P318">
            <v>0</v>
          </cell>
        </row>
        <row r="319">
          <cell r="C319">
            <v>0</v>
          </cell>
          <cell r="D319">
            <v>0</v>
          </cell>
          <cell r="E319">
            <v>0</v>
          </cell>
          <cell r="F319">
            <v>0</v>
          </cell>
          <cell r="G319">
            <v>0</v>
          </cell>
          <cell r="H319">
            <v>0</v>
          </cell>
          <cell r="I319">
            <v>0</v>
          </cell>
          <cell r="J319">
            <v>0</v>
          </cell>
          <cell r="K319">
            <v>0</v>
          </cell>
          <cell r="L319">
            <v>0</v>
          </cell>
          <cell r="M319">
            <v>0</v>
          </cell>
          <cell r="N319">
            <v>0</v>
          </cell>
          <cell r="O319">
            <v>0</v>
          </cell>
          <cell r="P319">
            <v>0</v>
          </cell>
        </row>
        <row r="320">
          <cell r="C320">
            <v>0</v>
          </cell>
          <cell r="D320">
            <v>0</v>
          </cell>
          <cell r="E320">
            <v>0</v>
          </cell>
          <cell r="F320">
            <v>0</v>
          </cell>
          <cell r="G320">
            <v>0</v>
          </cell>
          <cell r="H320">
            <v>0</v>
          </cell>
          <cell r="I320">
            <v>0</v>
          </cell>
          <cell r="J320">
            <v>0</v>
          </cell>
          <cell r="K320">
            <v>0</v>
          </cell>
          <cell r="L320">
            <v>0</v>
          </cell>
          <cell r="M320">
            <v>0</v>
          </cell>
          <cell r="N320">
            <v>0</v>
          </cell>
          <cell r="O320">
            <v>0</v>
          </cell>
          <cell r="P320">
            <v>0</v>
          </cell>
        </row>
        <row r="321">
          <cell r="C321">
            <v>0</v>
          </cell>
          <cell r="D321">
            <v>0</v>
          </cell>
          <cell r="E321">
            <v>0</v>
          </cell>
          <cell r="F321">
            <v>0</v>
          </cell>
          <cell r="G321">
            <v>0</v>
          </cell>
          <cell r="H321">
            <v>0</v>
          </cell>
          <cell r="I321">
            <v>0</v>
          </cell>
          <cell r="J321">
            <v>0</v>
          </cell>
          <cell r="K321">
            <v>0</v>
          </cell>
          <cell r="L321">
            <v>0</v>
          </cell>
          <cell r="M321">
            <v>0</v>
          </cell>
          <cell r="N321">
            <v>0</v>
          </cell>
          <cell r="O321">
            <v>0</v>
          </cell>
          <cell r="P321">
            <v>0</v>
          </cell>
        </row>
        <row r="322">
          <cell r="C322">
            <v>0</v>
          </cell>
          <cell r="D322">
            <v>0</v>
          </cell>
          <cell r="E322">
            <v>0</v>
          </cell>
          <cell r="F322">
            <v>0</v>
          </cell>
          <cell r="G322">
            <v>0</v>
          </cell>
          <cell r="H322">
            <v>0</v>
          </cell>
          <cell r="I322">
            <v>0</v>
          </cell>
          <cell r="J322">
            <v>0</v>
          </cell>
          <cell r="K322">
            <v>0</v>
          </cell>
          <cell r="L322">
            <v>0</v>
          </cell>
          <cell r="M322">
            <v>0</v>
          </cell>
          <cell r="N322">
            <v>0</v>
          </cell>
          <cell r="O322">
            <v>0</v>
          </cell>
          <cell r="P322">
            <v>0</v>
          </cell>
        </row>
        <row r="323">
          <cell r="C323">
            <v>0</v>
          </cell>
          <cell r="D323">
            <v>0</v>
          </cell>
          <cell r="E323">
            <v>0</v>
          </cell>
          <cell r="F323">
            <v>0</v>
          </cell>
          <cell r="G323">
            <v>0</v>
          </cell>
          <cell r="H323">
            <v>0</v>
          </cell>
          <cell r="I323">
            <v>0</v>
          </cell>
          <cell r="J323">
            <v>0</v>
          </cell>
          <cell r="K323">
            <v>0</v>
          </cell>
          <cell r="L323">
            <v>0</v>
          </cell>
          <cell r="M323">
            <v>0</v>
          </cell>
          <cell r="N323">
            <v>0</v>
          </cell>
          <cell r="O323">
            <v>0</v>
          </cell>
          <cell r="P323">
            <v>0</v>
          </cell>
        </row>
        <row r="324">
          <cell r="C324">
            <v>0</v>
          </cell>
          <cell r="D324">
            <v>0</v>
          </cell>
          <cell r="E324">
            <v>0</v>
          </cell>
          <cell r="F324">
            <v>0</v>
          </cell>
          <cell r="G324">
            <v>0</v>
          </cell>
          <cell r="H324">
            <v>0</v>
          </cell>
          <cell r="I324">
            <v>0</v>
          </cell>
          <cell r="J324">
            <v>0</v>
          </cell>
          <cell r="K324">
            <v>0</v>
          </cell>
          <cell r="L324">
            <v>0</v>
          </cell>
          <cell r="M324">
            <v>0</v>
          </cell>
          <cell r="N324">
            <v>0</v>
          </cell>
          <cell r="O324">
            <v>0</v>
          </cell>
          <cell r="P324">
            <v>0</v>
          </cell>
        </row>
        <row r="325">
          <cell r="C325">
            <v>0</v>
          </cell>
          <cell r="D325">
            <v>0</v>
          </cell>
          <cell r="E325">
            <v>0</v>
          </cell>
          <cell r="F325">
            <v>0</v>
          </cell>
          <cell r="G325">
            <v>0</v>
          </cell>
          <cell r="H325">
            <v>0</v>
          </cell>
          <cell r="I325">
            <v>0</v>
          </cell>
          <cell r="J325">
            <v>0</v>
          </cell>
          <cell r="K325">
            <v>0</v>
          </cell>
          <cell r="L325">
            <v>0</v>
          </cell>
          <cell r="M325">
            <v>0</v>
          </cell>
          <cell r="N325">
            <v>0</v>
          </cell>
          <cell r="O325">
            <v>0</v>
          </cell>
          <cell r="P325">
            <v>0</v>
          </cell>
        </row>
        <row r="326">
          <cell r="C326">
            <v>0</v>
          </cell>
          <cell r="D326">
            <v>0</v>
          </cell>
          <cell r="E326">
            <v>0</v>
          </cell>
          <cell r="F326">
            <v>0</v>
          </cell>
          <cell r="G326">
            <v>0</v>
          </cell>
          <cell r="H326">
            <v>0</v>
          </cell>
          <cell r="I326">
            <v>0</v>
          </cell>
          <cell r="J326">
            <v>0</v>
          </cell>
          <cell r="K326">
            <v>0</v>
          </cell>
          <cell r="L326">
            <v>0</v>
          </cell>
          <cell r="M326">
            <v>0</v>
          </cell>
          <cell r="N326">
            <v>0</v>
          </cell>
          <cell r="O326">
            <v>0</v>
          </cell>
          <cell r="P326">
            <v>0</v>
          </cell>
        </row>
        <row r="327">
          <cell r="C327">
            <v>0</v>
          </cell>
          <cell r="D327">
            <v>0</v>
          </cell>
          <cell r="E327">
            <v>0</v>
          </cell>
          <cell r="F327">
            <v>0</v>
          </cell>
          <cell r="G327">
            <v>0</v>
          </cell>
          <cell r="H327">
            <v>0</v>
          </cell>
          <cell r="I327">
            <v>0</v>
          </cell>
          <cell r="J327">
            <v>0</v>
          </cell>
          <cell r="K327">
            <v>0</v>
          </cell>
          <cell r="L327">
            <v>0</v>
          </cell>
          <cell r="M327">
            <v>0</v>
          </cell>
          <cell r="N327">
            <v>0</v>
          </cell>
          <cell r="O327">
            <v>0</v>
          </cell>
          <cell r="P327">
            <v>0</v>
          </cell>
        </row>
        <row r="328">
          <cell r="B328" t="str">
            <v>13계</v>
          </cell>
          <cell r="C328">
            <v>0</v>
          </cell>
          <cell r="D328" t="str">
            <v>계</v>
          </cell>
          <cell r="E328">
            <v>0</v>
          </cell>
          <cell r="F328">
            <v>0</v>
          </cell>
          <cell r="G328">
            <v>0</v>
          </cell>
          <cell r="H328">
            <v>0</v>
          </cell>
          <cell r="I328" t="e">
            <v>#NAME?</v>
          </cell>
          <cell r="J328">
            <v>0</v>
          </cell>
          <cell r="K328" t="e">
            <v>#NAME?</v>
          </cell>
          <cell r="L328">
            <v>0</v>
          </cell>
          <cell r="M328" t="e">
            <v>#NAME?</v>
          </cell>
          <cell r="N328">
            <v>0</v>
          </cell>
          <cell r="O328" t="e">
            <v>#NAME?</v>
          </cell>
          <cell r="P328">
            <v>0</v>
          </cell>
        </row>
        <row r="329">
          <cell r="B329">
            <v>14</v>
          </cell>
          <cell r="C329">
            <v>14</v>
          </cell>
          <cell r="D329" t="str">
            <v>광섬유케이블 신설(야간)</v>
          </cell>
          <cell r="E329" t="str">
            <v>OF-SM-16Core(난연)강대, 이중시스</v>
          </cell>
          <cell r="F329" t="str">
            <v>100m</v>
          </cell>
          <cell r="G329">
            <v>0</v>
          </cell>
          <cell r="H329">
            <v>0</v>
          </cell>
          <cell r="I329">
            <v>0</v>
          </cell>
          <cell r="J329">
            <v>0</v>
          </cell>
          <cell r="K329">
            <v>0</v>
          </cell>
          <cell r="L329">
            <v>0</v>
          </cell>
          <cell r="M329">
            <v>0</v>
          </cell>
          <cell r="N329">
            <v>0</v>
          </cell>
          <cell r="O329">
            <v>0</v>
          </cell>
          <cell r="P329">
            <v>14</v>
          </cell>
        </row>
        <row r="330">
          <cell r="C330">
            <v>0</v>
          </cell>
          <cell r="D330" t="str">
            <v>가. 재료비</v>
          </cell>
          <cell r="E330">
            <v>0</v>
          </cell>
          <cell r="F330">
            <v>0</v>
          </cell>
          <cell r="G330">
            <v>0</v>
          </cell>
          <cell r="H330">
            <v>0</v>
          </cell>
          <cell r="I330">
            <v>0</v>
          </cell>
          <cell r="J330">
            <v>0</v>
          </cell>
          <cell r="K330">
            <v>0</v>
          </cell>
          <cell r="L330">
            <v>0</v>
          </cell>
          <cell r="M330">
            <v>0</v>
          </cell>
          <cell r="N330">
            <v>0</v>
          </cell>
          <cell r="O330">
            <v>0</v>
          </cell>
          <cell r="P330">
            <v>0</v>
          </cell>
        </row>
        <row r="331">
          <cell r="C331">
            <v>0</v>
          </cell>
          <cell r="D331" t="str">
            <v>광섬유케이블</v>
          </cell>
          <cell r="E331" t="str">
            <v>OF-SM-16Core(난연)강대, 이중시스</v>
          </cell>
          <cell r="F331" t="str">
            <v>m</v>
          </cell>
          <cell r="G331" t="e">
            <v>#NAME?</v>
          </cell>
          <cell r="H331">
            <v>1772</v>
          </cell>
          <cell r="I331" t="e">
            <v>#NAME?</v>
          </cell>
          <cell r="J331">
            <v>0</v>
          </cell>
          <cell r="K331" t="e">
            <v>#NAME?</v>
          </cell>
          <cell r="L331">
            <v>0</v>
          </cell>
          <cell r="M331" t="e">
            <v>#NAME?</v>
          </cell>
          <cell r="N331">
            <v>1772</v>
          </cell>
          <cell r="O331" t="e">
            <v>#NAME?</v>
          </cell>
          <cell r="P331">
            <v>0</v>
          </cell>
        </row>
        <row r="332">
          <cell r="C332">
            <v>0</v>
          </cell>
          <cell r="D332" t="str">
            <v>잡자재비</v>
          </cell>
          <cell r="E332" t="str">
            <v>전선 및 배관의 2%</v>
          </cell>
          <cell r="F332" t="str">
            <v>요율</v>
          </cell>
          <cell r="G332" t="e">
            <v>#NAME?</v>
          </cell>
          <cell r="H332" t="e">
            <v>#NAME?</v>
          </cell>
          <cell r="I332" t="e">
            <v>#NAME?</v>
          </cell>
          <cell r="J332">
            <v>0</v>
          </cell>
          <cell r="K332" t="e">
            <v>#NAME?</v>
          </cell>
          <cell r="L332">
            <v>0</v>
          </cell>
          <cell r="M332" t="e">
            <v>#NAME?</v>
          </cell>
          <cell r="N332" t="e">
            <v>#NAME?</v>
          </cell>
          <cell r="O332" t="e">
            <v>#NAME?</v>
          </cell>
          <cell r="P332">
            <v>0</v>
          </cell>
        </row>
        <row r="333">
          <cell r="C333">
            <v>0</v>
          </cell>
          <cell r="D333">
            <v>0</v>
          </cell>
          <cell r="E333">
            <v>0</v>
          </cell>
          <cell r="F333">
            <v>0</v>
          </cell>
          <cell r="G333">
            <v>0</v>
          </cell>
          <cell r="H333">
            <v>0</v>
          </cell>
          <cell r="I333">
            <v>0</v>
          </cell>
          <cell r="J333">
            <v>0</v>
          </cell>
          <cell r="K333">
            <v>0</v>
          </cell>
          <cell r="L333">
            <v>0</v>
          </cell>
          <cell r="M333">
            <v>0</v>
          </cell>
          <cell r="N333">
            <v>0</v>
          </cell>
          <cell r="O333">
            <v>0</v>
          </cell>
          <cell r="P333">
            <v>0</v>
          </cell>
        </row>
        <row r="334">
          <cell r="C334">
            <v>0</v>
          </cell>
          <cell r="D334" t="str">
            <v>나 노무비</v>
          </cell>
          <cell r="E334">
            <v>0</v>
          </cell>
          <cell r="F334">
            <v>0</v>
          </cell>
          <cell r="G334">
            <v>0</v>
          </cell>
          <cell r="H334">
            <v>0</v>
          </cell>
          <cell r="I334">
            <v>0</v>
          </cell>
          <cell r="J334">
            <v>0</v>
          </cell>
          <cell r="K334">
            <v>0</v>
          </cell>
          <cell r="L334">
            <v>0</v>
          </cell>
          <cell r="M334">
            <v>0</v>
          </cell>
          <cell r="N334">
            <v>0</v>
          </cell>
          <cell r="O334">
            <v>0</v>
          </cell>
          <cell r="P334">
            <v>0</v>
          </cell>
        </row>
        <row r="335">
          <cell r="B335" t="str">
            <v>14광케이블설치사</v>
          </cell>
          <cell r="C335">
            <v>0</v>
          </cell>
          <cell r="D335" t="str">
            <v>광케이블설치사</v>
          </cell>
          <cell r="E335">
            <v>0</v>
          </cell>
          <cell r="F335" t="str">
            <v>인</v>
          </cell>
          <cell r="G335" t="e">
            <v>#NAME?</v>
          </cell>
          <cell r="H335">
            <v>0</v>
          </cell>
          <cell r="I335">
            <v>0</v>
          </cell>
          <cell r="J335">
            <v>398214</v>
          </cell>
          <cell r="K335" t="e">
            <v>#NAME?</v>
          </cell>
          <cell r="L335">
            <v>0</v>
          </cell>
          <cell r="M335" t="e">
            <v>#NAME?</v>
          </cell>
          <cell r="N335">
            <v>398214</v>
          </cell>
          <cell r="O335" t="e">
            <v>#NAME?</v>
          </cell>
          <cell r="P335">
            <v>0</v>
          </cell>
        </row>
        <row r="336">
          <cell r="B336" t="str">
            <v>14보통인부</v>
          </cell>
          <cell r="C336">
            <v>0</v>
          </cell>
          <cell r="D336" t="str">
            <v>보통인부</v>
          </cell>
          <cell r="E336">
            <v>0</v>
          </cell>
          <cell r="F336" t="str">
            <v>인</v>
          </cell>
          <cell r="G336" t="e">
            <v>#NAME?</v>
          </cell>
          <cell r="H336">
            <v>0</v>
          </cell>
          <cell r="I336">
            <v>0</v>
          </cell>
          <cell r="J336">
            <v>153671</v>
          </cell>
          <cell r="K336" t="e">
            <v>#NAME?</v>
          </cell>
          <cell r="L336">
            <v>0</v>
          </cell>
          <cell r="M336" t="e">
            <v>#NAME?</v>
          </cell>
          <cell r="N336">
            <v>153671</v>
          </cell>
          <cell r="O336" t="e">
            <v>#NAME?</v>
          </cell>
          <cell r="P336">
            <v>0</v>
          </cell>
        </row>
        <row r="337">
          <cell r="C337">
            <v>0</v>
          </cell>
          <cell r="D337">
            <v>0</v>
          </cell>
          <cell r="E337">
            <v>0</v>
          </cell>
          <cell r="F337">
            <v>0</v>
          </cell>
          <cell r="G337">
            <v>0</v>
          </cell>
          <cell r="H337">
            <v>0</v>
          </cell>
          <cell r="I337">
            <v>0</v>
          </cell>
          <cell r="J337">
            <v>0</v>
          </cell>
          <cell r="K337">
            <v>0</v>
          </cell>
          <cell r="L337">
            <v>0</v>
          </cell>
          <cell r="M337">
            <v>0</v>
          </cell>
          <cell r="N337">
            <v>0</v>
          </cell>
          <cell r="O337">
            <v>0</v>
          </cell>
          <cell r="P337">
            <v>0</v>
          </cell>
        </row>
        <row r="338">
          <cell r="C338">
            <v>0</v>
          </cell>
          <cell r="D338" t="str">
            <v>다. 공구손료</v>
          </cell>
          <cell r="E338" t="str">
            <v>노무비x3%</v>
          </cell>
          <cell r="F338">
            <v>0</v>
          </cell>
          <cell r="G338">
            <v>0</v>
          </cell>
          <cell r="H338">
            <v>0</v>
          </cell>
          <cell r="I338">
            <v>0</v>
          </cell>
          <cell r="J338">
            <v>0</v>
          </cell>
          <cell r="K338">
            <v>0</v>
          </cell>
          <cell r="L338">
            <v>0</v>
          </cell>
          <cell r="M338">
            <v>0</v>
          </cell>
          <cell r="N338">
            <v>0</v>
          </cell>
          <cell r="O338">
            <v>0</v>
          </cell>
          <cell r="P338">
            <v>0</v>
          </cell>
        </row>
        <row r="339">
          <cell r="C339">
            <v>0</v>
          </cell>
          <cell r="D339" t="str">
            <v>광케이블설치사</v>
          </cell>
          <cell r="E339">
            <v>0</v>
          </cell>
          <cell r="F339" t="str">
            <v>인</v>
          </cell>
          <cell r="G339" t="e">
            <v>#NAME?</v>
          </cell>
          <cell r="H339">
            <v>0</v>
          </cell>
          <cell r="I339" t="e">
            <v>#NAME?</v>
          </cell>
          <cell r="J339">
            <v>0</v>
          </cell>
          <cell r="K339">
            <v>0</v>
          </cell>
          <cell r="L339">
            <v>398214</v>
          </cell>
          <cell r="M339" t="e">
            <v>#NAME?</v>
          </cell>
          <cell r="N339">
            <v>398214</v>
          </cell>
          <cell r="O339" t="e">
            <v>#NAME?</v>
          </cell>
          <cell r="P339">
            <v>0</v>
          </cell>
        </row>
        <row r="340">
          <cell r="C340">
            <v>0</v>
          </cell>
          <cell r="D340" t="str">
            <v>보통인부</v>
          </cell>
          <cell r="E340">
            <v>0</v>
          </cell>
          <cell r="F340" t="str">
            <v>인</v>
          </cell>
          <cell r="G340" t="e">
            <v>#NAME?</v>
          </cell>
          <cell r="H340">
            <v>0</v>
          </cell>
          <cell r="I340" t="e">
            <v>#NAME?</v>
          </cell>
          <cell r="J340">
            <v>0</v>
          </cell>
          <cell r="K340">
            <v>0</v>
          </cell>
          <cell r="L340">
            <v>153671</v>
          </cell>
          <cell r="M340" t="e">
            <v>#NAME?</v>
          </cell>
          <cell r="N340">
            <v>153671</v>
          </cell>
          <cell r="O340" t="e">
            <v>#NAME?</v>
          </cell>
          <cell r="P340">
            <v>0</v>
          </cell>
        </row>
        <row r="341">
          <cell r="C341">
            <v>0</v>
          </cell>
          <cell r="D341">
            <v>0</v>
          </cell>
          <cell r="E341">
            <v>0</v>
          </cell>
          <cell r="F341">
            <v>0</v>
          </cell>
          <cell r="G341">
            <v>0</v>
          </cell>
          <cell r="H341">
            <v>0</v>
          </cell>
          <cell r="I341">
            <v>0</v>
          </cell>
          <cell r="J341">
            <v>0</v>
          </cell>
          <cell r="K341">
            <v>0</v>
          </cell>
          <cell r="L341">
            <v>0</v>
          </cell>
          <cell r="M341">
            <v>0</v>
          </cell>
          <cell r="N341">
            <v>0</v>
          </cell>
          <cell r="O341">
            <v>0</v>
          </cell>
          <cell r="P341">
            <v>0</v>
          </cell>
        </row>
        <row r="342">
          <cell r="C342">
            <v>0</v>
          </cell>
          <cell r="D342">
            <v>0</v>
          </cell>
          <cell r="E342">
            <v>0</v>
          </cell>
          <cell r="F342">
            <v>0</v>
          </cell>
          <cell r="G342">
            <v>0</v>
          </cell>
          <cell r="H342">
            <v>0</v>
          </cell>
          <cell r="I342">
            <v>0</v>
          </cell>
          <cell r="J342">
            <v>0</v>
          </cell>
          <cell r="K342">
            <v>0</v>
          </cell>
          <cell r="L342">
            <v>0</v>
          </cell>
          <cell r="M342">
            <v>0</v>
          </cell>
          <cell r="N342">
            <v>0</v>
          </cell>
          <cell r="O342">
            <v>0</v>
          </cell>
          <cell r="P342">
            <v>0</v>
          </cell>
        </row>
        <row r="343">
          <cell r="C343">
            <v>0</v>
          </cell>
          <cell r="D343">
            <v>0</v>
          </cell>
          <cell r="E343">
            <v>0</v>
          </cell>
          <cell r="F343">
            <v>0</v>
          </cell>
          <cell r="G343">
            <v>0</v>
          </cell>
          <cell r="H343">
            <v>0</v>
          </cell>
          <cell r="I343">
            <v>0</v>
          </cell>
          <cell r="J343">
            <v>0</v>
          </cell>
          <cell r="K343">
            <v>0</v>
          </cell>
          <cell r="L343">
            <v>0</v>
          </cell>
          <cell r="M343">
            <v>0</v>
          </cell>
          <cell r="N343">
            <v>0</v>
          </cell>
          <cell r="O343">
            <v>0</v>
          </cell>
          <cell r="P343">
            <v>0</v>
          </cell>
        </row>
        <row r="344">
          <cell r="C344">
            <v>0</v>
          </cell>
          <cell r="D344">
            <v>0</v>
          </cell>
          <cell r="E344">
            <v>0</v>
          </cell>
          <cell r="F344">
            <v>0</v>
          </cell>
          <cell r="G344">
            <v>0</v>
          </cell>
          <cell r="H344">
            <v>0</v>
          </cell>
          <cell r="I344">
            <v>0</v>
          </cell>
          <cell r="J344">
            <v>0</v>
          </cell>
          <cell r="K344">
            <v>0</v>
          </cell>
          <cell r="L344">
            <v>0</v>
          </cell>
          <cell r="M344">
            <v>0</v>
          </cell>
          <cell r="N344">
            <v>0</v>
          </cell>
          <cell r="O344">
            <v>0</v>
          </cell>
          <cell r="P344">
            <v>0</v>
          </cell>
        </row>
        <row r="345">
          <cell r="C345">
            <v>0</v>
          </cell>
          <cell r="D345">
            <v>0</v>
          </cell>
          <cell r="E345">
            <v>0</v>
          </cell>
          <cell r="F345">
            <v>0</v>
          </cell>
          <cell r="G345">
            <v>0</v>
          </cell>
          <cell r="H345">
            <v>0</v>
          </cell>
          <cell r="I345">
            <v>0</v>
          </cell>
          <cell r="J345">
            <v>0</v>
          </cell>
          <cell r="K345">
            <v>0</v>
          </cell>
          <cell r="L345">
            <v>0</v>
          </cell>
          <cell r="M345">
            <v>0</v>
          </cell>
          <cell r="N345">
            <v>0</v>
          </cell>
          <cell r="O345">
            <v>0</v>
          </cell>
          <cell r="P345">
            <v>0</v>
          </cell>
        </row>
        <row r="346">
          <cell r="C346">
            <v>0</v>
          </cell>
          <cell r="D346">
            <v>0</v>
          </cell>
          <cell r="E346">
            <v>0</v>
          </cell>
          <cell r="F346">
            <v>0</v>
          </cell>
          <cell r="G346">
            <v>0</v>
          </cell>
          <cell r="H346">
            <v>0</v>
          </cell>
          <cell r="I346">
            <v>0</v>
          </cell>
          <cell r="J346">
            <v>0</v>
          </cell>
          <cell r="K346">
            <v>0</v>
          </cell>
          <cell r="L346">
            <v>0</v>
          </cell>
          <cell r="M346">
            <v>0</v>
          </cell>
          <cell r="N346">
            <v>0</v>
          </cell>
          <cell r="O346">
            <v>0</v>
          </cell>
          <cell r="P346">
            <v>0</v>
          </cell>
        </row>
        <row r="347">
          <cell r="C347">
            <v>0</v>
          </cell>
          <cell r="D347">
            <v>0</v>
          </cell>
          <cell r="E347">
            <v>0</v>
          </cell>
          <cell r="F347">
            <v>0</v>
          </cell>
          <cell r="G347">
            <v>0</v>
          </cell>
          <cell r="H347">
            <v>0</v>
          </cell>
          <cell r="I347">
            <v>0</v>
          </cell>
          <cell r="J347">
            <v>0</v>
          </cell>
          <cell r="K347">
            <v>0</v>
          </cell>
          <cell r="L347">
            <v>0</v>
          </cell>
          <cell r="M347">
            <v>0</v>
          </cell>
          <cell r="N347">
            <v>0</v>
          </cell>
          <cell r="O347">
            <v>0</v>
          </cell>
          <cell r="P347">
            <v>0</v>
          </cell>
        </row>
        <row r="348">
          <cell r="C348">
            <v>0</v>
          </cell>
          <cell r="D348">
            <v>0</v>
          </cell>
          <cell r="E348">
            <v>0</v>
          </cell>
          <cell r="F348">
            <v>0</v>
          </cell>
          <cell r="G348">
            <v>0</v>
          </cell>
          <cell r="H348">
            <v>0</v>
          </cell>
          <cell r="I348">
            <v>0</v>
          </cell>
          <cell r="J348">
            <v>0</v>
          </cell>
          <cell r="K348">
            <v>0</v>
          </cell>
          <cell r="L348">
            <v>0</v>
          </cell>
          <cell r="M348">
            <v>0</v>
          </cell>
          <cell r="N348">
            <v>0</v>
          </cell>
          <cell r="O348">
            <v>0</v>
          </cell>
          <cell r="P348">
            <v>0</v>
          </cell>
        </row>
        <row r="349">
          <cell r="C349">
            <v>0</v>
          </cell>
          <cell r="D349">
            <v>0</v>
          </cell>
          <cell r="E349">
            <v>0</v>
          </cell>
          <cell r="F349">
            <v>0</v>
          </cell>
          <cell r="G349">
            <v>0</v>
          </cell>
          <cell r="H349">
            <v>0</v>
          </cell>
          <cell r="I349">
            <v>0</v>
          </cell>
          <cell r="J349">
            <v>0</v>
          </cell>
          <cell r="K349">
            <v>0</v>
          </cell>
          <cell r="L349">
            <v>0</v>
          </cell>
          <cell r="M349">
            <v>0</v>
          </cell>
          <cell r="N349">
            <v>0</v>
          </cell>
          <cell r="O349">
            <v>0</v>
          </cell>
          <cell r="P349">
            <v>0</v>
          </cell>
        </row>
        <row r="350">
          <cell r="C350">
            <v>0</v>
          </cell>
          <cell r="D350">
            <v>0</v>
          </cell>
          <cell r="E350">
            <v>0</v>
          </cell>
          <cell r="F350">
            <v>0</v>
          </cell>
          <cell r="G350">
            <v>0</v>
          </cell>
          <cell r="H350">
            <v>0</v>
          </cell>
          <cell r="I350">
            <v>0</v>
          </cell>
          <cell r="J350">
            <v>0</v>
          </cell>
          <cell r="K350">
            <v>0</v>
          </cell>
          <cell r="L350">
            <v>0</v>
          </cell>
          <cell r="M350">
            <v>0</v>
          </cell>
          <cell r="N350">
            <v>0</v>
          </cell>
          <cell r="O350">
            <v>0</v>
          </cell>
          <cell r="P350">
            <v>0</v>
          </cell>
        </row>
        <row r="351">
          <cell r="C351">
            <v>0</v>
          </cell>
          <cell r="D351">
            <v>0</v>
          </cell>
          <cell r="E351">
            <v>0</v>
          </cell>
          <cell r="F351">
            <v>0</v>
          </cell>
          <cell r="G351">
            <v>0</v>
          </cell>
          <cell r="H351">
            <v>0</v>
          </cell>
          <cell r="I351">
            <v>0</v>
          </cell>
          <cell r="J351">
            <v>0</v>
          </cell>
          <cell r="K351">
            <v>0</v>
          </cell>
          <cell r="L351">
            <v>0</v>
          </cell>
          <cell r="M351">
            <v>0</v>
          </cell>
          <cell r="N351">
            <v>0</v>
          </cell>
          <cell r="O351">
            <v>0</v>
          </cell>
          <cell r="P351">
            <v>0</v>
          </cell>
        </row>
        <row r="352">
          <cell r="C352">
            <v>0</v>
          </cell>
          <cell r="D352">
            <v>0</v>
          </cell>
          <cell r="E352">
            <v>0</v>
          </cell>
          <cell r="F352">
            <v>0</v>
          </cell>
          <cell r="G352">
            <v>0</v>
          </cell>
          <cell r="H352">
            <v>0</v>
          </cell>
          <cell r="I352">
            <v>0</v>
          </cell>
          <cell r="J352">
            <v>0</v>
          </cell>
          <cell r="K352">
            <v>0</v>
          </cell>
          <cell r="L352">
            <v>0</v>
          </cell>
          <cell r="M352">
            <v>0</v>
          </cell>
          <cell r="N352">
            <v>0</v>
          </cell>
          <cell r="O352">
            <v>0</v>
          </cell>
          <cell r="P352">
            <v>0</v>
          </cell>
        </row>
        <row r="353">
          <cell r="B353" t="str">
            <v>14계</v>
          </cell>
          <cell r="C353">
            <v>0</v>
          </cell>
          <cell r="D353" t="str">
            <v>계</v>
          </cell>
          <cell r="E353">
            <v>0</v>
          </cell>
          <cell r="F353">
            <v>0</v>
          </cell>
          <cell r="G353">
            <v>0</v>
          </cell>
          <cell r="H353">
            <v>0</v>
          </cell>
          <cell r="I353" t="e">
            <v>#NAME?</v>
          </cell>
          <cell r="J353">
            <v>0</v>
          </cell>
          <cell r="K353" t="e">
            <v>#NAME?</v>
          </cell>
          <cell r="L353">
            <v>0</v>
          </cell>
          <cell r="M353" t="e">
            <v>#NAME?</v>
          </cell>
          <cell r="N353">
            <v>0</v>
          </cell>
          <cell r="O353" t="e">
            <v>#NAME?</v>
          </cell>
          <cell r="P353">
            <v>0</v>
          </cell>
        </row>
        <row r="354">
          <cell r="B354">
            <v>15</v>
          </cell>
          <cell r="C354">
            <v>15</v>
          </cell>
          <cell r="D354" t="str">
            <v>광섬유케이블 신설(야간)</v>
          </cell>
          <cell r="E354" t="str">
            <v>OF-SM-24Core(난연)강대, 이중시스</v>
          </cell>
          <cell r="F354" t="str">
            <v>100m</v>
          </cell>
          <cell r="G354">
            <v>0</v>
          </cell>
          <cell r="H354">
            <v>0</v>
          </cell>
          <cell r="I354">
            <v>0</v>
          </cell>
          <cell r="J354">
            <v>0</v>
          </cell>
          <cell r="K354">
            <v>0</v>
          </cell>
          <cell r="L354">
            <v>0</v>
          </cell>
          <cell r="M354">
            <v>0</v>
          </cell>
          <cell r="N354">
            <v>0</v>
          </cell>
          <cell r="O354">
            <v>0</v>
          </cell>
          <cell r="P354">
            <v>15</v>
          </cell>
        </row>
        <row r="355">
          <cell r="C355">
            <v>0</v>
          </cell>
          <cell r="D355" t="str">
            <v>가. 재료비</v>
          </cell>
          <cell r="E355">
            <v>0</v>
          </cell>
          <cell r="F355">
            <v>0</v>
          </cell>
          <cell r="G355">
            <v>0</v>
          </cell>
          <cell r="H355">
            <v>0</v>
          </cell>
          <cell r="I355">
            <v>0</v>
          </cell>
          <cell r="J355">
            <v>0</v>
          </cell>
          <cell r="K355">
            <v>0</v>
          </cell>
          <cell r="L355">
            <v>0</v>
          </cell>
          <cell r="M355">
            <v>0</v>
          </cell>
          <cell r="N355">
            <v>0</v>
          </cell>
          <cell r="O355">
            <v>0</v>
          </cell>
          <cell r="P355">
            <v>0</v>
          </cell>
        </row>
        <row r="356">
          <cell r="C356">
            <v>0</v>
          </cell>
          <cell r="D356" t="str">
            <v>광섬유케이블</v>
          </cell>
          <cell r="E356" t="str">
            <v>OF-SM-24Core(난연)강대, 이중시스</v>
          </cell>
          <cell r="F356" t="str">
            <v>m</v>
          </cell>
          <cell r="G356" t="e">
            <v>#NAME?</v>
          </cell>
          <cell r="H356">
            <v>1909</v>
          </cell>
          <cell r="I356" t="e">
            <v>#NAME?</v>
          </cell>
          <cell r="J356">
            <v>0</v>
          </cell>
          <cell r="K356">
            <v>0</v>
          </cell>
          <cell r="L356">
            <v>0</v>
          </cell>
          <cell r="M356" t="e">
            <v>#NAME?</v>
          </cell>
          <cell r="N356">
            <v>1909</v>
          </cell>
          <cell r="O356" t="e">
            <v>#NAME?</v>
          </cell>
          <cell r="P356">
            <v>0</v>
          </cell>
        </row>
        <row r="357">
          <cell r="C357">
            <v>0</v>
          </cell>
          <cell r="D357" t="str">
            <v>잡자재비</v>
          </cell>
          <cell r="E357" t="str">
            <v>전선 및 배관의 2%</v>
          </cell>
          <cell r="F357" t="str">
            <v>요율</v>
          </cell>
          <cell r="G357" t="e">
            <v>#NAME?</v>
          </cell>
          <cell r="H357" t="e">
            <v>#NAME?</v>
          </cell>
          <cell r="I357" t="e">
            <v>#NAME?</v>
          </cell>
          <cell r="J357">
            <v>0</v>
          </cell>
          <cell r="K357">
            <v>0</v>
          </cell>
          <cell r="L357">
            <v>0</v>
          </cell>
          <cell r="M357" t="e">
            <v>#NAME?</v>
          </cell>
          <cell r="N357" t="e">
            <v>#NAME?</v>
          </cell>
          <cell r="O357" t="e">
            <v>#NAME?</v>
          </cell>
          <cell r="P357">
            <v>0</v>
          </cell>
        </row>
        <row r="358">
          <cell r="C358">
            <v>0</v>
          </cell>
          <cell r="D358">
            <v>0</v>
          </cell>
          <cell r="E358">
            <v>0</v>
          </cell>
          <cell r="F358">
            <v>0</v>
          </cell>
          <cell r="G358">
            <v>0</v>
          </cell>
          <cell r="H358">
            <v>0</v>
          </cell>
          <cell r="I358">
            <v>0</v>
          </cell>
          <cell r="J358">
            <v>0</v>
          </cell>
          <cell r="K358">
            <v>0</v>
          </cell>
          <cell r="L358">
            <v>0</v>
          </cell>
          <cell r="M358">
            <v>0</v>
          </cell>
          <cell r="N358">
            <v>0</v>
          </cell>
          <cell r="O358">
            <v>0</v>
          </cell>
          <cell r="P358">
            <v>0</v>
          </cell>
        </row>
        <row r="359">
          <cell r="C359">
            <v>0</v>
          </cell>
          <cell r="D359" t="str">
            <v>나 노무비</v>
          </cell>
          <cell r="E359">
            <v>0</v>
          </cell>
          <cell r="F359">
            <v>0</v>
          </cell>
          <cell r="G359">
            <v>0</v>
          </cell>
          <cell r="H359">
            <v>0</v>
          </cell>
          <cell r="I359">
            <v>0</v>
          </cell>
          <cell r="J359">
            <v>0</v>
          </cell>
          <cell r="K359">
            <v>0</v>
          </cell>
          <cell r="L359">
            <v>0</v>
          </cell>
          <cell r="M359">
            <v>0</v>
          </cell>
          <cell r="N359">
            <v>0</v>
          </cell>
          <cell r="O359">
            <v>0</v>
          </cell>
          <cell r="P359">
            <v>0</v>
          </cell>
        </row>
        <row r="360">
          <cell r="B360" t="str">
            <v>15광케이블설치사</v>
          </cell>
          <cell r="C360">
            <v>0</v>
          </cell>
          <cell r="D360" t="str">
            <v>광케이블설치사</v>
          </cell>
          <cell r="E360">
            <v>0</v>
          </cell>
          <cell r="F360" t="str">
            <v>인</v>
          </cell>
          <cell r="G360" t="e">
            <v>#NAME?</v>
          </cell>
          <cell r="H360">
            <v>0</v>
          </cell>
          <cell r="I360">
            <v>0</v>
          </cell>
          <cell r="J360">
            <v>398214</v>
          </cell>
          <cell r="K360" t="e">
            <v>#NAME?</v>
          </cell>
          <cell r="L360">
            <v>0</v>
          </cell>
          <cell r="M360" t="e">
            <v>#NAME?</v>
          </cell>
          <cell r="N360">
            <v>398214</v>
          </cell>
          <cell r="O360" t="e">
            <v>#NAME?</v>
          </cell>
          <cell r="P360">
            <v>0</v>
          </cell>
        </row>
        <row r="361">
          <cell r="B361" t="str">
            <v>15보통인부</v>
          </cell>
          <cell r="C361">
            <v>0</v>
          </cell>
          <cell r="D361" t="str">
            <v>보통인부</v>
          </cell>
          <cell r="E361">
            <v>0</v>
          </cell>
          <cell r="F361" t="str">
            <v>인</v>
          </cell>
          <cell r="G361" t="e">
            <v>#NAME?</v>
          </cell>
          <cell r="H361">
            <v>0</v>
          </cell>
          <cell r="I361">
            <v>0</v>
          </cell>
          <cell r="J361">
            <v>153671</v>
          </cell>
          <cell r="K361" t="e">
            <v>#NAME?</v>
          </cell>
          <cell r="L361">
            <v>0</v>
          </cell>
          <cell r="M361" t="e">
            <v>#NAME?</v>
          </cell>
          <cell r="N361">
            <v>153671</v>
          </cell>
          <cell r="O361" t="e">
            <v>#NAME?</v>
          </cell>
          <cell r="P361">
            <v>0</v>
          </cell>
        </row>
        <row r="362">
          <cell r="C362">
            <v>0</v>
          </cell>
          <cell r="D362">
            <v>0</v>
          </cell>
          <cell r="E362">
            <v>0</v>
          </cell>
          <cell r="F362">
            <v>0</v>
          </cell>
          <cell r="G362">
            <v>0</v>
          </cell>
          <cell r="H362">
            <v>0</v>
          </cell>
          <cell r="I362">
            <v>0</v>
          </cell>
          <cell r="J362">
            <v>0</v>
          </cell>
          <cell r="K362">
            <v>0</v>
          </cell>
          <cell r="L362">
            <v>0</v>
          </cell>
          <cell r="M362">
            <v>0</v>
          </cell>
          <cell r="N362">
            <v>0</v>
          </cell>
          <cell r="O362">
            <v>0</v>
          </cell>
          <cell r="P362">
            <v>0</v>
          </cell>
        </row>
        <row r="363">
          <cell r="C363">
            <v>0</v>
          </cell>
          <cell r="D363" t="str">
            <v>다. 공구손료</v>
          </cell>
          <cell r="E363" t="str">
            <v>노무비x3%</v>
          </cell>
          <cell r="F363">
            <v>0</v>
          </cell>
          <cell r="G363">
            <v>0</v>
          </cell>
          <cell r="H363">
            <v>0</v>
          </cell>
          <cell r="I363">
            <v>0</v>
          </cell>
          <cell r="J363">
            <v>0</v>
          </cell>
          <cell r="K363">
            <v>0</v>
          </cell>
          <cell r="L363">
            <v>0</v>
          </cell>
          <cell r="M363">
            <v>0</v>
          </cell>
          <cell r="N363">
            <v>0</v>
          </cell>
          <cell r="O363">
            <v>0</v>
          </cell>
          <cell r="P363">
            <v>0</v>
          </cell>
        </row>
        <row r="364">
          <cell r="C364">
            <v>0</v>
          </cell>
          <cell r="D364" t="str">
            <v>광케이블설치사</v>
          </cell>
          <cell r="E364">
            <v>0</v>
          </cell>
          <cell r="F364" t="str">
            <v>인</v>
          </cell>
          <cell r="G364" t="e">
            <v>#NAME?</v>
          </cell>
          <cell r="H364">
            <v>0</v>
          </cell>
          <cell r="I364" t="e">
            <v>#NAME?</v>
          </cell>
          <cell r="J364">
            <v>0</v>
          </cell>
          <cell r="K364">
            <v>0</v>
          </cell>
          <cell r="L364">
            <v>398214</v>
          </cell>
          <cell r="M364" t="e">
            <v>#NAME?</v>
          </cell>
          <cell r="N364">
            <v>398214</v>
          </cell>
          <cell r="O364" t="e">
            <v>#NAME?</v>
          </cell>
          <cell r="P364">
            <v>0</v>
          </cell>
        </row>
        <row r="365">
          <cell r="C365">
            <v>0</v>
          </cell>
          <cell r="D365" t="str">
            <v>보통인부</v>
          </cell>
          <cell r="E365">
            <v>0</v>
          </cell>
          <cell r="F365" t="str">
            <v>인</v>
          </cell>
          <cell r="G365" t="e">
            <v>#NAME?</v>
          </cell>
          <cell r="H365">
            <v>0</v>
          </cell>
          <cell r="I365" t="e">
            <v>#NAME?</v>
          </cell>
          <cell r="J365">
            <v>0</v>
          </cell>
          <cell r="K365">
            <v>0</v>
          </cell>
          <cell r="L365">
            <v>153671</v>
          </cell>
          <cell r="M365" t="e">
            <v>#NAME?</v>
          </cell>
          <cell r="N365">
            <v>153671</v>
          </cell>
          <cell r="O365" t="e">
            <v>#NAME?</v>
          </cell>
          <cell r="P365">
            <v>0</v>
          </cell>
        </row>
        <row r="366">
          <cell r="C366">
            <v>0</v>
          </cell>
          <cell r="D366">
            <v>0</v>
          </cell>
          <cell r="E366">
            <v>0</v>
          </cell>
          <cell r="F366">
            <v>0</v>
          </cell>
          <cell r="G366">
            <v>0</v>
          </cell>
          <cell r="H366">
            <v>0</v>
          </cell>
          <cell r="I366">
            <v>0</v>
          </cell>
          <cell r="J366">
            <v>0</v>
          </cell>
          <cell r="K366">
            <v>0</v>
          </cell>
          <cell r="L366">
            <v>0</v>
          </cell>
          <cell r="M366">
            <v>0</v>
          </cell>
          <cell r="N366">
            <v>0</v>
          </cell>
          <cell r="O366">
            <v>0</v>
          </cell>
          <cell r="P366">
            <v>0</v>
          </cell>
        </row>
        <row r="367">
          <cell r="C367">
            <v>0</v>
          </cell>
          <cell r="D367">
            <v>0</v>
          </cell>
          <cell r="E367">
            <v>0</v>
          </cell>
          <cell r="F367">
            <v>0</v>
          </cell>
          <cell r="G367">
            <v>0</v>
          </cell>
          <cell r="H367">
            <v>0</v>
          </cell>
          <cell r="I367">
            <v>0</v>
          </cell>
          <cell r="J367">
            <v>0</v>
          </cell>
          <cell r="K367">
            <v>0</v>
          </cell>
          <cell r="L367">
            <v>0</v>
          </cell>
          <cell r="M367">
            <v>0</v>
          </cell>
          <cell r="N367">
            <v>0</v>
          </cell>
          <cell r="O367">
            <v>0</v>
          </cell>
          <cell r="P367">
            <v>0</v>
          </cell>
        </row>
        <row r="368">
          <cell r="C368">
            <v>0</v>
          </cell>
          <cell r="D368">
            <v>0</v>
          </cell>
          <cell r="E368">
            <v>0</v>
          </cell>
          <cell r="F368">
            <v>0</v>
          </cell>
          <cell r="G368">
            <v>0</v>
          </cell>
          <cell r="H368">
            <v>0</v>
          </cell>
          <cell r="I368">
            <v>0</v>
          </cell>
          <cell r="J368">
            <v>0</v>
          </cell>
          <cell r="K368">
            <v>0</v>
          </cell>
          <cell r="L368">
            <v>0</v>
          </cell>
          <cell r="M368">
            <v>0</v>
          </cell>
          <cell r="N368">
            <v>0</v>
          </cell>
          <cell r="O368">
            <v>0</v>
          </cell>
          <cell r="P368">
            <v>0</v>
          </cell>
        </row>
        <row r="369">
          <cell r="C369">
            <v>0</v>
          </cell>
          <cell r="D369">
            <v>0</v>
          </cell>
          <cell r="E369">
            <v>0</v>
          </cell>
          <cell r="F369">
            <v>0</v>
          </cell>
          <cell r="G369">
            <v>0</v>
          </cell>
          <cell r="H369">
            <v>0</v>
          </cell>
          <cell r="I369">
            <v>0</v>
          </cell>
          <cell r="J369">
            <v>0</v>
          </cell>
          <cell r="K369">
            <v>0</v>
          </cell>
          <cell r="L369">
            <v>0</v>
          </cell>
          <cell r="M369">
            <v>0</v>
          </cell>
          <cell r="N369">
            <v>0</v>
          </cell>
          <cell r="O369">
            <v>0</v>
          </cell>
          <cell r="P369">
            <v>0</v>
          </cell>
        </row>
        <row r="370">
          <cell r="C370">
            <v>0</v>
          </cell>
          <cell r="D370">
            <v>0</v>
          </cell>
          <cell r="E370">
            <v>0</v>
          </cell>
          <cell r="F370">
            <v>0</v>
          </cell>
          <cell r="G370">
            <v>0</v>
          </cell>
          <cell r="H370">
            <v>0</v>
          </cell>
          <cell r="I370">
            <v>0</v>
          </cell>
          <cell r="J370">
            <v>0</v>
          </cell>
          <cell r="K370">
            <v>0</v>
          </cell>
          <cell r="L370">
            <v>0</v>
          </cell>
          <cell r="M370">
            <v>0</v>
          </cell>
          <cell r="N370">
            <v>0</v>
          </cell>
          <cell r="O370">
            <v>0</v>
          </cell>
          <cell r="P370">
            <v>0</v>
          </cell>
        </row>
        <row r="371">
          <cell r="C371">
            <v>0</v>
          </cell>
          <cell r="D371">
            <v>0</v>
          </cell>
          <cell r="E371">
            <v>0</v>
          </cell>
          <cell r="F371">
            <v>0</v>
          </cell>
          <cell r="G371">
            <v>0</v>
          </cell>
          <cell r="H371">
            <v>0</v>
          </cell>
          <cell r="I371">
            <v>0</v>
          </cell>
          <cell r="J371">
            <v>0</v>
          </cell>
          <cell r="K371">
            <v>0</v>
          </cell>
          <cell r="L371">
            <v>0</v>
          </cell>
          <cell r="M371">
            <v>0</v>
          </cell>
          <cell r="N371">
            <v>0</v>
          </cell>
          <cell r="O371">
            <v>0</v>
          </cell>
          <cell r="P371">
            <v>0</v>
          </cell>
        </row>
        <row r="372">
          <cell r="C372">
            <v>0</v>
          </cell>
          <cell r="D372">
            <v>0</v>
          </cell>
          <cell r="E372">
            <v>0</v>
          </cell>
          <cell r="F372">
            <v>0</v>
          </cell>
          <cell r="G372">
            <v>0</v>
          </cell>
          <cell r="H372">
            <v>0</v>
          </cell>
          <cell r="I372">
            <v>0</v>
          </cell>
          <cell r="J372">
            <v>0</v>
          </cell>
          <cell r="K372">
            <v>0</v>
          </cell>
          <cell r="L372">
            <v>0</v>
          </cell>
          <cell r="M372">
            <v>0</v>
          </cell>
          <cell r="N372">
            <v>0</v>
          </cell>
          <cell r="O372">
            <v>0</v>
          </cell>
          <cell r="P372">
            <v>0</v>
          </cell>
        </row>
        <row r="373">
          <cell r="C373">
            <v>0</v>
          </cell>
          <cell r="D373">
            <v>0</v>
          </cell>
          <cell r="E373">
            <v>0</v>
          </cell>
          <cell r="F373">
            <v>0</v>
          </cell>
          <cell r="G373">
            <v>0</v>
          </cell>
          <cell r="H373">
            <v>0</v>
          </cell>
          <cell r="I373">
            <v>0</v>
          </cell>
          <cell r="J373">
            <v>0</v>
          </cell>
          <cell r="K373">
            <v>0</v>
          </cell>
          <cell r="L373">
            <v>0</v>
          </cell>
          <cell r="M373">
            <v>0</v>
          </cell>
          <cell r="N373">
            <v>0</v>
          </cell>
          <cell r="O373">
            <v>0</v>
          </cell>
          <cell r="P373">
            <v>0</v>
          </cell>
        </row>
        <row r="374">
          <cell r="C374">
            <v>0</v>
          </cell>
          <cell r="D374">
            <v>0</v>
          </cell>
          <cell r="E374">
            <v>0</v>
          </cell>
          <cell r="F374">
            <v>0</v>
          </cell>
          <cell r="G374">
            <v>0</v>
          </cell>
          <cell r="H374">
            <v>0</v>
          </cell>
          <cell r="I374">
            <v>0</v>
          </cell>
          <cell r="J374">
            <v>0</v>
          </cell>
          <cell r="K374">
            <v>0</v>
          </cell>
          <cell r="L374">
            <v>0</v>
          </cell>
          <cell r="M374">
            <v>0</v>
          </cell>
          <cell r="N374">
            <v>0</v>
          </cell>
          <cell r="O374">
            <v>0</v>
          </cell>
          <cell r="P374">
            <v>0</v>
          </cell>
        </row>
        <row r="375">
          <cell r="C375">
            <v>0</v>
          </cell>
          <cell r="D375">
            <v>0</v>
          </cell>
          <cell r="E375">
            <v>0</v>
          </cell>
          <cell r="F375">
            <v>0</v>
          </cell>
          <cell r="G375">
            <v>0</v>
          </cell>
          <cell r="H375">
            <v>0</v>
          </cell>
          <cell r="I375">
            <v>0</v>
          </cell>
          <cell r="J375">
            <v>0</v>
          </cell>
          <cell r="K375">
            <v>0</v>
          </cell>
          <cell r="L375">
            <v>0</v>
          </cell>
          <cell r="M375">
            <v>0</v>
          </cell>
          <cell r="N375">
            <v>0</v>
          </cell>
          <cell r="O375">
            <v>0</v>
          </cell>
          <cell r="P375">
            <v>0</v>
          </cell>
        </row>
        <row r="376">
          <cell r="C376">
            <v>0</v>
          </cell>
          <cell r="D376">
            <v>0</v>
          </cell>
          <cell r="E376">
            <v>0</v>
          </cell>
          <cell r="F376">
            <v>0</v>
          </cell>
          <cell r="G376">
            <v>0</v>
          </cell>
          <cell r="H376">
            <v>0</v>
          </cell>
          <cell r="I376">
            <v>0</v>
          </cell>
          <cell r="J376">
            <v>0</v>
          </cell>
          <cell r="K376">
            <v>0</v>
          </cell>
          <cell r="L376">
            <v>0</v>
          </cell>
          <cell r="M376">
            <v>0</v>
          </cell>
          <cell r="N376">
            <v>0</v>
          </cell>
          <cell r="O376">
            <v>0</v>
          </cell>
          <cell r="P376">
            <v>0</v>
          </cell>
        </row>
        <row r="377">
          <cell r="C377">
            <v>0</v>
          </cell>
          <cell r="D377">
            <v>0</v>
          </cell>
          <cell r="E377">
            <v>0</v>
          </cell>
          <cell r="F377">
            <v>0</v>
          </cell>
          <cell r="G377">
            <v>0</v>
          </cell>
          <cell r="H377">
            <v>0</v>
          </cell>
          <cell r="I377">
            <v>0</v>
          </cell>
          <cell r="J377">
            <v>0</v>
          </cell>
          <cell r="K377">
            <v>0</v>
          </cell>
          <cell r="L377">
            <v>0</v>
          </cell>
          <cell r="M377">
            <v>0</v>
          </cell>
          <cell r="N377">
            <v>0</v>
          </cell>
          <cell r="O377">
            <v>0</v>
          </cell>
          <cell r="P377">
            <v>0</v>
          </cell>
        </row>
        <row r="378">
          <cell r="B378" t="str">
            <v>15계</v>
          </cell>
          <cell r="C378">
            <v>0</v>
          </cell>
          <cell r="D378" t="str">
            <v>계</v>
          </cell>
          <cell r="E378">
            <v>0</v>
          </cell>
          <cell r="F378">
            <v>0</v>
          </cell>
          <cell r="G378">
            <v>0</v>
          </cell>
          <cell r="H378">
            <v>0</v>
          </cell>
          <cell r="I378" t="e">
            <v>#NAME?</v>
          </cell>
          <cell r="J378">
            <v>0</v>
          </cell>
          <cell r="K378" t="e">
            <v>#NAME?</v>
          </cell>
          <cell r="L378">
            <v>0</v>
          </cell>
          <cell r="M378" t="e">
            <v>#NAME?</v>
          </cell>
          <cell r="N378">
            <v>0</v>
          </cell>
          <cell r="O378" t="e">
            <v>#NAME?</v>
          </cell>
          <cell r="P378">
            <v>0</v>
          </cell>
        </row>
        <row r="379">
          <cell r="B379">
            <v>16</v>
          </cell>
          <cell r="C379">
            <v>16</v>
          </cell>
          <cell r="D379" t="str">
            <v>광섬유케이블 신설(야간)</v>
          </cell>
          <cell r="E379" t="str">
            <v>OF-SM-36Core(난연)강대, 이중시스</v>
          </cell>
          <cell r="F379" t="str">
            <v>100m</v>
          </cell>
          <cell r="G379">
            <v>0</v>
          </cell>
          <cell r="H379">
            <v>0</v>
          </cell>
          <cell r="I379">
            <v>0</v>
          </cell>
          <cell r="J379">
            <v>0</v>
          </cell>
          <cell r="K379">
            <v>0</v>
          </cell>
          <cell r="L379">
            <v>0</v>
          </cell>
          <cell r="M379">
            <v>0</v>
          </cell>
          <cell r="N379">
            <v>0</v>
          </cell>
          <cell r="O379">
            <v>0</v>
          </cell>
          <cell r="P379">
            <v>16</v>
          </cell>
        </row>
        <row r="380">
          <cell r="C380">
            <v>0</v>
          </cell>
          <cell r="D380" t="str">
            <v>가. 재료비</v>
          </cell>
          <cell r="E380">
            <v>0</v>
          </cell>
          <cell r="F380">
            <v>0</v>
          </cell>
          <cell r="G380">
            <v>0</v>
          </cell>
          <cell r="H380">
            <v>0</v>
          </cell>
          <cell r="I380">
            <v>0</v>
          </cell>
          <cell r="J380">
            <v>0</v>
          </cell>
          <cell r="K380">
            <v>0</v>
          </cell>
          <cell r="L380">
            <v>0</v>
          </cell>
          <cell r="M380">
            <v>0</v>
          </cell>
          <cell r="N380">
            <v>0</v>
          </cell>
          <cell r="O380">
            <v>0</v>
          </cell>
          <cell r="P380">
            <v>0</v>
          </cell>
        </row>
        <row r="381">
          <cell r="C381">
            <v>0</v>
          </cell>
          <cell r="D381" t="str">
            <v>광섬유케이블</v>
          </cell>
          <cell r="E381" t="str">
            <v>OF-SM-36Core(난연)강대, 이중시스</v>
          </cell>
          <cell r="F381" t="str">
            <v>m</v>
          </cell>
          <cell r="G381" t="e">
            <v>#NAME?</v>
          </cell>
          <cell r="H381">
            <v>2227</v>
          </cell>
          <cell r="I381" t="e">
            <v>#NAME?</v>
          </cell>
          <cell r="J381">
            <v>0</v>
          </cell>
          <cell r="K381">
            <v>0</v>
          </cell>
          <cell r="L381">
            <v>0</v>
          </cell>
          <cell r="M381" t="e">
            <v>#NAME?</v>
          </cell>
          <cell r="N381">
            <v>2227</v>
          </cell>
          <cell r="O381" t="e">
            <v>#NAME?</v>
          </cell>
          <cell r="P381">
            <v>0</v>
          </cell>
        </row>
        <row r="382">
          <cell r="C382">
            <v>0</v>
          </cell>
          <cell r="D382" t="str">
            <v>잡자재비</v>
          </cell>
          <cell r="E382" t="str">
            <v>전선 및 배관의 2%</v>
          </cell>
          <cell r="F382" t="str">
            <v>요율</v>
          </cell>
          <cell r="G382" t="e">
            <v>#NAME?</v>
          </cell>
          <cell r="H382" t="e">
            <v>#NAME?</v>
          </cell>
          <cell r="I382" t="e">
            <v>#NAME?</v>
          </cell>
          <cell r="J382">
            <v>0</v>
          </cell>
          <cell r="K382">
            <v>0</v>
          </cell>
          <cell r="L382">
            <v>0</v>
          </cell>
          <cell r="M382" t="e">
            <v>#NAME?</v>
          </cell>
          <cell r="N382" t="e">
            <v>#NAME?</v>
          </cell>
          <cell r="O382" t="e">
            <v>#NAME?</v>
          </cell>
          <cell r="P382">
            <v>0</v>
          </cell>
        </row>
        <row r="383">
          <cell r="C383">
            <v>0</v>
          </cell>
          <cell r="D383">
            <v>0</v>
          </cell>
          <cell r="E383">
            <v>0</v>
          </cell>
          <cell r="F383">
            <v>0</v>
          </cell>
          <cell r="G383">
            <v>0</v>
          </cell>
          <cell r="H383">
            <v>0</v>
          </cell>
          <cell r="I383">
            <v>0</v>
          </cell>
          <cell r="J383">
            <v>0</v>
          </cell>
          <cell r="K383">
            <v>0</v>
          </cell>
          <cell r="L383">
            <v>0</v>
          </cell>
          <cell r="M383">
            <v>0</v>
          </cell>
          <cell r="N383">
            <v>0</v>
          </cell>
          <cell r="O383">
            <v>0</v>
          </cell>
          <cell r="P383">
            <v>0</v>
          </cell>
        </row>
        <row r="384">
          <cell r="C384">
            <v>0</v>
          </cell>
          <cell r="D384" t="str">
            <v>나 노무비</v>
          </cell>
          <cell r="E384">
            <v>0</v>
          </cell>
          <cell r="F384">
            <v>0</v>
          </cell>
          <cell r="G384">
            <v>0</v>
          </cell>
          <cell r="H384">
            <v>0</v>
          </cell>
          <cell r="I384">
            <v>0</v>
          </cell>
          <cell r="J384">
            <v>0</v>
          </cell>
          <cell r="K384">
            <v>0</v>
          </cell>
          <cell r="L384">
            <v>0</v>
          </cell>
          <cell r="M384">
            <v>0</v>
          </cell>
          <cell r="N384">
            <v>0</v>
          </cell>
          <cell r="O384">
            <v>0</v>
          </cell>
          <cell r="P384">
            <v>0</v>
          </cell>
        </row>
        <row r="385">
          <cell r="B385" t="str">
            <v>16광케이블설치사</v>
          </cell>
          <cell r="C385">
            <v>0</v>
          </cell>
          <cell r="D385" t="str">
            <v>광케이블설치사</v>
          </cell>
          <cell r="E385">
            <v>0</v>
          </cell>
          <cell r="F385" t="str">
            <v>인</v>
          </cell>
          <cell r="G385" t="e">
            <v>#NAME?</v>
          </cell>
          <cell r="H385">
            <v>0</v>
          </cell>
          <cell r="I385">
            <v>0</v>
          </cell>
          <cell r="J385">
            <v>398214</v>
          </cell>
          <cell r="K385" t="e">
            <v>#NAME?</v>
          </cell>
          <cell r="L385">
            <v>0</v>
          </cell>
          <cell r="M385" t="e">
            <v>#NAME?</v>
          </cell>
          <cell r="N385">
            <v>398214</v>
          </cell>
          <cell r="O385" t="e">
            <v>#NAME?</v>
          </cell>
          <cell r="P385">
            <v>0</v>
          </cell>
        </row>
        <row r="386">
          <cell r="B386" t="str">
            <v>16보통인부</v>
          </cell>
          <cell r="C386">
            <v>0</v>
          </cell>
          <cell r="D386" t="str">
            <v>보통인부</v>
          </cell>
          <cell r="E386">
            <v>0</v>
          </cell>
          <cell r="F386" t="str">
            <v>인</v>
          </cell>
          <cell r="G386" t="e">
            <v>#NAME?</v>
          </cell>
          <cell r="H386">
            <v>0</v>
          </cell>
          <cell r="I386">
            <v>0</v>
          </cell>
          <cell r="J386">
            <v>153671</v>
          </cell>
          <cell r="K386" t="e">
            <v>#NAME?</v>
          </cell>
          <cell r="L386">
            <v>0</v>
          </cell>
          <cell r="M386" t="e">
            <v>#NAME?</v>
          </cell>
          <cell r="N386">
            <v>153671</v>
          </cell>
          <cell r="O386" t="e">
            <v>#NAME?</v>
          </cell>
          <cell r="P386">
            <v>0</v>
          </cell>
        </row>
        <row r="387">
          <cell r="C387">
            <v>0</v>
          </cell>
          <cell r="D387">
            <v>0</v>
          </cell>
          <cell r="E387">
            <v>0</v>
          </cell>
          <cell r="F387">
            <v>0</v>
          </cell>
          <cell r="G387">
            <v>0</v>
          </cell>
          <cell r="H387">
            <v>0</v>
          </cell>
          <cell r="I387">
            <v>0</v>
          </cell>
          <cell r="J387">
            <v>0</v>
          </cell>
          <cell r="K387">
            <v>0</v>
          </cell>
          <cell r="L387">
            <v>0</v>
          </cell>
          <cell r="M387">
            <v>0</v>
          </cell>
          <cell r="N387">
            <v>0</v>
          </cell>
          <cell r="O387">
            <v>0</v>
          </cell>
          <cell r="P387">
            <v>0</v>
          </cell>
        </row>
        <row r="388">
          <cell r="C388">
            <v>0</v>
          </cell>
          <cell r="D388" t="str">
            <v>다. 공구손료</v>
          </cell>
          <cell r="E388" t="str">
            <v>노무비x3%</v>
          </cell>
          <cell r="F388">
            <v>0</v>
          </cell>
          <cell r="G388">
            <v>0</v>
          </cell>
          <cell r="H388">
            <v>0</v>
          </cell>
          <cell r="I388">
            <v>0</v>
          </cell>
          <cell r="J388">
            <v>0</v>
          </cell>
          <cell r="K388">
            <v>0</v>
          </cell>
          <cell r="L388">
            <v>0</v>
          </cell>
          <cell r="M388">
            <v>0</v>
          </cell>
          <cell r="N388">
            <v>0</v>
          </cell>
          <cell r="O388">
            <v>0</v>
          </cell>
          <cell r="P388">
            <v>0</v>
          </cell>
        </row>
        <row r="389">
          <cell r="C389">
            <v>0</v>
          </cell>
          <cell r="D389" t="str">
            <v>광케이블설치사</v>
          </cell>
          <cell r="E389">
            <v>0</v>
          </cell>
          <cell r="F389" t="str">
            <v>인</v>
          </cell>
          <cell r="G389" t="e">
            <v>#NAME?</v>
          </cell>
          <cell r="H389">
            <v>0</v>
          </cell>
          <cell r="I389" t="e">
            <v>#NAME?</v>
          </cell>
          <cell r="J389">
            <v>0</v>
          </cell>
          <cell r="K389">
            <v>0</v>
          </cell>
          <cell r="L389">
            <v>398214</v>
          </cell>
          <cell r="M389" t="e">
            <v>#NAME?</v>
          </cell>
          <cell r="N389">
            <v>398214</v>
          </cell>
          <cell r="O389" t="e">
            <v>#NAME?</v>
          </cell>
          <cell r="P389">
            <v>0</v>
          </cell>
        </row>
        <row r="390">
          <cell r="C390">
            <v>0</v>
          </cell>
          <cell r="D390" t="str">
            <v>보통인부</v>
          </cell>
          <cell r="E390">
            <v>0</v>
          </cell>
          <cell r="F390" t="str">
            <v>인</v>
          </cell>
          <cell r="G390" t="e">
            <v>#NAME?</v>
          </cell>
          <cell r="H390">
            <v>0</v>
          </cell>
          <cell r="I390" t="e">
            <v>#NAME?</v>
          </cell>
          <cell r="J390">
            <v>0</v>
          </cell>
          <cell r="K390">
            <v>0</v>
          </cell>
          <cell r="L390">
            <v>153671</v>
          </cell>
          <cell r="M390" t="e">
            <v>#NAME?</v>
          </cell>
          <cell r="N390">
            <v>153671</v>
          </cell>
          <cell r="O390" t="e">
            <v>#NAME?</v>
          </cell>
          <cell r="P390">
            <v>0</v>
          </cell>
        </row>
        <row r="391">
          <cell r="C391">
            <v>0</v>
          </cell>
          <cell r="D391">
            <v>0</v>
          </cell>
          <cell r="E391">
            <v>0</v>
          </cell>
          <cell r="F391">
            <v>0</v>
          </cell>
          <cell r="G391">
            <v>0</v>
          </cell>
          <cell r="H391">
            <v>0</v>
          </cell>
          <cell r="I391">
            <v>0</v>
          </cell>
          <cell r="J391">
            <v>0</v>
          </cell>
          <cell r="K391">
            <v>0</v>
          </cell>
          <cell r="L391">
            <v>0</v>
          </cell>
          <cell r="M391">
            <v>0</v>
          </cell>
          <cell r="N391">
            <v>0</v>
          </cell>
          <cell r="O391">
            <v>0</v>
          </cell>
          <cell r="P391">
            <v>0</v>
          </cell>
        </row>
        <row r="392">
          <cell r="C392">
            <v>0</v>
          </cell>
          <cell r="D392">
            <v>0</v>
          </cell>
          <cell r="E392">
            <v>0</v>
          </cell>
          <cell r="F392">
            <v>0</v>
          </cell>
          <cell r="G392">
            <v>0</v>
          </cell>
          <cell r="H392">
            <v>0</v>
          </cell>
          <cell r="I392">
            <v>0</v>
          </cell>
          <cell r="J392">
            <v>0</v>
          </cell>
          <cell r="K392">
            <v>0</v>
          </cell>
          <cell r="L392">
            <v>0</v>
          </cell>
          <cell r="M392">
            <v>0</v>
          </cell>
          <cell r="N392">
            <v>0</v>
          </cell>
          <cell r="O392">
            <v>0</v>
          </cell>
          <cell r="P392">
            <v>0</v>
          </cell>
        </row>
        <row r="393">
          <cell r="C393">
            <v>0</v>
          </cell>
          <cell r="D393">
            <v>0</v>
          </cell>
          <cell r="E393">
            <v>0</v>
          </cell>
          <cell r="F393">
            <v>0</v>
          </cell>
          <cell r="G393">
            <v>0</v>
          </cell>
          <cell r="H393">
            <v>0</v>
          </cell>
          <cell r="I393">
            <v>0</v>
          </cell>
          <cell r="J393">
            <v>0</v>
          </cell>
          <cell r="K393">
            <v>0</v>
          </cell>
          <cell r="L393">
            <v>0</v>
          </cell>
          <cell r="M393">
            <v>0</v>
          </cell>
          <cell r="N393">
            <v>0</v>
          </cell>
          <cell r="O393">
            <v>0</v>
          </cell>
          <cell r="P393">
            <v>0</v>
          </cell>
        </row>
        <row r="394">
          <cell r="C394">
            <v>0</v>
          </cell>
          <cell r="D394">
            <v>0</v>
          </cell>
          <cell r="E394">
            <v>0</v>
          </cell>
          <cell r="F394">
            <v>0</v>
          </cell>
          <cell r="G394">
            <v>0</v>
          </cell>
          <cell r="H394">
            <v>0</v>
          </cell>
          <cell r="I394">
            <v>0</v>
          </cell>
          <cell r="J394">
            <v>0</v>
          </cell>
          <cell r="K394">
            <v>0</v>
          </cell>
          <cell r="L394">
            <v>0</v>
          </cell>
          <cell r="M394">
            <v>0</v>
          </cell>
          <cell r="N394">
            <v>0</v>
          </cell>
          <cell r="O394">
            <v>0</v>
          </cell>
          <cell r="P394">
            <v>0</v>
          </cell>
        </row>
        <row r="395">
          <cell r="C395">
            <v>0</v>
          </cell>
          <cell r="D395">
            <v>0</v>
          </cell>
          <cell r="E395">
            <v>0</v>
          </cell>
          <cell r="F395">
            <v>0</v>
          </cell>
          <cell r="G395">
            <v>0</v>
          </cell>
          <cell r="H395">
            <v>0</v>
          </cell>
          <cell r="I395">
            <v>0</v>
          </cell>
          <cell r="J395">
            <v>0</v>
          </cell>
          <cell r="K395">
            <v>0</v>
          </cell>
          <cell r="L395">
            <v>0</v>
          </cell>
          <cell r="M395">
            <v>0</v>
          </cell>
          <cell r="N395">
            <v>0</v>
          </cell>
          <cell r="O395">
            <v>0</v>
          </cell>
          <cell r="P395">
            <v>0</v>
          </cell>
        </row>
        <row r="396">
          <cell r="C396">
            <v>0</v>
          </cell>
          <cell r="D396">
            <v>0</v>
          </cell>
          <cell r="E396">
            <v>0</v>
          </cell>
          <cell r="F396">
            <v>0</v>
          </cell>
          <cell r="G396">
            <v>0</v>
          </cell>
          <cell r="H396">
            <v>0</v>
          </cell>
          <cell r="I396">
            <v>0</v>
          </cell>
          <cell r="J396">
            <v>0</v>
          </cell>
          <cell r="K396">
            <v>0</v>
          </cell>
          <cell r="L396">
            <v>0</v>
          </cell>
          <cell r="M396">
            <v>0</v>
          </cell>
          <cell r="N396">
            <v>0</v>
          </cell>
          <cell r="O396">
            <v>0</v>
          </cell>
          <cell r="P396">
            <v>0</v>
          </cell>
        </row>
        <row r="397">
          <cell r="C397">
            <v>0</v>
          </cell>
          <cell r="D397">
            <v>0</v>
          </cell>
          <cell r="E397">
            <v>0</v>
          </cell>
          <cell r="F397">
            <v>0</v>
          </cell>
          <cell r="G397">
            <v>0</v>
          </cell>
          <cell r="H397">
            <v>0</v>
          </cell>
          <cell r="I397">
            <v>0</v>
          </cell>
          <cell r="J397">
            <v>0</v>
          </cell>
          <cell r="K397">
            <v>0</v>
          </cell>
          <cell r="L397">
            <v>0</v>
          </cell>
          <cell r="M397">
            <v>0</v>
          </cell>
          <cell r="N397">
            <v>0</v>
          </cell>
          <cell r="O397">
            <v>0</v>
          </cell>
          <cell r="P397">
            <v>0</v>
          </cell>
        </row>
        <row r="398">
          <cell r="C398">
            <v>0</v>
          </cell>
          <cell r="D398">
            <v>0</v>
          </cell>
          <cell r="E398">
            <v>0</v>
          </cell>
          <cell r="F398">
            <v>0</v>
          </cell>
          <cell r="G398">
            <v>0</v>
          </cell>
          <cell r="H398">
            <v>0</v>
          </cell>
          <cell r="I398">
            <v>0</v>
          </cell>
          <cell r="J398">
            <v>0</v>
          </cell>
          <cell r="K398">
            <v>0</v>
          </cell>
          <cell r="L398">
            <v>0</v>
          </cell>
          <cell r="M398">
            <v>0</v>
          </cell>
          <cell r="N398">
            <v>0</v>
          </cell>
          <cell r="O398">
            <v>0</v>
          </cell>
          <cell r="P398">
            <v>0</v>
          </cell>
        </row>
        <row r="399">
          <cell r="C399">
            <v>0</v>
          </cell>
          <cell r="D399">
            <v>0</v>
          </cell>
          <cell r="E399">
            <v>0</v>
          </cell>
          <cell r="F399">
            <v>0</v>
          </cell>
          <cell r="G399">
            <v>0</v>
          </cell>
          <cell r="H399">
            <v>0</v>
          </cell>
          <cell r="I399">
            <v>0</v>
          </cell>
          <cell r="J399">
            <v>0</v>
          </cell>
          <cell r="K399">
            <v>0</v>
          </cell>
          <cell r="L399">
            <v>0</v>
          </cell>
          <cell r="M399">
            <v>0</v>
          </cell>
          <cell r="N399">
            <v>0</v>
          </cell>
          <cell r="O399">
            <v>0</v>
          </cell>
          <cell r="P399">
            <v>0</v>
          </cell>
        </row>
        <row r="400">
          <cell r="C400">
            <v>0</v>
          </cell>
          <cell r="D400">
            <v>0</v>
          </cell>
          <cell r="E400">
            <v>0</v>
          </cell>
          <cell r="F400">
            <v>0</v>
          </cell>
          <cell r="G400">
            <v>0</v>
          </cell>
          <cell r="H400">
            <v>0</v>
          </cell>
          <cell r="I400">
            <v>0</v>
          </cell>
          <cell r="J400">
            <v>0</v>
          </cell>
          <cell r="K400">
            <v>0</v>
          </cell>
          <cell r="L400">
            <v>0</v>
          </cell>
          <cell r="M400">
            <v>0</v>
          </cell>
          <cell r="N400">
            <v>0</v>
          </cell>
          <cell r="O400">
            <v>0</v>
          </cell>
          <cell r="P400">
            <v>0</v>
          </cell>
        </row>
        <row r="401">
          <cell r="C401">
            <v>0</v>
          </cell>
          <cell r="D401">
            <v>0</v>
          </cell>
          <cell r="E401">
            <v>0</v>
          </cell>
          <cell r="F401">
            <v>0</v>
          </cell>
          <cell r="G401">
            <v>0</v>
          </cell>
          <cell r="H401">
            <v>0</v>
          </cell>
          <cell r="I401">
            <v>0</v>
          </cell>
          <cell r="J401">
            <v>0</v>
          </cell>
          <cell r="K401">
            <v>0</v>
          </cell>
          <cell r="L401">
            <v>0</v>
          </cell>
          <cell r="M401">
            <v>0</v>
          </cell>
          <cell r="N401">
            <v>0</v>
          </cell>
          <cell r="O401">
            <v>0</v>
          </cell>
          <cell r="P401">
            <v>0</v>
          </cell>
        </row>
        <row r="402">
          <cell r="C402">
            <v>0</v>
          </cell>
          <cell r="D402">
            <v>0</v>
          </cell>
          <cell r="E402">
            <v>0</v>
          </cell>
          <cell r="F402">
            <v>0</v>
          </cell>
          <cell r="G402">
            <v>0</v>
          </cell>
          <cell r="H402">
            <v>0</v>
          </cell>
          <cell r="I402">
            <v>0</v>
          </cell>
          <cell r="J402">
            <v>0</v>
          </cell>
          <cell r="K402">
            <v>0</v>
          </cell>
          <cell r="L402">
            <v>0</v>
          </cell>
          <cell r="M402">
            <v>0</v>
          </cell>
          <cell r="N402">
            <v>0</v>
          </cell>
          <cell r="O402">
            <v>0</v>
          </cell>
          <cell r="P402">
            <v>0</v>
          </cell>
        </row>
        <row r="403">
          <cell r="B403" t="str">
            <v>16계</v>
          </cell>
          <cell r="C403">
            <v>0</v>
          </cell>
          <cell r="D403" t="str">
            <v>계</v>
          </cell>
          <cell r="E403">
            <v>0</v>
          </cell>
          <cell r="F403">
            <v>0</v>
          </cell>
          <cell r="G403">
            <v>0</v>
          </cell>
          <cell r="H403">
            <v>0</v>
          </cell>
          <cell r="I403" t="e">
            <v>#NAME?</v>
          </cell>
          <cell r="J403">
            <v>0</v>
          </cell>
          <cell r="K403" t="e">
            <v>#NAME?</v>
          </cell>
          <cell r="L403">
            <v>0</v>
          </cell>
          <cell r="M403" t="e">
            <v>#NAME?</v>
          </cell>
          <cell r="N403">
            <v>0</v>
          </cell>
          <cell r="O403" t="e">
            <v>#NAME?</v>
          </cell>
          <cell r="P403">
            <v>0</v>
          </cell>
        </row>
        <row r="404">
          <cell r="B404">
            <v>17</v>
          </cell>
          <cell r="C404">
            <v>17</v>
          </cell>
          <cell r="D404" t="str">
            <v>광섬유케이블 신설(야간)</v>
          </cell>
          <cell r="E404" t="str">
            <v>OF-SM-48Core(난연)강대, 이중시스</v>
          </cell>
          <cell r="F404" t="str">
            <v>100m</v>
          </cell>
          <cell r="G404">
            <v>0</v>
          </cell>
          <cell r="H404">
            <v>0</v>
          </cell>
          <cell r="I404">
            <v>0</v>
          </cell>
          <cell r="J404">
            <v>0</v>
          </cell>
          <cell r="K404">
            <v>0</v>
          </cell>
          <cell r="L404">
            <v>0</v>
          </cell>
          <cell r="M404">
            <v>0</v>
          </cell>
          <cell r="N404">
            <v>0</v>
          </cell>
          <cell r="O404">
            <v>0</v>
          </cell>
          <cell r="P404">
            <v>17</v>
          </cell>
        </row>
        <row r="405">
          <cell r="C405">
            <v>0</v>
          </cell>
          <cell r="D405" t="str">
            <v>가. 재료비</v>
          </cell>
          <cell r="E405">
            <v>0</v>
          </cell>
          <cell r="F405">
            <v>0</v>
          </cell>
          <cell r="G405">
            <v>0</v>
          </cell>
          <cell r="H405">
            <v>0</v>
          </cell>
          <cell r="I405">
            <v>0</v>
          </cell>
          <cell r="J405">
            <v>0</v>
          </cell>
          <cell r="K405">
            <v>0</v>
          </cell>
          <cell r="L405">
            <v>0</v>
          </cell>
          <cell r="M405">
            <v>0</v>
          </cell>
          <cell r="N405">
            <v>0</v>
          </cell>
          <cell r="O405">
            <v>0</v>
          </cell>
          <cell r="P405">
            <v>0</v>
          </cell>
        </row>
        <row r="406">
          <cell r="C406">
            <v>0</v>
          </cell>
          <cell r="D406" t="str">
            <v>광섬유케이블</v>
          </cell>
          <cell r="E406" t="str">
            <v>OF-SM-48Core(난연)강대, 이중시스</v>
          </cell>
          <cell r="F406" t="str">
            <v>m</v>
          </cell>
          <cell r="G406" t="e">
            <v>#NAME?</v>
          </cell>
          <cell r="H406">
            <v>2345</v>
          </cell>
          <cell r="I406" t="e">
            <v>#NAME?</v>
          </cell>
          <cell r="J406">
            <v>0</v>
          </cell>
          <cell r="K406">
            <v>0</v>
          </cell>
          <cell r="L406">
            <v>0</v>
          </cell>
          <cell r="M406" t="e">
            <v>#NAME?</v>
          </cell>
          <cell r="N406">
            <v>2345</v>
          </cell>
          <cell r="O406" t="e">
            <v>#NAME?</v>
          </cell>
          <cell r="P406">
            <v>0</v>
          </cell>
        </row>
        <row r="407">
          <cell r="C407">
            <v>0</v>
          </cell>
          <cell r="D407" t="str">
            <v>잡자재비</v>
          </cell>
          <cell r="E407" t="str">
            <v>전선 및 배관의 2%</v>
          </cell>
          <cell r="F407" t="str">
            <v>요율</v>
          </cell>
          <cell r="G407" t="e">
            <v>#NAME?</v>
          </cell>
          <cell r="H407" t="e">
            <v>#NAME?</v>
          </cell>
          <cell r="I407" t="e">
            <v>#NAME?</v>
          </cell>
          <cell r="J407">
            <v>0</v>
          </cell>
          <cell r="K407">
            <v>0</v>
          </cell>
          <cell r="L407">
            <v>0</v>
          </cell>
          <cell r="M407" t="e">
            <v>#NAME?</v>
          </cell>
          <cell r="N407" t="e">
            <v>#NAME?</v>
          </cell>
          <cell r="O407" t="e">
            <v>#NAME?</v>
          </cell>
          <cell r="P407">
            <v>0</v>
          </cell>
        </row>
        <row r="408">
          <cell r="C408">
            <v>0</v>
          </cell>
          <cell r="D408">
            <v>0</v>
          </cell>
          <cell r="E408">
            <v>0</v>
          </cell>
          <cell r="F408">
            <v>0</v>
          </cell>
          <cell r="G408">
            <v>0</v>
          </cell>
          <cell r="H408">
            <v>0</v>
          </cell>
          <cell r="I408">
            <v>0</v>
          </cell>
          <cell r="J408">
            <v>0</v>
          </cell>
          <cell r="K408">
            <v>0</v>
          </cell>
          <cell r="L408">
            <v>0</v>
          </cell>
          <cell r="M408">
            <v>0</v>
          </cell>
          <cell r="N408">
            <v>0</v>
          </cell>
          <cell r="O408">
            <v>0</v>
          </cell>
          <cell r="P408">
            <v>0</v>
          </cell>
        </row>
        <row r="409">
          <cell r="C409">
            <v>0</v>
          </cell>
          <cell r="D409" t="str">
            <v>나 노무비</v>
          </cell>
          <cell r="E409">
            <v>0</v>
          </cell>
          <cell r="F409">
            <v>0</v>
          </cell>
          <cell r="G409">
            <v>0</v>
          </cell>
          <cell r="H409">
            <v>0</v>
          </cell>
          <cell r="I409">
            <v>0</v>
          </cell>
          <cell r="J409">
            <v>0</v>
          </cell>
          <cell r="K409">
            <v>0</v>
          </cell>
          <cell r="L409">
            <v>0</v>
          </cell>
          <cell r="M409">
            <v>0</v>
          </cell>
          <cell r="N409">
            <v>0</v>
          </cell>
          <cell r="O409">
            <v>0</v>
          </cell>
          <cell r="P409">
            <v>0</v>
          </cell>
        </row>
        <row r="410">
          <cell r="B410" t="str">
            <v>17광케이블설치사</v>
          </cell>
          <cell r="C410">
            <v>0</v>
          </cell>
          <cell r="D410" t="str">
            <v>광케이블설치사</v>
          </cell>
          <cell r="E410">
            <v>0</v>
          </cell>
          <cell r="F410" t="str">
            <v>인</v>
          </cell>
          <cell r="G410" t="e">
            <v>#NAME?</v>
          </cell>
          <cell r="H410">
            <v>0</v>
          </cell>
          <cell r="I410">
            <v>0</v>
          </cell>
          <cell r="J410">
            <v>398214</v>
          </cell>
          <cell r="K410" t="e">
            <v>#NAME?</v>
          </cell>
          <cell r="L410">
            <v>0</v>
          </cell>
          <cell r="M410" t="e">
            <v>#NAME?</v>
          </cell>
          <cell r="N410">
            <v>398214</v>
          </cell>
          <cell r="O410" t="e">
            <v>#NAME?</v>
          </cell>
          <cell r="P410">
            <v>0</v>
          </cell>
        </row>
        <row r="411">
          <cell r="B411" t="str">
            <v>17보통인부</v>
          </cell>
          <cell r="C411">
            <v>0</v>
          </cell>
          <cell r="D411" t="str">
            <v>보통인부</v>
          </cell>
          <cell r="E411">
            <v>0</v>
          </cell>
          <cell r="F411" t="str">
            <v>인</v>
          </cell>
          <cell r="G411" t="e">
            <v>#NAME?</v>
          </cell>
          <cell r="H411">
            <v>0</v>
          </cell>
          <cell r="I411">
            <v>0</v>
          </cell>
          <cell r="J411">
            <v>153671</v>
          </cell>
          <cell r="K411" t="e">
            <v>#NAME?</v>
          </cell>
          <cell r="L411">
            <v>0</v>
          </cell>
          <cell r="M411" t="e">
            <v>#NAME?</v>
          </cell>
          <cell r="N411">
            <v>153671</v>
          </cell>
          <cell r="O411" t="e">
            <v>#NAME?</v>
          </cell>
          <cell r="P411">
            <v>0</v>
          </cell>
        </row>
        <row r="412">
          <cell r="C412">
            <v>0</v>
          </cell>
          <cell r="D412">
            <v>0</v>
          </cell>
          <cell r="E412">
            <v>0</v>
          </cell>
          <cell r="F412">
            <v>0</v>
          </cell>
          <cell r="G412">
            <v>0</v>
          </cell>
          <cell r="H412">
            <v>0</v>
          </cell>
          <cell r="I412">
            <v>0</v>
          </cell>
          <cell r="J412">
            <v>0</v>
          </cell>
          <cell r="K412">
            <v>0</v>
          </cell>
          <cell r="L412">
            <v>0</v>
          </cell>
          <cell r="M412">
            <v>0</v>
          </cell>
          <cell r="N412">
            <v>0</v>
          </cell>
          <cell r="O412">
            <v>0</v>
          </cell>
          <cell r="P412">
            <v>0</v>
          </cell>
        </row>
        <row r="413">
          <cell r="C413">
            <v>0</v>
          </cell>
          <cell r="D413" t="str">
            <v>다. 공구손료</v>
          </cell>
          <cell r="E413" t="str">
            <v>노무비x3%</v>
          </cell>
          <cell r="F413">
            <v>0</v>
          </cell>
          <cell r="G413">
            <v>0</v>
          </cell>
          <cell r="H413">
            <v>0</v>
          </cell>
          <cell r="I413">
            <v>0</v>
          </cell>
          <cell r="J413">
            <v>0</v>
          </cell>
          <cell r="K413">
            <v>0</v>
          </cell>
          <cell r="L413">
            <v>0</v>
          </cell>
          <cell r="M413">
            <v>0</v>
          </cell>
          <cell r="N413">
            <v>0</v>
          </cell>
          <cell r="O413">
            <v>0</v>
          </cell>
          <cell r="P413">
            <v>0</v>
          </cell>
        </row>
        <row r="414">
          <cell r="C414">
            <v>0</v>
          </cell>
          <cell r="D414" t="str">
            <v>광케이블설치사</v>
          </cell>
          <cell r="E414">
            <v>0</v>
          </cell>
          <cell r="F414" t="str">
            <v>인</v>
          </cell>
          <cell r="G414" t="e">
            <v>#NAME?</v>
          </cell>
          <cell r="H414">
            <v>0</v>
          </cell>
          <cell r="I414" t="e">
            <v>#NAME?</v>
          </cell>
          <cell r="J414">
            <v>0</v>
          </cell>
          <cell r="K414">
            <v>0</v>
          </cell>
          <cell r="L414">
            <v>398214</v>
          </cell>
          <cell r="M414" t="e">
            <v>#NAME?</v>
          </cell>
          <cell r="N414">
            <v>398214</v>
          </cell>
          <cell r="O414" t="e">
            <v>#NAME?</v>
          </cell>
          <cell r="P414">
            <v>0</v>
          </cell>
        </row>
        <row r="415">
          <cell r="C415">
            <v>0</v>
          </cell>
          <cell r="D415" t="str">
            <v>보통인부</v>
          </cell>
          <cell r="E415">
            <v>0</v>
          </cell>
          <cell r="F415" t="str">
            <v>인</v>
          </cell>
          <cell r="G415" t="e">
            <v>#NAME?</v>
          </cell>
          <cell r="H415">
            <v>0</v>
          </cell>
          <cell r="I415" t="e">
            <v>#NAME?</v>
          </cell>
          <cell r="J415">
            <v>0</v>
          </cell>
          <cell r="K415">
            <v>0</v>
          </cell>
          <cell r="L415">
            <v>153671</v>
          </cell>
          <cell r="M415" t="e">
            <v>#NAME?</v>
          </cell>
          <cell r="N415">
            <v>153671</v>
          </cell>
          <cell r="O415" t="e">
            <v>#NAME?</v>
          </cell>
          <cell r="P415">
            <v>0</v>
          </cell>
        </row>
        <row r="416">
          <cell r="C416">
            <v>0</v>
          </cell>
          <cell r="D416">
            <v>0</v>
          </cell>
          <cell r="E416">
            <v>0</v>
          </cell>
          <cell r="F416">
            <v>0</v>
          </cell>
          <cell r="G416">
            <v>0</v>
          </cell>
          <cell r="H416">
            <v>0</v>
          </cell>
          <cell r="I416">
            <v>0</v>
          </cell>
          <cell r="J416">
            <v>0</v>
          </cell>
          <cell r="K416">
            <v>0</v>
          </cell>
          <cell r="L416">
            <v>0</v>
          </cell>
          <cell r="M416">
            <v>0</v>
          </cell>
          <cell r="N416">
            <v>0</v>
          </cell>
          <cell r="O416">
            <v>0</v>
          </cell>
          <cell r="P416">
            <v>0</v>
          </cell>
        </row>
        <row r="417">
          <cell r="C417">
            <v>0</v>
          </cell>
          <cell r="D417">
            <v>0</v>
          </cell>
          <cell r="E417">
            <v>0</v>
          </cell>
          <cell r="F417">
            <v>0</v>
          </cell>
          <cell r="G417">
            <v>0</v>
          </cell>
          <cell r="H417">
            <v>0</v>
          </cell>
          <cell r="I417">
            <v>0</v>
          </cell>
          <cell r="J417">
            <v>0</v>
          </cell>
          <cell r="K417">
            <v>0</v>
          </cell>
          <cell r="L417">
            <v>0</v>
          </cell>
          <cell r="M417">
            <v>0</v>
          </cell>
          <cell r="N417">
            <v>0</v>
          </cell>
          <cell r="O417">
            <v>0</v>
          </cell>
          <cell r="P417">
            <v>0</v>
          </cell>
        </row>
        <row r="418">
          <cell r="C418">
            <v>0</v>
          </cell>
          <cell r="D418">
            <v>0</v>
          </cell>
          <cell r="E418">
            <v>0</v>
          </cell>
          <cell r="F418">
            <v>0</v>
          </cell>
          <cell r="G418">
            <v>0</v>
          </cell>
          <cell r="H418">
            <v>0</v>
          </cell>
          <cell r="I418">
            <v>0</v>
          </cell>
          <cell r="J418">
            <v>0</v>
          </cell>
          <cell r="K418">
            <v>0</v>
          </cell>
          <cell r="L418">
            <v>0</v>
          </cell>
          <cell r="M418">
            <v>0</v>
          </cell>
          <cell r="N418">
            <v>0</v>
          </cell>
          <cell r="O418">
            <v>0</v>
          </cell>
          <cell r="P418">
            <v>0</v>
          </cell>
        </row>
        <row r="419">
          <cell r="C419">
            <v>0</v>
          </cell>
          <cell r="D419">
            <v>0</v>
          </cell>
          <cell r="E419">
            <v>0</v>
          </cell>
          <cell r="F419">
            <v>0</v>
          </cell>
          <cell r="G419">
            <v>0</v>
          </cell>
          <cell r="H419">
            <v>0</v>
          </cell>
          <cell r="I419">
            <v>0</v>
          </cell>
          <cell r="J419">
            <v>0</v>
          </cell>
          <cell r="K419">
            <v>0</v>
          </cell>
          <cell r="L419">
            <v>0</v>
          </cell>
          <cell r="M419">
            <v>0</v>
          </cell>
          <cell r="N419">
            <v>0</v>
          </cell>
          <cell r="O419">
            <v>0</v>
          </cell>
          <cell r="P419">
            <v>0</v>
          </cell>
        </row>
        <row r="420">
          <cell r="C420">
            <v>0</v>
          </cell>
          <cell r="D420">
            <v>0</v>
          </cell>
          <cell r="E420">
            <v>0</v>
          </cell>
          <cell r="F420">
            <v>0</v>
          </cell>
          <cell r="G420">
            <v>0</v>
          </cell>
          <cell r="H420">
            <v>0</v>
          </cell>
          <cell r="I420">
            <v>0</v>
          </cell>
          <cell r="J420">
            <v>0</v>
          </cell>
          <cell r="K420">
            <v>0</v>
          </cell>
          <cell r="L420">
            <v>0</v>
          </cell>
          <cell r="M420">
            <v>0</v>
          </cell>
          <cell r="N420">
            <v>0</v>
          </cell>
          <cell r="O420">
            <v>0</v>
          </cell>
          <cell r="P420">
            <v>0</v>
          </cell>
        </row>
        <row r="421">
          <cell r="C421">
            <v>0</v>
          </cell>
          <cell r="D421">
            <v>0</v>
          </cell>
          <cell r="E421">
            <v>0</v>
          </cell>
          <cell r="F421">
            <v>0</v>
          </cell>
          <cell r="G421">
            <v>0</v>
          </cell>
          <cell r="H421">
            <v>0</v>
          </cell>
          <cell r="I421">
            <v>0</v>
          </cell>
          <cell r="J421">
            <v>0</v>
          </cell>
          <cell r="K421">
            <v>0</v>
          </cell>
          <cell r="L421">
            <v>0</v>
          </cell>
          <cell r="M421">
            <v>0</v>
          </cell>
          <cell r="N421">
            <v>0</v>
          </cell>
          <cell r="O421">
            <v>0</v>
          </cell>
          <cell r="P421">
            <v>0</v>
          </cell>
        </row>
        <row r="422">
          <cell r="C422">
            <v>0</v>
          </cell>
          <cell r="D422">
            <v>0</v>
          </cell>
          <cell r="E422">
            <v>0</v>
          </cell>
          <cell r="F422">
            <v>0</v>
          </cell>
          <cell r="G422">
            <v>0</v>
          </cell>
          <cell r="H422">
            <v>0</v>
          </cell>
          <cell r="I422">
            <v>0</v>
          </cell>
          <cell r="J422">
            <v>0</v>
          </cell>
          <cell r="K422">
            <v>0</v>
          </cell>
          <cell r="L422">
            <v>0</v>
          </cell>
          <cell r="M422">
            <v>0</v>
          </cell>
          <cell r="N422">
            <v>0</v>
          </cell>
          <cell r="O422">
            <v>0</v>
          </cell>
          <cell r="P422">
            <v>0</v>
          </cell>
        </row>
        <row r="423">
          <cell r="C423">
            <v>0</v>
          </cell>
          <cell r="D423">
            <v>0</v>
          </cell>
          <cell r="E423">
            <v>0</v>
          </cell>
          <cell r="F423">
            <v>0</v>
          </cell>
          <cell r="G423">
            <v>0</v>
          </cell>
          <cell r="H423">
            <v>0</v>
          </cell>
          <cell r="I423">
            <v>0</v>
          </cell>
          <cell r="J423">
            <v>0</v>
          </cell>
          <cell r="K423">
            <v>0</v>
          </cell>
          <cell r="L423">
            <v>0</v>
          </cell>
          <cell r="M423">
            <v>0</v>
          </cell>
          <cell r="N423">
            <v>0</v>
          </cell>
          <cell r="O423">
            <v>0</v>
          </cell>
          <cell r="P423">
            <v>0</v>
          </cell>
        </row>
        <row r="424">
          <cell r="C424">
            <v>0</v>
          </cell>
          <cell r="D424">
            <v>0</v>
          </cell>
          <cell r="E424">
            <v>0</v>
          </cell>
          <cell r="F424">
            <v>0</v>
          </cell>
          <cell r="G424">
            <v>0</v>
          </cell>
          <cell r="H424">
            <v>0</v>
          </cell>
          <cell r="I424">
            <v>0</v>
          </cell>
          <cell r="J424">
            <v>0</v>
          </cell>
          <cell r="K424">
            <v>0</v>
          </cell>
          <cell r="L424">
            <v>0</v>
          </cell>
          <cell r="M424">
            <v>0</v>
          </cell>
          <cell r="N424">
            <v>0</v>
          </cell>
          <cell r="O424">
            <v>0</v>
          </cell>
          <cell r="P424">
            <v>0</v>
          </cell>
        </row>
        <row r="425">
          <cell r="C425">
            <v>0</v>
          </cell>
          <cell r="D425">
            <v>0</v>
          </cell>
          <cell r="E425">
            <v>0</v>
          </cell>
          <cell r="F425">
            <v>0</v>
          </cell>
          <cell r="G425">
            <v>0</v>
          </cell>
          <cell r="H425">
            <v>0</v>
          </cell>
          <cell r="I425">
            <v>0</v>
          </cell>
          <cell r="J425">
            <v>0</v>
          </cell>
          <cell r="K425">
            <v>0</v>
          </cell>
          <cell r="L425">
            <v>0</v>
          </cell>
          <cell r="M425">
            <v>0</v>
          </cell>
          <cell r="N425">
            <v>0</v>
          </cell>
          <cell r="O425">
            <v>0</v>
          </cell>
          <cell r="P425">
            <v>0</v>
          </cell>
        </row>
        <row r="426">
          <cell r="C426">
            <v>0</v>
          </cell>
          <cell r="D426">
            <v>0</v>
          </cell>
          <cell r="E426">
            <v>0</v>
          </cell>
          <cell r="F426">
            <v>0</v>
          </cell>
          <cell r="G426">
            <v>0</v>
          </cell>
          <cell r="H426">
            <v>0</v>
          </cell>
          <cell r="I426">
            <v>0</v>
          </cell>
          <cell r="J426">
            <v>0</v>
          </cell>
          <cell r="K426">
            <v>0</v>
          </cell>
          <cell r="L426">
            <v>0</v>
          </cell>
          <cell r="M426">
            <v>0</v>
          </cell>
          <cell r="N426">
            <v>0</v>
          </cell>
          <cell r="O426">
            <v>0</v>
          </cell>
          <cell r="P426">
            <v>0</v>
          </cell>
        </row>
        <row r="427">
          <cell r="C427">
            <v>0</v>
          </cell>
          <cell r="D427">
            <v>0</v>
          </cell>
          <cell r="E427">
            <v>0</v>
          </cell>
          <cell r="F427">
            <v>0</v>
          </cell>
          <cell r="G427">
            <v>0</v>
          </cell>
          <cell r="H427">
            <v>0</v>
          </cell>
          <cell r="I427">
            <v>0</v>
          </cell>
          <cell r="J427">
            <v>0</v>
          </cell>
          <cell r="K427">
            <v>0</v>
          </cell>
          <cell r="L427">
            <v>0</v>
          </cell>
          <cell r="M427">
            <v>0</v>
          </cell>
          <cell r="N427">
            <v>0</v>
          </cell>
          <cell r="O427">
            <v>0</v>
          </cell>
          <cell r="P427">
            <v>0</v>
          </cell>
        </row>
        <row r="428">
          <cell r="B428" t="str">
            <v>17계</v>
          </cell>
          <cell r="C428">
            <v>0</v>
          </cell>
          <cell r="D428" t="str">
            <v>계</v>
          </cell>
          <cell r="E428">
            <v>0</v>
          </cell>
          <cell r="F428">
            <v>0</v>
          </cell>
          <cell r="G428">
            <v>0</v>
          </cell>
          <cell r="H428">
            <v>0</v>
          </cell>
          <cell r="I428" t="e">
            <v>#NAME?</v>
          </cell>
          <cell r="J428">
            <v>0</v>
          </cell>
          <cell r="K428" t="e">
            <v>#NAME?</v>
          </cell>
          <cell r="L428">
            <v>0</v>
          </cell>
          <cell r="M428" t="e">
            <v>#NAME?</v>
          </cell>
          <cell r="N428">
            <v>0</v>
          </cell>
          <cell r="O428" t="e">
            <v>#NAME?</v>
          </cell>
          <cell r="P428">
            <v>0</v>
          </cell>
        </row>
        <row r="429">
          <cell r="B429">
            <v>18</v>
          </cell>
          <cell r="C429">
            <v>18</v>
          </cell>
          <cell r="D429" t="str">
            <v>광섬유케이블 신설(야간)</v>
          </cell>
          <cell r="E429" t="str">
            <v>OF-SM-72ore(난연)강대, 이중시스</v>
          </cell>
          <cell r="F429" t="str">
            <v>100m</v>
          </cell>
          <cell r="G429">
            <v>0</v>
          </cell>
          <cell r="H429">
            <v>0</v>
          </cell>
          <cell r="I429">
            <v>0</v>
          </cell>
          <cell r="J429">
            <v>0</v>
          </cell>
          <cell r="K429">
            <v>0</v>
          </cell>
          <cell r="L429">
            <v>0</v>
          </cell>
          <cell r="M429">
            <v>0</v>
          </cell>
          <cell r="N429">
            <v>0</v>
          </cell>
          <cell r="O429">
            <v>0</v>
          </cell>
          <cell r="P429">
            <v>18</v>
          </cell>
        </row>
        <row r="430">
          <cell r="C430">
            <v>0</v>
          </cell>
          <cell r="D430" t="str">
            <v>가. 재료비</v>
          </cell>
          <cell r="E430">
            <v>0</v>
          </cell>
          <cell r="F430">
            <v>0</v>
          </cell>
          <cell r="G430">
            <v>0</v>
          </cell>
          <cell r="H430">
            <v>0</v>
          </cell>
          <cell r="I430">
            <v>0</v>
          </cell>
          <cell r="J430">
            <v>0</v>
          </cell>
          <cell r="K430">
            <v>0</v>
          </cell>
          <cell r="L430">
            <v>0</v>
          </cell>
          <cell r="M430">
            <v>0</v>
          </cell>
          <cell r="N430">
            <v>0</v>
          </cell>
          <cell r="O430">
            <v>0</v>
          </cell>
          <cell r="P430">
            <v>0</v>
          </cell>
        </row>
        <row r="431">
          <cell r="C431">
            <v>0</v>
          </cell>
          <cell r="D431" t="str">
            <v>광섬유케이블</v>
          </cell>
          <cell r="E431" t="str">
            <v>OF-SM-72ore(난연)강대, 이중시스</v>
          </cell>
          <cell r="F431" t="str">
            <v>m</v>
          </cell>
          <cell r="G431" t="e">
            <v>#NAME?</v>
          </cell>
          <cell r="H431">
            <v>3000</v>
          </cell>
          <cell r="I431" t="e">
            <v>#NAME?</v>
          </cell>
          <cell r="J431">
            <v>0</v>
          </cell>
          <cell r="K431">
            <v>0</v>
          </cell>
          <cell r="L431">
            <v>0</v>
          </cell>
          <cell r="M431" t="e">
            <v>#NAME?</v>
          </cell>
          <cell r="N431">
            <v>3000</v>
          </cell>
          <cell r="O431" t="e">
            <v>#NAME?</v>
          </cell>
          <cell r="P431">
            <v>0</v>
          </cell>
        </row>
        <row r="432">
          <cell r="C432">
            <v>0</v>
          </cell>
          <cell r="D432" t="str">
            <v>잡자재비</v>
          </cell>
          <cell r="E432" t="str">
            <v>전선 및 배관의 2%</v>
          </cell>
          <cell r="F432" t="str">
            <v>요율</v>
          </cell>
          <cell r="G432" t="e">
            <v>#NAME?</v>
          </cell>
          <cell r="H432" t="e">
            <v>#NAME?</v>
          </cell>
          <cell r="I432" t="e">
            <v>#NAME?</v>
          </cell>
          <cell r="J432">
            <v>0</v>
          </cell>
          <cell r="K432">
            <v>0</v>
          </cell>
          <cell r="L432">
            <v>0</v>
          </cell>
          <cell r="M432" t="e">
            <v>#NAME?</v>
          </cell>
          <cell r="N432" t="e">
            <v>#NAME?</v>
          </cell>
          <cell r="O432" t="e">
            <v>#NAME?</v>
          </cell>
          <cell r="P432">
            <v>0</v>
          </cell>
        </row>
        <row r="433">
          <cell r="C433">
            <v>0</v>
          </cell>
          <cell r="D433">
            <v>0</v>
          </cell>
          <cell r="E433">
            <v>0</v>
          </cell>
          <cell r="F433">
            <v>0</v>
          </cell>
          <cell r="G433">
            <v>0</v>
          </cell>
          <cell r="H433">
            <v>0</v>
          </cell>
          <cell r="I433">
            <v>0</v>
          </cell>
          <cell r="J433">
            <v>0</v>
          </cell>
          <cell r="K433">
            <v>0</v>
          </cell>
          <cell r="L433">
            <v>0</v>
          </cell>
          <cell r="M433">
            <v>0</v>
          </cell>
          <cell r="N433">
            <v>0</v>
          </cell>
          <cell r="O433">
            <v>0</v>
          </cell>
          <cell r="P433">
            <v>0</v>
          </cell>
        </row>
        <row r="434">
          <cell r="C434">
            <v>0</v>
          </cell>
          <cell r="D434" t="str">
            <v>나 노무비</v>
          </cell>
          <cell r="E434">
            <v>0</v>
          </cell>
          <cell r="F434">
            <v>0</v>
          </cell>
          <cell r="G434">
            <v>0</v>
          </cell>
          <cell r="H434">
            <v>0</v>
          </cell>
          <cell r="I434">
            <v>0</v>
          </cell>
          <cell r="J434">
            <v>0</v>
          </cell>
          <cell r="K434">
            <v>0</v>
          </cell>
          <cell r="L434">
            <v>0</v>
          </cell>
          <cell r="M434">
            <v>0</v>
          </cell>
          <cell r="N434">
            <v>0</v>
          </cell>
          <cell r="O434">
            <v>0</v>
          </cell>
          <cell r="P434">
            <v>0</v>
          </cell>
        </row>
        <row r="435">
          <cell r="B435" t="str">
            <v>18광케이블설치사</v>
          </cell>
          <cell r="C435">
            <v>0</v>
          </cell>
          <cell r="D435" t="str">
            <v>광케이블설치사</v>
          </cell>
          <cell r="E435">
            <v>0</v>
          </cell>
          <cell r="F435" t="str">
            <v>인</v>
          </cell>
          <cell r="G435" t="e">
            <v>#NAME?</v>
          </cell>
          <cell r="H435">
            <v>0</v>
          </cell>
          <cell r="I435">
            <v>0</v>
          </cell>
          <cell r="J435">
            <v>398214</v>
          </cell>
          <cell r="K435" t="e">
            <v>#NAME?</v>
          </cell>
          <cell r="L435">
            <v>0</v>
          </cell>
          <cell r="M435" t="e">
            <v>#NAME?</v>
          </cell>
          <cell r="N435">
            <v>398214</v>
          </cell>
          <cell r="O435" t="e">
            <v>#NAME?</v>
          </cell>
          <cell r="P435">
            <v>0</v>
          </cell>
        </row>
        <row r="436">
          <cell r="B436" t="str">
            <v>18보통인부</v>
          </cell>
          <cell r="C436">
            <v>0</v>
          </cell>
          <cell r="D436" t="str">
            <v>보통인부</v>
          </cell>
          <cell r="E436">
            <v>0</v>
          </cell>
          <cell r="F436" t="str">
            <v>인</v>
          </cell>
          <cell r="G436" t="e">
            <v>#NAME?</v>
          </cell>
          <cell r="H436">
            <v>0</v>
          </cell>
          <cell r="I436">
            <v>0</v>
          </cell>
          <cell r="J436">
            <v>153671</v>
          </cell>
          <cell r="K436" t="e">
            <v>#NAME?</v>
          </cell>
          <cell r="L436">
            <v>0</v>
          </cell>
          <cell r="M436" t="e">
            <v>#NAME?</v>
          </cell>
          <cell r="N436">
            <v>153671</v>
          </cell>
          <cell r="O436" t="e">
            <v>#NAME?</v>
          </cell>
          <cell r="P436">
            <v>0</v>
          </cell>
        </row>
        <row r="437">
          <cell r="C437">
            <v>0</v>
          </cell>
          <cell r="D437">
            <v>0</v>
          </cell>
          <cell r="E437">
            <v>0</v>
          </cell>
          <cell r="F437">
            <v>0</v>
          </cell>
          <cell r="G437">
            <v>0</v>
          </cell>
          <cell r="H437">
            <v>0</v>
          </cell>
          <cell r="I437">
            <v>0</v>
          </cell>
          <cell r="J437">
            <v>0</v>
          </cell>
          <cell r="K437">
            <v>0</v>
          </cell>
          <cell r="L437">
            <v>0</v>
          </cell>
          <cell r="M437">
            <v>0</v>
          </cell>
          <cell r="N437">
            <v>0</v>
          </cell>
          <cell r="O437">
            <v>0</v>
          </cell>
          <cell r="P437">
            <v>0</v>
          </cell>
        </row>
        <row r="438">
          <cell r="C438">
            <v>0</v>
          </cell>
          <cell r="D438" t="str">
            <v>다. 공구손료</v>
          </cell>
          <cell r="E438" t="str">
            <v>노무비x3%</v>
          </cell>
          <cell r="F438">
            <v>0</v>
          </cell>
          <cell r="G438">
            <v>0</v>
          </cell>
          <cell r="H438">
            <v>0</v>
          </cell>
          <cell r="I438">
            <v>0</v>
          </cell>
          <cell r="J438">
            <v>0</v>
          </cell>
          <cell r="K438">
            <v>0</v>
          </cell>
          <cell r="L438">
            <v>0</v>
          </cell>
          <cell r="M438">
            <v>0</v>
          </cell>
          <cell r="N438">
            <v>0</v>
          </cell>
          <cell r="O438">
            <v>0</v>
          </cell>
          <cell r="P438">
            <v>0</v>
          </cell>
        </row>
        <row r="439">
          <cell r="C439">
            <v>0</v>
          </cell>
          <cell r="D439" t="str">
            <v>광케이블설치사</v>
          </cell>
          <cell r="E439">
            <v>0</v>
          </cell>
          <cell r="F439" t="str">
            <v>인</v>
          </cell>
          <cell r="G439" t="e">
            <v>#NAME?</v>
          </cell>
          <cell r="H439">
            <v>0</v>
          </cell>
          <cell r="I439" t="e">
            <v>#NAME?</v>
          </cell>
          <cell r="J439">
            <v>0</v>
          </cell>
          <cell r="K439">
            <v>0</v>
          </cell>
          <cell r="L439">
            <v>398214</v>
          </cell>
          <cell r="M439" t="e">
            <v>#NAME?</v>
          </cell>
          <cell r="N439">
            <v>398214</v>
          </cell>
          <cell r="O439" t="e">
            <v>#NAME?</v>
          </cell>
          <cell r="P439">
            <v>0</v>
          </cell>
        </row>
        <row r="440">
          <cell r="C440">
            <v>0</v>
          </cell>
          <cell r="D440" t="str">
            <v>보통인부</v>
          </cell>
          <cell r="E440">
            <v>0</v>
          </cell>
          <cell r="F440" t="str">
            <v>인</v>
          </cell>
          <cell r="G440" t="e">
            <v>#NAME?</v>
          </cell>
          <cell r="H440">
            <v>0</v>
          </cell>
          <cell r="I440" t="e">
            <v>#NAME?</v>
          </cell>
          <cell r="J440">
            <v>0</v>
          </cell>
          <cell r="K440">
            <v>0</v>
          </cell>
          <cell r="L440">
            <v>153671</v>
          </cell>
          <cell r="M440" t="e">
            <v>#NAME?</v>
          </cell>
          <cell r="N440">
            <v>153671</v>
          </cell>
          <cell r="O440" t="e">
            <v>#NAME?</v>
          </cell>
          <cell r="P440">
            <v>0</v>
          </cell>
        </row>
        <row r="441">
          <cell r="C441">
            <v>0</v>
          </cell>
          <cell r="D441">
            <v>0</v>
          </cell>
          <cell r="E441">
            <v>0</v>
          </cell>
          <cell r="F441">
            <v>0</v>
          </cell>
          <cell r="G441">
            <v>0</v>
          </cell>
          <cell r="H441">
            <v>0</v>
          </cell>
          <cell r="I441">
            <v>0</v>
          </cell>
          <cell r="J441">
            <v>0</v>
          </cell>
          <cell r="K441">
            <v>0</v>
          </cell>
          <cell r="L441">
            <v>0</v>
          </cell>
          <cell r="M441">
            <v>0</v>
          </cell>
          <cell r="N441">
            <v>0</v>
          </cell>
          <cell r="O441">
            <v>0</v>
          </cell>
          <cell r="P441">
            <v>0</v>
          </cell>
        </row>
        <row r="442">
          <cell r="C442">
            <v>0</v>
          </cell>
          <cell r="D442">
            <v>0</v>
          </cell>
          <cell r="E442">
            <v>0</v>
          </cell>
          <cell r="F442">
            <v>0</v>
          </cell>
          <cell r="G442">
            <v>0</v>
          </cell>
          <cell r="H442">
            <v>0</v>
          </cell>
          <cell r="I442">
            <v>0</v>
          </cell>
          <cell r="J442">
            <v>0</v>
          </cell>
          <cell r="K442">
            <v>0</v>
          </cell>
          <cell r="L442">
            <v>0</v>
          </cell>
          <cell r="M442">
            <v>0</v>
          </cell>
          <cell r="N442">
            <v>0</v>
          </cell>
          <cell r="O442">
            <v>0</v>
          </cell>
          <cell r="P442">
            <v>0</v>
          </cell>
        </row>
        <row r="443">
          <cell r="C443">
            <v>0</v>
          </cell>
          <cell r="D443">
            <v>0</v>
          </cell>
          <cell r="E443">
            <v>0</v>
          </cell>
          <cell r="F443">
            <v>0</v>
          </cell>
          <cell r="G443">
            <v>0</v>
          </cell>
          <cell r="H443">
            <v>0</v>
          </cell>
          <cell r="I443">
            <v>0</v>
          </cell>
          <cell r="J443">
            <v>0</v>
          </cell>
          <cell r="K443">
            <v>0</v>
          </cell>
          <cell r="L443">
            <v>0</v>
          </cell>
          <cell r="M443">
            <v>0</v>
          </cell>
          <cell r="N443">
            <v>0</v>
          </cell>
          <cell r="O443">
            <v>0</v>
          </cell>
          <cell r="P443">
            <v>0</v>
          </cell>
        </row>
        <row r="444">
          <cell r="C444">
            <v>0</v>
          </cell>
          <cell r="D444">
            <v>0</v>
          </cell>
          <cell r="E444">
            <v>0</v>
          </cell>
          <cell r="F444">
            <v>0</v>
          </cell>
          <cell r="G444">
            <v>0</v>
          </cell>
          <cell r="H444">
            <v>0</v>
          </cell>
          <cell r="I444">
            <v>0</v>
          </cell>
          <cell r="J444">
            <v>0</v>
          </cell>
          <cell r="K444">
            <v>0</v>
          </cell>
          <cell r="L444">
            <v>0</v>
          </cell>
          <cell r="M444">
            <v>0</v>
          </cell>
          <cell r="N444">
            <v>0</v>
          </cell>
          <cell r="O444">
            <v>0</v>
          </cell>
          <cell r="P444">
            <v>0</v>
          </cell>
        </row>
        <row r="445">
          <cell r="C445">
            <v>0</v>
          </cell>
          <cell r="D445">
            <v>0</v>
          </cell>
          <cell r="E445">
            <v>0</v>
          </cell>
          <cell r="F445">
            <v>0</v>
          </cell>
          <cell r="G445">
            <v>0</v>
          </cell>
          <cell r="H445">
            <v>0</v>
          </cell>
          <cell r="I445">
            <v>0</v>
          </cell>
          <cell r="J445">
            <v>0</v>
          </cell>
          <cell r="K445">
            <v>0</v>
          </cell>
          <cell r="L445">
            <v>0</v>
          </cell>
          <cell r="M445">
            <v>0</v>
          </cell>
          <cell r="N445">
            <v>0</v>
          </cell>
          <cell r="O445">
            <v>0</v>
          </cell>
          <cell r="P445">
            <v>0</v>
          </cell>
        </row>
        <row r="446">
          <cell r="C446">
            <v>0</v>
          </cell>
          <cell r="D446">
            <v>0</v>
          </cell>
          <cell r="E446">
            <v>0</v>
          </cell>
          <cell r="F446">
            <v>0</v>
          </cell>
          <cell r="G446">
            <v>0</v>
          </cell>
          <cell r="H446">
            <v>0</v>
          </cell>
          <cell r="I446">
            <v>0</v>
          </cell>
          <cell r="J446">
            <v>0</v>
          </cell>
          <cell r="K446">
            <v>0</v>
          </cell>
          <cell r="L446">
            <v>0</v>
          </cell>
          <cell r="M446">
            <v>0</v>
          </cell>
          <cell r="N446">
            <v>0</v>
          </cell>
          <cell r="O446">
            <v>0</v>
          </cell>
          <cell r="P446">
            <v>0</v>
          </cell>
        </row>
        <row r="447">
          <cell r="C447">
            <v>0</v>
          </cell>
          <cell r="D447">
            <v>0</v>
          </cell>
          <cell r="E447">
            <v>0</v>
          </cell>
          <cell r="F447">
            <v>0</v>
          </cell>
          <cell r="G447">
            <v>0</v>
          </cell>
          <cell r="H447">
            <v>0</v>
          </cell>
          <cell r="I447">
            <v>0</v>
          </cell>
          <cell r="J447">
            <v>0</v>
          </cell>
          <cell r="K447">
            <v>0</v>
          </cell>
          <cell r="L447">
            <v>0</v>
          </cell>
          <cell r="M447">
            <v>0</v>
          </cell>
          <cell r="N447">
            <v>0</v>
          </cell>
          <cell r="O447">
            <v>0</v>
          </cell>
          <cell r="P447">
            <v>0</v>
          </cell>
        </row>
        <row r="448">
          <cell r="C448">
            <v>0</v>
          </cell>
          <cell r="D448">
            <v>0</v>
          </cell>
          <cell r="E448">
            <v>0</v>
          </cell>
          <cell r="F448">
            <v>0</v>
          </cell>
          <cell r="G448">
            <v>0</v>
          </cell>
          <cell r="H448">
            <v>0</v>
          </cell>
          <cell r="I448">
            <v>0</v>
          </cell>
          <cell r="J448">
            <v>0</v>
          </cell>
          <cell r="K448">
            <v>0</v>
          </cell>
          <cell r="L448">
            <v>0</v>
          </cell>
          <cell r="M448">
            <v>0</v>
          </cell>
          <cell r="N448">
            <v>0</v>
          </cell>
          <cell r="O448">
            <v>0</v>
          </cell>
          <cell r="P448">
            <v>0</v>
          </cell>
        </row>
        <row r="449">
          <cell r="C449">
            <v>0</v>
          </cell>
          <cell r="D449">
            <v>0</v>
          </cell>
          <cell r="E449">
            <v>0</v>
          </cell>
          <cell r="F449">
            <v>0</v>
          </cell>
          <cell r="G449">
            <v>0</v>
          </cell>
          <cell r="H449">
            <v>0</v>
          </cell>
          <cell r="I449">
            <v>0</v>
          </cell>
          <cell r="J449">
            <v>0</v>
          </cell>
          <cell r="K449">
            <v>0</v>
          </cell>
          <cell r="L449">
            <v>0</v>
          </cell>
          <cell r="M449">
            <v>0</v>
          </cell>
          <cell r="N449">
            <v>0</v>
          </cell>
          <cell r="O449">
            <v>0</v>
          </cell>
          <cell r="P449">
            <v>0</v>
          </cell>
        </row>
        <row r="450">
          <cell r="C450">
            <v>0</v>
          </cell>
          <cell r="D450">
            <v>0</v>
          </cell>
          <cell r="E450">
            <v>0</v>
          </cell>
          <cell r="F450">
            <v>0</v>
          </cell>
          <cell r="G450">
            <v>0</v>
          </cell>
          <cell r="H450">
            <v>0</v>
          </cell>
          <cell r="I450">
            <v>0</v>
          </cell>
          <cell r="J450">
            <v>0</v>
          </cell>
          <cell r="K450">
            <v>0</v>
          </cell>
          <cell r="L450">
            <v>0</v>
          </cell>
          <cell r="M450">
            <v>0</v>
          </cell>
          <cell r="N450">
            <v>0</v>
          </cell>
          <cell r="O450">
            <v>0</v>
          </cell>
          <cell r="P450">
            <v>0</v>
          </cell>
        </row>
        <row r="451">
          <cell r="C451">
            <v>0</v>
          </cell>
          <cell r="D451">
            <v>0</v>
          </cell>
          <cell r="E451">
            <v>0</v>
          </cell>
          <cell r="F451">
            <v>0</v>
          </cell>
          <cell r="G451">
            <v>0</v>
          </cell>
          <cell r="H451">
            <v>0</v>
          </cell>
          <cell r="I451">
            <v>0</v>
          </cell>
          <cell r="J451">
            <v>0</v>
          </cell>
          <cell r="K451">
            <v>0</v>
          </cell>
          <cell r="L451">
            <v>0</v>
          </cell>
          <cell r="M451">
            <v>0</v>
          </cell>
          <cell r="N451">
            <v>0</v>
          </cell>
          <cell r="O451">
            <v>0</v>
          </cell>
          <cell r="P451">
            <v>0</v>
          </cell>
        </row>
        <row r="452">
          <cell r="B452" t="str">
            <v>18계</v>
          </cell>
          <cell r="C452">
            <v>0</v>
          </cell>
          <cell r="D452" t="str">
            <v>계</v>
          </cell>
          <cell r="E452">
            <v>0</v>
          </cell>
          <cell r="F452">
            <v>0</v>
          </cell>
          <cell r="G452">
            <v>0</v>
          </cell>
          <cell r="H452">
            <v>0</v>
          </cell>
          <cell r="I452" t="e">
            <v>#NAME?</v>
          </cell>
          <cell r="J452">
            <v>0</v>
          </cell>
          <cell r="K452" t="e">
            <v>#NAME?</v>
          </cell>
          <cell r="L452">
            <v>0</v>
          </cell>
          <cell r="M452" t="e">
            <v>#NAME?</v>
          </cell>
          <cell r="N452">
            <v>0</v>
          </cell>
          <cell r="O452" t="e">
            <v>#NAME?</v>
          </cell>
          <cell r="P452">
            <v>0</v>
          </cell>
        </row>
        <row r="453">
          <cell r="B453">
            <v>19</v>
          </cell>
          <cell r="C453">
            <v>19</v>
          </cell>
          <cell r="D453" t="str">
            <v>광케이블 국내성단(야간)</v>
          </cell>
          <cell r="E453" t="str">
            <v>12 코어 이하</v>
          </cell>
          <cell r="F453" t="str">
            <v>core</v>
          </cell>
          <cell r="G453">
            <v>0</v>
          </cell>
          <cell r="H453">
            <v>0</v>
          </cell>
          <cell r="I453">
            <v>0</v>
          </cell>
          <cell r="J453">
            <v>0</v>
          </cell>
          <cell r="K453">
            <v>0</v>
          </cell>
          <cell r="L453">
            <v>0</v>
          </cell>
          <cell r="M453">
            <v>0</v>
          </cell>
          <cell r="N453">
            <v>0</v>
          </cell>
          <cell r="O453">
            <v>0</v>
          </cell>
          <cell r="P453">
            <v>19</v>
          </cell>
        </row>
        <row r="454">
          <cell r="C454">
            <v>0</v>
          </cell>
          <cell r="D454" t="str">
            <v>가. 재료비</v>
          </cell>
          <cell r="E454">
            <v>0</v>
          </cell>
          <cell r="F454">
            <v>0</v>
          </cell>
          <cell r="G454">
            <v>0</v>
          </cell>
          <cell r="H454">
            <v>0</v>
          </cell>
          <cell r="I454">
            <v>0</v>
          </cell>
          <cell r="J454">
            <v>0</v>
          </cell>
          <cell r="K454">
            <v>0</v>
          </cell>
          <cell r="L454">
            <v>0</v>
          </cell>
          <cell r="M454">
            <v>0</v>
          </cell>
          <cell r="N454">
            <v>0</v>
          </cell>
          <cell r="O454">
            <v>0</v>
          </cell>
          <cell r="P454">
            <v>0</v>
          </cell>
        </row>
        <row r="455">
          <cell r="C455">
            <v>0</v>
          </cell>
          <cell r="D455" t="str">
            <v>성단용 피그테일</v>
          </cell>
          <cell r="E455" t="str">
            <v>LC-SM-SP 1.5m</v>
          </cell>
          <cell r="F455" t="str">
            <v>본</v>
          </cell>
          <cell r="G455" t="e">
            <v>#NAME?</v>
          </cell>
          <cell r="H455">
            <v>800</v>
          </cell>
          <cell r="I455" t="e">
            <v>#NAME?</v>
          </cell>
          <cell r="J455">
            <v>0</v>
          </cell>
          <cell r="K455">
            <v>0</v>
          </cell>
          <cell r="L455">
            <v>0</v>
          </cell>
          <cell r="M455" t="e">
            <v>#NAME?</v>
          </cell>
          <cell r="N455">
            <v>800</v>
          </cell>
          <cell r="O455" t="e">
            <v>#NAME?</v>
          </cell>
          <cell r="P455">
            <v>0</v>
          </cell>
        </row>
        <row r="456">
          <cell r="C456">
            <v>0</v>
          </cell>
          <cell r="D456" t="str">
            <v>잡자재비</v>
          </cell>
          <cell r="E456" t="str">
            <v>전선 및 배관의 2%</v>
          </cell>
          <cell r="F456" t="str">
            <v>요율</v>
          </cell>
          <cell r="G456" t="e">
            <v>#NAME?</v>
          </cell>
          <cell r="H456" t="e">
            <v>#NAME?</v>
          </cell>
          <cell r="I456" t="e">
            <v>#NAME?</v>
          </cell>
          <cell r="J456">
            <v>0</v>
          </cell>
          <cell r="K456">
            <v>0</v>
          </cell>
          <cell r="L456">
            <v>0</v>
          </cell>
          <cell r="M456" t="e">
            <v>#NAME?</v>
          </cell>
          <cell r="N456" t="e">
            <v>#NAME?</v>
          </cell>
          <cell r="O456" t="e">
            <v>#NAME?</v>
          </cell>
          <cell r="P456">
            <v>0</v>
          </cell>
        </row>
        <row r="457">
          <cell r="C457">
            <v>0</v>
          </cell>
          <cell r="D457">
            <v>0</v>
          </cell>
          <cell r="E457">
            <v>0</v>
          </cell>
          <cell r="F457">
            <v>0</v>
          </cell>
          <cell r="G457">
            <v>0</v>
          </cell>
          <cell r="H457">
            <v>0</v>
          </cell>
          <cell r="I457">
            <v>0</v>
          </cell>
          <cell r="J457">
            <v>0</v>
          </cell>
          <cell r="K457">
            <v>0</v>
          </cell>
          <cell r="L457">
            <v>0</v>
          </cell>
          <cell r="M457">
            <v>0</v>
          </cell>
          <cell r="N457">
            <v>0</v>
          </cell>
          <cell r="O457">
            <v>0</v>
          </cell>
          <cell r="P457">
            <v>0</v>
          </cell>
        </row>
        <row r="458">
          <cell r="C458">
            <v>0</v>
          </cell>
          <cell r="D458" t="str">
            <v>나 노무비</v>
          </cell>
          <cell r="E458">
            <v>0</v>
          </cell>
          <cell r="F458">
            <v>0</v>
          </cell>
          <cell r="G458">
            <v>0</v>
          </cell>
          <cell r="H458">
            <v>0</v>
          </cell>
          <cell r="I458">
            <v>0</v>
          </cell>
          <cell r="J458">
            <v>0</v>
          </cell>
          <cell r="K458">
            <v>0</v>
          </cell>
          <cell r="L458">
            <v>0</v>
          </cell>
          <cell r="M458">
            <v>0</v>
          </cell>
          <cell r="N458">
            <v>0</v>
          </cell>
          <cell r="O458">
            <v>0</v>
          </cell>
          <cell r="P458">
            <v>0</v>
          </cell>
        </row>
        <row r="459">
          <cell r="B459" t="str">
            <v>19광케이블설치사</v>
          </cell>
          <cell r="C459">
            <v>0</v>
          </cell>
          <cell r="D459" t="str">
            <v>광케이블설치사</v>
          </cell>
          <cell r="E459">
            <v>0</v>
          </cell>
          <cell r="F459" t="str">
            <v>인</v>
          </cell>
          <cell r="G459" t="e">
            <v>#NAME?</v>
          </cell>
          <cell r="H459">
            <v>0</v>
          </cell>
          <cell r="I459">
            <v>0</v>
          </cell>
          <cell r="J459">
            <v>398214</v>
          </cell>
          <cell r="K459" t="e">
            <v>#NAME?</v>
          </cell>
          <cell r="L459">
            <v>0</v>
          </cell>
          <cell r="M459">
            <v>0</v>
          </cell>
          <cell r="N459">
            <v>398214</v>
          </cell>
          <cell r="O459" t="e">
            <v>#NAME?</v>
          </cell>
          <cell r="P459">
            <v>0</v>
          </cell>
        </row>
        <row r="460">
          <cell r="B460" t="str">
            <v>19특별인부</v>
          </cell>
          <cell r="C460">
            <v>0</v>
          </cell>
          <cell r="D460" t="str">
            <v>특별인부</v>
          </cell>
          <cell r="E460">
            <v>0</v>
          </cell>
          <cell r="F460" t="str">
            <v>인</v>
          </cell>
          <cell r="G460" t="e">
            <v>#NAME?</v>
          </cell>
          <cell r="H460">
            <v>0</v>
          </cell>
          <cell r="I460">
            <v>0</v>
          </cell>
          <cell r="J460">
            <v>192375</v>
          </cell>
          <cell r="K460" t="e">
            <v>#NAME?</v>
          </cell>
          <cell r="L460">
            <v>0</v>
          </cell>
          <cell r="M460">
            <v>0</v>
          </cell>
          <cell r="N460">
            <v>192375</v>
          </cell>
          <cell r="O460" t="e">
            <v>#NAME?</v>
          </cell>
          <cell r="P460">
            <v>0</v>
          </cell>
        </row>
        <row r="461">
          <cell r="C461">
            <v>0</v>
          </cell>
          <cell r="D461">
            <v>0</v>
          </cell>
          <cell r="E461">
            <v>0</v>
          </cell>
          <cell r="F461">
            <v>0</v>
          </cell>
          <cell r="G461">
            <v>0</v>
          </cell>
          <cell r="H461">
            <v>0</v>
          </cell>
          <cell r="I461">
            <v>0</v>
          </cell>
          <cell r="J461">
            <v>0</v>
          </cell>
          <cell r="K461">
            <v>0</v>
          </cell>
          <cell r="L461">
            <v>0</v>
          </cell>
          <cell r="M461">
            <v>0</v>
          </cell>
          <cell r="N461">
            <v>0</v>
          </cell>
          <cell r="O461">
            <v>0</v>
          </cell>
          <cell r="P461">
            <v>0</v>
          </cell>
        </row>
        <row r="462">
          <cell r="C462">
            <v>0</v>
          </cell>
          <cell r="D462" t="str">
            <v>다. 공구손료</v>
          </cell>
          <cell r="E462" t="str">
            <v>노무비x3%</v>
          </cell>
          <cell r="F462">
            <v>0</v>
          </cell>
          <cell r="G462">
            <v>0</v>
          </cell>
          <cell r="H462">
            <v>0</v>
          </cell>
          <cell r="I462">
            <v>0</v>
          </cell>
          <cell r="J462">
            <v>0</v>
          </cell>
          <cell r="K462">
            <v>0</v>
          </cell>
          <cell r="L462">
            <v>0</v>
          </cell>
          <cell r="M462">
            <v>0</v>
          </cell>
          <cell r="N462">
            <v>0</v>
          </cell>
          <cell r="O462">
            <v>0</v>
          </cell>
          <cell r="P462">
            <v>0</v>
          </cell>
        </row>
        <row r="463">
          <cell r="C463">
            <v>0</v>
          </cell>
          <cell r="D463" t="str">
            <v>광케이블설치사</v>
          </cell>
          <cell r="E463">
            <v>0</v>
          </cell>
          <cell r="F463" t="str">
            <v>인</v>
          </cell>
          <cell r="G463" t="e">
            <v>#NAME?</v>
          </cell>
          <cell r="H463">
            <v>0</v>
          </cell>
          <cell r="I463" t="e">
            <v>#NAME?</v>
          </cell>
          <cell r="J463">
            <v>0</v>
          </cell>
          <cell r="K463">
            <v>0</v>
          </cell>
          <cell r="L463">
            <v>398214</v>
          </cell>
          <cell r="M463" t="e">
            <v>#NAME?</v>
          </cell>
          <cell r="N463">
            <v>398214</v>
          </cell>
          <cell r="O463" t="e">
            <v>#NAME?</v>
          </cell>
          <cell r="P463">
            <v>0</v>
          </cell>
        </row>
        <row r="464">
          <cell r="C464">
            <v>0</v>
          </cell>
          <cell r="D464" t="str">
            <v>특별인부</v>
          </cell>
          <cell r="E464">
            <v>0</v>
          </cell>
          <cell r="F464" t="str">
            <v>인</v>
          </cell>
          <cell r="G464" t="e">
            <v>#NAME?</v>
          </cell>
          <cell r="H464">
            <v>0</v>
          </cell>
          <cell r="I464" t="e">
            <v>#NAME?</v>
          </cell>
          <cell r="J464">
            <v>0</v>
          </cell>
          <cell r="K464">
            <v>0</v>
          </cell>
          <cell r="L464">
            <v>192375</v>
          </cell>
          <cell r="M464" t="e">
            <v>#NAME?</v>
          </cell>
          <cell r="N464">
            <v>192375</v>
          </cell>
          <cell r="O464" t="e">
            <v>#NAME?</v>
          </cell>
          <cell r="P464">
            <v>0</v>
          </cell>
        </row>
        <row r="465">
          <cell r="C465">
            <v>0</v>
          </cell>
          <cell r="D465">
            <v>0</v>
          </cell>
          <cell r="E465">
            <v>0</v>
          </cell>
          <cell r="F465">
            <v>0</v>
          </cell>
          <cell r="G465">
            <v>0</v>
          </cell>
          <cell r="H465">
            <v>0</v>
          </cell>
          <cell r="I465">
            <v>0</v>
          </cell>
          <cell r="J465">
            <v>0</v>
          </cell>
          <cell r="K465">
            <v>0</v>
          </cell>
          <cell r="L465">
            <v>0</v>
          </cell>
          <cell r="M465">
            <v>0</v>
          </cell>
          <cell r="N465">
            <v>0</v>
          </cell>
          <cell r="O465">
            <v>0</v>
          </cell>
          <cell r="P465">
            <v>0</v>
          </cell>
        </row>
        <row r="466">
          <cell r="C466">
            <v>0</v>
          </cell>
          <cell r="D466">
            <v>0</v>
          </cell>
          <cell r="E466">
            <v>0</v>
          </cell>
          <cell r="F466">
            <v>0</v>
          </cell>
          <cell r="G466">
            <v>0</v>
          </cell>
          <cell r="H466">
            <v>0</v>
          </cell>
          <cell r="I466">
            <v>0</v>
          </cell>
          <cell r="J466">
            <v>0</v>
          </cell>
          <cell r="K466">
            <v>0</v>
          </cell>
          <cell r="L466">
            <v>0</v>
          </cell>
          <cell r="M466">
            <v>0</v>
          </cell>
          <cell r="N466">
            <v>0</v>
          </cell>
          <cell r="O466">
            <v>0</v>
          </cell>
          <cell r="P466">
            <v>0</v>
          </cell>
        </row>
        <row r="467">
          <cell r="C467">
            <v>0</v>
          </cell>
          <cell r="D467">
            <v>0</v>
          </cell>
          <cell r="E467">
            <v>0</v>
          </cell>
          <cell r="F467">
            <v>0</v>
          </cell>
          <cell r="G467">
            <v>0</v>
          </cell>
          <cell r="H467">
            <v>0</v>
          </cell>
          <cell r="I467">
            <v>0</v>
          </cell>
          <cell r="J467">
            <v>0</v>
          </cell>
          <cell r="K467">
            <v>0</v>
          </cell>
          <cell r="L467">
            <v>0</v>
          </cell>
          <cell r="M467">
            <v>0</v>
          </cell>
          <cell r="N467">
            <v>0</v>
          </cell>
          <cell r="O467">
            <v>0</v>
          </cell>
          <cell r="P467">
            <v>0</v>
          </cell>
        </row>
        <row r="468">
          <cell r="C468">
            <v>0</v>
          </cell>
          <cell r="D468">
            <v>0</v>
          </cell>
          <cell r="E468">
            <v>0</v>
          </cell>
          <cell r="F468">
            <v>0</v>
          </cell>
          <cell r="G468">
            <v>0</v>
          </cell>
          <cell r="H468">
            <v>0</v>
          </cell>
          <cell r="I468">
            <v>0</v>
          </cell>
          <cell r="J468">
            <v>0</v>
          </cell>
          <cell r="K468">
            <v>0</v>
          </cell>
          <cell r="L468">
            <v>0</v>
          </cell>
          <cell r="M468">
            <v>0</v>
          </cell>
          <cell r="N468">
            <v>0</v>
          </cell>
          <cell r="O468">
            <v>0</v>
          </cell>
          <cell r="P468">
            <v>0</v>
          </cell>
        </row>
        <row r="469">
          <cell r="C469">
            <v>0</v>
          </cell>
          <cell r="D469">
            <v>0</v>
          </cell>
          <cell r="E469">
            <v>0</v>
          </cell>
          <cell r="F469">
            <v>0</v>
          </cell>
          <cell r="G469">
            <v>0</v>
          </cell>
          <cell r="H469">
            <v>0</v>
          </cell>
          <cell r="I469">
            <v>0</v>
          </cell>
          <cell r="J469">
            <v>0</v>
          </cell>
          <cell r="K469">
            <v>0</v>
          </cell>
          <cell r="L469">
            <v>0</v>
          </cell>
          <cell r="M469">
            <v>0</v>
          </cell>
          <cell r="N469">
            <v>0</v>
          </cell>
          <cell r="O469">
            <v>0</v>
          </cell>
          <cell r="P469">
            <v>0</v>
          </cell>
        </row>
        <row r="470">
          <cell r="C470">
            <v>0</v>
          </cell>
          <cell r="D470">
            <v>0</v>
          </cell>
          <cell r="E470">
            <v>0</v>
          </cell>
          <cell r="F470">
            <v>0</v>
          </cell>
          <cell r="G470">
            <v>0</v>
          </cell>
          <cell r="H470">
            <v>0</v>
          </cell>
          <cell r="I470">
            <v>0</v>
          </cell>
          <cell r="J470">
            <v>0</v>
          </cell>
          <cell r="K470">
            <v>0</v>
          </cell>
          <cell r="L470">
            <v>0</v>
          </cell>
          <cell r="M470">
            <v>0</v>
          </cell>
          <cell r="N470">
            <v>0</v>
          </cell>
          <cell r="O470">
            <v>0</v>
          </cell>
          <cell r="P470">
            <v>0</v>
          </cell>
        </row>
        <row r="471">
          <cell r="C471">
            <v>0</v>
          </cell>
          <cell r="D471">
            <v>0</v>
          </cell>
          <cell r="E471">
            <v>0</v>
          </cell>
          <cell r="F471">
            <v>0</v>
          </cell>
          <cell r="G471">
            <v>0</v>
          </cell>
          <cell r="H471">
            <v>0</v>
          </cell>
          <cell r="I471">
            <v>0</v>
          </cell>
          <cell r="J471">
            <v>0</v>
          </cell>
          <cell r="K471">
            <v>0</v>
          </cell>
          <cell r="L471">
            <v>0</v>
          </cell>
          <cell r="M471">
            <v>0</v>
          </cell>
          <cell r="N471">
            <v>0</v>
          </cell>
          <cell r="O471">
            <v>0</v>
          </cell>
          <cell r="P471">
            <v>0</v>
          </cell>
        </row>
        <row r="472">
          <cell r="C472">
            <v>0</v>
          </cell>
          <cell r="D472">
            <v>0</v>
          </cell>
          <cell r="E472">
            <v>0</v>
          </cell>
          <cell r="F472">
            <v>0</v>
          </cell>
          <cell r="G472">
            <v>0</v>
          </cell>
          <cell r="H472">
            <v>0</v>
          </cell>
          <cell r="I472">
            <v>0</v>
          </cell>
          <cell r="J472">
            <v>0</v>
          </cell>
          <cell r="K472">
            <v>0</v>
          </cell>
          <cell r="L472">
            <v>0</v>
          </cell>
          <cell r="M472">
            <v>0</v>
          </cell>
          <cell r="N472">
            <v>0</v>
          </cell>
          <cell r="O472">
            <v>0</v>
          </cell>
          <cell r="P472">
            <v>0</v>
          </cell>
        </row>
        <row r="473">
          <cell r="C473">
            <v>0</v>
          </cell>
          <cell r="D473">
            <v>0</v>
          </cell>
          <cell r="E473">
            <v>0</v>
          </cell>
          <cell r="F473">
            <v>0</v>
          </cell>
          <cell r="G473">
            <v>0</v>
          </cell>
          <cell r="H473">
            <v>0</v>
          </cell>
          <cell r="I473">
            <v>0</v>
          </cell>
          <cell r="J473">
            <v>0</v>
          </cell>
          <cell r="K473">
            <v>0</v>
          </cell>
          <cell r="L473">
            <v>0</v>
          </cell>
          <cell r="M473">
            <v>0</v>
          </cell>
          <cell r="N473">
            <v>0</v>
          </cell>
          <cell r="O473">
            <v>0</v>
          </cell>
          <cell r="P473">
            <v>0</v>
          </cell>
        </row>
        <row r="474">
          <cell r="C474">
            <v>0</v>
          </cell>
          <cell r="D474">
            <v>0</v>
          </cell>
          <cell r="E474">
            <v>0</v>
          </cell>
          <cell r="F474">
            <v>0</v>
          </cell>
          <cell r="G474">
            <v>0</v>
          </cell>
          <cell r="H474">
            <v>0</v>
          </cell>
          <cell r="I474">
            <v>0</v>
          </cell>
          <cell r="J474">
            <v>0</v>
          </cell>
          <cell r="K474">
            <v>0</v>
          </cell>
          <cell r="L474">
            <v>0</v>
          </cell>
          <cell r="M474">
            <v>0</v>
          </cell>
          <cell r="N474">
            <v>0</v>
          </cell>
          <cell r="O474">
            <v>0</v>
          </cell>
          <cell r="P474">
            <v>0</v>
          </cell>
        </row>
        <row r="475">
          <cell r="C475">
            <v>0</v>
          </cell>
          <cell r="D475">
            <v>0</v>
          </cell>
          <cell r="E475">
            <v>0</v>
          </cell>
          <cell r="F475">
            <v>0</v>
          </cell>
          <cell r="G475">
            <v>0</v>
          </cell>
          <cell r="H475">
            <v>0</v>
          </cell>
          <cell r="I475">
            <v>0</v>
          </cell>
          <cell r="J475">
            <v>0</v>
          </cell>
          <cell r="K475">
            <v>0</v>
          </cell>
          <cell r="L475">
            <v>0</v>
          </cell>
          <cell r="M475">
            <v>0</v>
          </cell>
          <cell r="N475">
            <v>0</v>
          </cell>
          <cell r="O475">
            <v>0</v>
          </cell>
          <cell r="P475">
            <v>0</v>
          </cell>
        </row>
        <row r="476">
          <cell r="C476">
            <v>0</v>
          </cell>
          <cell r="D476">
            <v>0</v>
          </cell>
          <cell r="E476">
            <v>0</v>
          </cell>
          <cell r="F476">
            <v>0</v>
          </cell>
          <cell r="G476">
            <v>0</v>
          </cell>
          <cell r="H476">
            <v>0</v>
          </cell>
          <cell r="I476">
            <v>0</v>
          </cell>
          <cell r="J476">
            <v>0</v>
          </cell>
          <cell r="K476">
            <v>0</v>
          </cell>
          <cell r="L476">
            <v>0</v>
          </cell>
          <cell r="M476">
            <v>0</v>
          </cell>
          <cell r="N476">
            <v>0</v>
          </cell>
          <cell r="O476">
            <v>0</v>
          </cell>
          <cell r="P476">
            <v>0</v>
          </cell>
        </row>
        <row r="477">
          <cell r="B477" t="str">
            <v>19계</v>
          </cell>
          <cell r="C477">
            <v>0</v>
          </cell>
          <cell r="D477" t="str">
            <v>계</v>
          </cell>
          <cell r="E477">
            <v>0</v>
          </cell>
          <cell r="F477">
            <v>0</v>
          </cell>
          <cell r="G477">
            <v>0</v>
          </cell>
          <cell r="H477">
            <v>0</v>
          </cell>
          <cell r="I477" t="e">
            <v>#NAME?</v>
          </cell>
          <cell r="J477">
            <v>0</v>
          </cell>
          <cell r="K477" t="e">
            <v>#NAME?</v>
          </cell>
          <cell r="L477">
            <v>0</v>
          </cell>
          <cell r="M477" t="e">
            <v>#NAME?</v>
          </cell>
          <cell r="N477">
            <v>0</v>
          </cell>
          <cell r="O477" t="e">
            <v>#NAME?</v>
          </cell>
          <cell r="P477">
            <v>0</v>
          </cell>
        </row>
        <row r="478">
          <cell r="B478">
            <v>20</v>
          </cell>
          <cell r="C478">
            <v>20</v>
          </cell>
          <cell r="D478" t="str">
            <v>구내 광케이블 성단</v>
          </cell>
          <cell r="E478" t="str">
            <v/>
          </cell>
          <cell r="F478" t="str">
            <v>core</v>
          </cell>
          <cell r="G478">
            <v>0</v>
          </cell>
          <cell r="H478">
            <v>0</v>
          </cell>
          <cell r="I478">
            <v>0</v>
          </cell>
          <cell r="J478">
            <v>0</v>
          </cell>
          <cell r="K478">
            <v>0</v>
          </cell>
          <cell r="L478">
            <v>0</v>
          </cell>
          <cell r="M478">
            <v>0</v>
          </cell>
          <cell r="N478">
            <v>0</v>
          </cell>
          <cell r="O478">
            <v>0</v>
          </cell>
          <cell r="P478">
            <v>20</v>
          </cell>
        </row>
        <row r="479">
          <cell r="C479">
            <v>0</v>
          </cell>
          <cell r="D479" t="str">
            <v>가. 재료비</v>
          </cell>
          <cell r="E479">
            <v>0</v>
          </cell>
          <cell r="F479">
            <v>0</v>
          </cell>
          <cell r="G479">
            <v>0</v>
          </cell>
          <cell r="H479">
            <v>0</v>
          </cell>
          <cell r="I479">
            <v>0</v>
          </cell>
          <cell r="J479">
            <v>0</v>
          </cell>
          <cell r="K479">
            <v>0</v>
          </cell>
          <cell r="L479">
            <v>0</v>
          </cell>
          <cell r="M479">
            <v>0</v>
          </cell>
          <cell r="N479">
            <v>0</v>
          </cell>
          <cell r="O479">
            <v>0</v>
          </cell>
          <cell r="P479">
            <v>0</v>
          </cell>
        </row>
        <row r="480">
          <cell r="C480">
            <v>0</v>
          </cell>
          <cell r="D480" t="str">
            <v>성단용 피그테일</v>
          </cell>
          <cell r="E480" t="str">
            <v>LC-SM-SP 1.5m</v>
          </cell>
          <cell r="F480" t="str">
            <v>본</v>
          </cell>
          <cell r="G480" t="e">
            <v>#NAME?</v>
          </cell>
          <cell r="H480">
            <v>800</v>
          </cell>
          <cell r="I480" t="e">
            <v>#NAME?</v>
          </cell>
          <cell r="J480">
            <v>0</v>
          </cell>
          <cell r="K480">
            <v>0</v>
          </cell>
          <cell r="L480">
            <v>0</v>
          </cell>
          <cell r="M480" t="e">
            <v>#NAME?</v>
          </cell>
          <cell r="N480">
            <v>800</v>
          </cell>
          <cell r="O480" t="e">
            <v>#NAME?</v>
          </cell>
          <cell r="P480">
            <v>0</v>
          </cell>
        </row>
        <row r="481">
          <cell r="C481">
            <v>0</v>
          </cell>
          <cell r="D481" t="str">
            <v>잡자재비</v>
          </cell>
          <cell r="E481" t="str">
            <v>전선 및 배관의 2%</v>
          </cell>
          <cell r="F481" t="str">
            <v>요율</v>
          </cell>
          <cell r="G481" t="e">
            <v>#NAME?</v>
          </cell>
          <cell r="H481" t="e">
            <v>#NAME?</v>
          </cell>
          <cell r="I481" t="e">
            <v>#NAME?</v>
          </cell>
          <cell r="J481">
            <v>0</v>
          </cell>
          <cell r="K481">
            <v>0</v>
          </cell>
          <cell r="L481">
            <v>0</v>
          </cell>
          <cell r="M481" t="e">
            <v>#NAME?</v>
          </cell>
          <cell r="N481" t="e">
            <v>#NAME?</v>
          </cell>
          <cell r="O481" t="e">
            <v>#NAME?</v>
          </cell>
          <cell r="P481">
            <v>0</v>
          </cell>
        </row>
        <row r="482">
          <cell r="C482">
            <v>0</v>
          </cell>
          <cell r="D482">
            <v>0</v>
          </cell>
          <cell r="E482">
            <v>0</v>
          </cell>
          <cell r="F482">
            <v>0</v>
          </cell>
          <cell r="G482">
            <v>0</v>
          </cell>
          <cell r="H482">
            <v>0</v>
          </cell>
          <cell r="I482">
            <v>0</v>
          </cell>
          <cell r="J482">
            <v>0</v>
          </cell>
          <cell r="K482">
            <v>0</v>
          </cell>
          <cell r="L482">
            <v>0</v>
          </cell>
          <cell r="M482">
            <v>0</v>
          </cell>
          <cell r="N482">
            <v>0</v>
          </cell>
          <cell r="O482">
            <v>0</v>
          </cell>
          <cell r="P482">
            <v>0</v>
          </cell>
        </row>
        <row r="483">
          <cell r="C483">
            <v>0</v>
          </cell>
          <cell r="D483" t="str">
            <v>나 노무비</v>
          </cell>
          <cell r="E483">
            <v>0</v>
          </cell>
          <cell r="F483">
            <v>0</v>
          </cell>
          <cell r="G483">
            <v>0</v>
          </cell>
          <cell r="H483">
            <v>0</v>
          </cell>
          <cell r="I483">
            <v>0</v>
          </cell>
          <cell r="J483">
            <v>0</v>
          </cell>
          <cell r="K483">
            <v>0</v>
          </cell>
          <cell r="L483">
            <v>0</v>
          </cell>
          <cell r="M483">
            <v>0</v>
          </cell>
          <cell r="N483">
            <v>0</v>
          </cell>
          <cell r="O483">
            <v>0</v>
          </cell>
          <cell r="P483">
            <v>0</v>
          </cell>
        </row>
        <row r="484">
          <cell r="B484" t="str">
            <v>20광케이블설치사</v>
          </cell>
          <cell r="C484">
            <v>0</v>
          </cell>
          <cell r="D484" t="str">
            <v>광케이블설치사</v>
          </cell>
          <cell r="E484">
            <v>0</v>
          </cell>
          <cell r="F484" t="str">
            <v>인</v>
          </cell>
          <cell r="G484" t="e">
            <v>#NAME?</v>
          </cell>
          <cell r="H484">
            <v>0</v>
          </cell>
          <cell r="I484">
            <v>0</v>
          </cell>
          <cell r="J484">
            <v>398214</v>
          </cell>
          <cell r="K484" t="e">
            <v>#NAME?</v>
          </cell>
          <cell r="L484">
            <v>0</v>
          </cell>
          <cell r="M484">
            <v>0</v>
          </cell>
          <cell r="N484">
            <v>398214</v>
          </cell>
          <cell r="O484" t="e">
            <v>#NAME?</v>
          </cell>
          <cell r="P484">
            <v>0</v>
          </cell>
        </row>
        <row r="485">
          <cell r="B485" t="str">
            <v>20특별인부</v>
          </cell>
          <cell r="C485">
            <v>0</v>
          </cell>
          <cell r="D485" t="str">
            <v>특별인부</v>
          </cell>
          <cell r="E485">
            <v>0</v>
          </cell>
          <cell r="F485" t="str">
            <v>인</v>
          </cell>
          <cell r="G485" t="e">
            <v>#NAME?</v>
          </cell>
          <cell r="H485">
            <v>0</v>
          </cell>
          <cell r="I485">
            <v>0</v>
          </cell>
          <cell r="J485">
            <v>192375</v>
          </cell>
          <cell r="K485" t="e">
            <v>#NAME?</v>
          </cell>
          <cell r="L485">
            <v>0</v>
          </cell>
          <cell r="M485">
            <v>0</v>
          </cell>
          <cell r="N485">
            <v>192375</v>
          </cell>
          <cell r="O485" t="e">
            <v>#NAME?</v>
          </cell>
          <cell r="P485">
            <v>0</v>
          </cell>
        </row>
        <row r="486">
          <cell r="C486">
            <v>0</v>
          </cell>
          <cell r="D486">
            <v>0</v>
          </cell>
          <cell r="E486">
            <v>0</v>
          </cell>
          <cell r="F486">
            <v>0</v>
          </cell>
          <cell r="G486">
            <v>0</v>
          </cell>
          <cell r="H486">
            <v>0</v>
          </cell>
          <cell r="I486">
            <v>0</v>
          </cell>
          <cell r="J486">
            <v>0</v>
          </cell>
          <cell r="K486">
            <v>0</v>
          </cell>
          <cell r="L486">
            <v>0</v>
          </cell>
          <cell r="M486">
            <v>0</v>
          </cell>
          <cell r="N486">
            <v>0</v>
          </cell>
          <cell r="O486">
            <v>0</v>
          </cell>
          <cell r="P486">
            <v>0</v>
          </cell>
        </row>
        <row r="487">
          <cell r="C487">
            <v>0</v>
          </cell>
          <cell r="D487" t="str">
            <v>다. 공구손료</v>
          </cell>
          <cell r="E487" t="str">
            <v>노무비x3%</v>
          </cell>
          <cell r="F487">
            <v>0</v>
          </cell>
          <cell r="G487">
            <v>0</v>
          </cell>
          <cell r="H487">
            <v>0</v>
          </cell>
          <cell r="I487">
            <v>0</v>
          </cell>
          <cell r="J487">
            <v>0</v>
          </cell>
          <cell r="K487">
            <v>0</v>
          </cell>
          <cell r="L487">
            <v>0</v>
          </cell>
          <cell r="M487">
            <v>0</v>
          </cell>
          <cell r="N487">
            <v>0</v>
          </cell>
          <cell r="O487">
            <v>0</v>
          </cell>
          <cell r="P487">
            <v>0</v>
          </cell>
        </row>
        <row r="488">
          <cell r="C488">
            <v>0</v>
          </cell>
          <cell r="D488" t="str">
            <v>광케이블설치사</v>
          </cell>
          <cell r="E488">
            <v>0</v>
          </cell>
          <cell r="F488" t="str">
            <v>인</v>
          </cell>
          <cell r="G488" t="e">
            <v>#NAME?</v>
          </cell>
          <cell r="H488">
            <v>0</v>
          </cell>
          <cell r="I488" t="e">
            <v>#NAME?</v>
          </cell>
          <cell r="J488">
            <v>0</v>
          </cell>
          <cell r="K488">
            <v>0</v>
          </cell>
          <cell r="L488">
            <v>398214</v>
          </cell>
          <cell r="M488" t="e">
            <v>#NAME?</v>
          </cell>
          <cell r="N488">
            <v>398214</v>
          </cell>
          <cell r="O488" t="e">
            <v>#NAME?</v>
          </cell>
          <cell r="P488">
            <v>0</v>
          </cell>
        </row>
        <row r="489">
          <cell r="C489">
            <v>0</v>
          </cell>
          <cell r="D489" t="str">
            <v>특별인부</v>
          </cell>
          <cell r="E489">
            <v>0</v>
          </cell>
          <cell r="F489" t="str">
            <v>인</v>
          </cell>
          <cell r="G489" t="e">
            <v>#NAME?</v>
          </cell>
          <cell r="H489">
            <v>0</v>
          </cell>
          <cell r="I489" t="e">
            <v>#NAME?</v>
          </cell>
          <cell r="J489">
            <v>0</v>
          </cell>
          <cell r="K489">
            <v>0</v>
          </cell>
          <cell r="L489">
            <v>192375</v>
          </cell>
          <cell r="M489" t="e">
            <v>#NAME?</v>
          </cell>
          <cell r="N489">
            <v>192375</v>
          </cell>
          <cell r="O489" t="e">
            <v>#NAME?</v>
          </cell>
          <cell r="P489">
            <v>0</v>
          </cell>
        </row>
        <row r="490">
          <cell r="C490">
            <v>0</v>
          </cell>
          <cell r="D490">
            <v>0</v>
          </cell>
          <cell r="E490">
            <v>0</v>
          </cell>
          <cell r="F490">
            <v>0</v>
          </cell>
          <cell r="G490">
            <v>0</v>
          </cell>
          <cell r="H490">
            <v>0</v>
          </cell>
          <cell r="I490">
            <v>0</v>
          </cell>
          <cell r="J490">
            <v>0</v>
          </cell>
          <cell r="K490">
            <v>0</v>
          </cell>
          <cell r="L490">
            <v>0</v>
          </cell>
          <cell r="M490">
            <v>0</v>
          </cell>
          <cell r="N490">
            <v>0</v>
          </cell>
          <cell r="O490">
            <v>0</v>
          </cell>
          <cell r="P490">
            <v>0</v>
          </cell>
        </row>
        <row r="491">
          <cell r="C491">
            <v>0</v>
          </cell>
          <cell r="D491">
            <v>0</v>
          </cell>
          <cell r="E491">
            <v>0</v>
          </cell>
          <cell r="F491">
            <v>0</v>
          </cell>
          <cell r="G491">
            <v>0</v>
          </cell>
          <cell r="H491">
            <v>0</v>
          </cell>
          <cell r="I491">
            <v>0</v>
          </cell>
          <cell r="J491">
            <v>0</v>
          </cell>
          <cell r="K491">
            <v>0</v>
          </cell>
          <cell r="L491">
            <v>0</v>
          </cell>
          <cell r="M491">
            <v>0</v>
          </cell>
          <cell r="N491">
            <v>0</v>
          </cell>
          <cell r="O491">
            <v>0</v>
          </cell>
          <cell r="P491">
            <v>0</v>
          </cell>
        </row>
        <row r="492">
          <cell r="C492">
            <v>0</v>
          </cell>
          <cell r="D492">
            <v>0</v>
          </cell>
          <cell r="E492">
            <v>0</v>
          </cell>
          <cell r="F492">
            <v>0</v>
          </cell>
          <cell r="G492">
            <v>0</v>
          </cell>
          <cell r="H492">
            <v>0</v>
          </cell>
          <cell r="I492">
            <v>0</v>
          </cell>
          <cell r="J492">
            <v>0</v>
          </cell>
          <cell r="K492">
            <v>0</v>
          </cell>
          <cell r="L492">
            <v>0</v>
          </cell>
          <cell r="M492">
            <v>0</v>
          </cell>
          <cell r="N492">
            <v>0</v>
          </cell>
          <cell r="O492">
            <v>0</v>
          </cell>
          <cell r="P492">
            <v>0</v>
          </cell>
        </row>
        <row r="493">
          <cell r="C493">
            <v>0</v>
          </cell>
          <cell r="D493">
            <v>0</v>
          </cell>
          <cell r="E493">
            <v>0</v>
          </cell>
          <cell r="F493">
            <v>0</v>
          </cell>
          <cell r="G493">
            <v>0</v>
          </cell>
          <cell r="H493">
            <v>0</v>
          </cell>
          <cell r="I493">
            <v>0</v>
          </cell>
          <cell r="J493">
            <v>0</v>
          </cell>
          <cell r="K493">
            <v>0</v>
          </cell>
          <cell r="L493">
            <v>0</v>
          </cell>
          <cell r="M493">
            <v>0</v>
          </cell>
          <cell r="N493">
            <v>0</v>
          </cell>
          <cell r="O493">
            <v>0</v>
          </cell>
          <cell r="P493">
            <v>0</v>
          </cell>
        </row>
        <row r="494">
          <cell r="C494">
            <v>0</v>
          </cell>
          <cell r="D494">
            <v>0</v>
          </cell>
          <cell r="E494">
            <v>0</v>
          </cell>
          <cell r="F494">
            <v>0</v>
          </cell>
          <cell r="G494">
            <v>0</v>
          </cell>
          <cell r="H494">
            <v>0</v>
          </cell>
          <cell r="I494">
            <v>0</v>
          </cell>
          <cell r="J494">
            <v>0</v>
          </cell>
          <cell r="K494">
            <v>0</v>
          </cell>
          <cell r="L494">
            <v>0</v>
          </cell>
          <cell r="M494">
            <v>0</v>
          </cell>
          <cell r="N494">
            <v>0</v>
          </cell>
          <cell r="O494">
            <v>0</v>
          </cell>
          <cell r="P494">
            <v>0</v>
          </cell>
        </row>
        <row r="495">
          <cell r="C495">
            <v>0</v>
          </cell>
          <cell r="D495">
            <v>0</v>
          </cell>
          <cell r="E495">
            <v>0</v>
          </cell>
          <cell r="F495">
            <v>0</v>
          </cell>
          <cell r="G495">
            <v>0</v>
          </cell>
          <cell r="H495">
            <v>0</v>
          </cell>
          <cell r="I495">
            <v>0</v>
          </cell>
          <cell r="J495">
            <v>0</v>
          </cell>
          <cell r="K495">
            <v>0</v>
          </cell>
          <cell r="L495">
            <v>0</v>
          </cell>
          <cell r="M495">
            <v>0</v>
          </cell>
          <cell r="N495">
            <v>0</v>
          </cell>
          <cell r="O495">
            <v>0</v>
          </cell>
          <cell r="P495">
            <v>0</v>
          </cell>
        </row>
        <row r="496">
          <cell r="C496">
            <v>0</v>
          </cell>
          <cell r="D496">
            <v>0</v>
          </cell>
          <cell r="E496">
            <v>0</v>
          </cell>
          <cell r="F496">
            <v>0</v>
          </cell>
          <cell r="G496">
            <v>0</v>
          </cell>
          <cell r="H496">
            <v>0</v>
          </cell>
          <cell r="I496">
            <v>0</v>
          </cell>
          <cell r="J496">
            <v>0</v>
          </cell>
          <cell r="K496">
            <v>0</v>
          </cell>
          <cell r="L496">
            <v>0</v>
          </cell>
          <cell r="M496">
            <v>0</v>
          </cell>
          <cell r="N496">
            <v>0</v>
          </cell>
          <cell r="O496">
            <v>0</v>
          </cell>
          <cell r="P496">
            <v>0</v>
          </cell>
        </row>
        <row r="497">
          <cell r="C497">
            <v>0</v>
          </cell>
          <cell r="D497">
            <v>0</v>
          </cell>
          <cell r="E497">
            <v>0</v>
          </cell>
          <cell r="F497">
            <v>0</v>
          </cell>
          <cell r="G497">
            <v>0</v>
          </cell>
          <cell r="H497">
            <v>0</v>
          </cell>
          <cell r="I497">
            <v>0</v>
          </cell>
          <cell r="J497">
            <v>0</v>
          </cell>
          <cell r="K497">
            <v>0</v>
          </cell>
          <cell r="L497">
            <v>0</v>
          </cell>
          <cell r="M497">
            <v>0</v>
          </cell>
          <cell r="N497">
            <v>0</v>
          </cell>
          <cell r="O497">
            <v>0</v>
          </cell>
          <cell r="P497">
            <v>0</v>
          </cell>
        </row>
        <row r="498">
          <cell r="C498">
            <v>0</v>
          </cell>
          <cell r="D498">
            <v>0</v>
          </cell>
          <cell r="E498">
            <v>0</v>
          </cell>
          <cell r="F498">
            <v>0</v>
          </cell>
          <cell r="G498">
            <v>0</v>
          </cell>
          <cell r="H498">
            <v>0</v>
          </cell>
          <cell r="I498">
            <v>0</v>
          </cell>
          <cell r="J498">
            <v>0</v>
          </cell>
          <cell r="K498">
            <v>0</v>
          </cell>
          <cell r="L498">
            <v>0</v>
          </cell>
          <cell r="M498">
            <v>0</v>
          </cell>
          <cell r="N498">
            <v>0</v>
          </cell>
          <cell r="O498">
            <v>0</v>
          </cell>
          <cell r="P498">
            <v>0</v>
          </cell>
        </row>
        <row r="499">
          <cell r="C499">
            <v>0</v>
          </cell>
          <cell r="D499">
            <v>0</v>
          </cell>
          <cell r="E499">
            <v>0</v>
          </cell>
          <cell r="F499">
            <v>0</v>
          </cell>
          <cell r="G499">
            <v>0</v>
          </cell>
          <cell r="H499">
            <v>0</v>
          </cell>
          <cell r="I499">
            <v>0</v>
          </cell>
          <cell r="J499">
            <v>0</v>
          </cell>
          <cell r="K499">
            <v>0</v>
          </cell>
          <cell r="L499">
            <v>0</v>
          </cell>
          <cell r="M499">
            <v>0</v>
          </cell>
          <cell r="N499">
            <v>0</v>
          </cell>
          <cell r="O499">
            <v>0</v>
          </cell>
          <cell r="P499">
            <v>0</v>
          </cell>
        </row>
        <row r="500">
          <cell r="C500">
            <v>0</v>
          </cell>
          <cell r="D500">
            <v>0</v>
          </cell>
          <cell r="E500">
            <v>0</v>
          </cell>
          <cell r="F500">
            <v>0</v>
          </cell>
          <cell r="G500">
            <v>0</v>
          </cell>
          <cell r="H500">
            <v>0</v>
          </cell>
          <cell r="I500">
            <v>0</v>
          </cell>
          <cell r="J500">
            <v>0</v>
          </cell>
          <cell r="K500">
            <v>0</v>
          </cell>
          <cell r="L500">
            <v>0</v>
          </cell>
          <cell r="M500">
            <v>0</v>
          </cell>
          <cell r="N500">
            <v>0</v>
          </cell>
          <cell r="O500">
            <v>0</v>
          </cell>
          <cell r="P500">
            <v>0</v>
          </cell>
        </row>
        <row r="501">
          <cell r="C501">
            <v>0</v>
          </cell>
          <cell r="D501">
            <v>0</v>
          </cell>
          <cell r="E501">
            <v>0</v>
          </cell>
          <cell r="F501">
            <v>0</v>
          </cell>
          <cell r="G501">
            <v>0</v>
          </cell>
          <cell r="H501">
            <v>0</v>
          </cell>
          <cell r="I501">
            <v>0</v>
          </cell>
          <cell r="J501">
            <v>0</v>
          </cell>
          <cell r="K501">
            <v>0</v>
          </cell>
          <cell r="L501">
            <v>0</v>
          </cell>
          <cell r="M501">
            <v>0</v>
          </cell>
          <cell r="N501">
            <v>0</v>
          </cell>
          <cell r="O501">
            <v>0</v>
          </cell>
          <cell r="P501">
            <v>0</v>
          </cell>
        </row>
        <row r="502">
          <cell r="B502" t="str">
            <v>20계</v>
          </cell>
          <cell r="C502">
            <v>0</v>
          </cell>
          <cell r="D502" t="str">
            <v>계</v>
          </cell>
          <cell r="E502">
            <v>0</v>
          </cell>
          <cell r="F502">
            <v>0</v>
          </cell>
          <cell r="G502">
            <v>0</v>
          </cell>
          <cell r="H502">
            <v>0</v>
          </cell>
          <cell r="I502" t="e">
            <v>#NAME?</v>
          </cell>
          <cell r="J502">
            <v>0</v>
          </cell>
          <cell r="K502" t="e">
            <v>#NAME?</v>
          </cell>
          <cell r="L502">
            <v>0</v>
          </cell>
          <cell r="M502" t="e">
            <v>#NAME?</v>
          </cell>
          <cell r="N502">
            <v>0</v>
          </cell>
          <cell r="O502" t="e">
            <v>#NAME?</v>
          </cell>
          <cell r="P502">
            <v>0</v>
          </cell>
        </row>
        <row r="503">
          <cell r="B503">
            <v>21</v>
          </cell>
          <cell r="C503">
            <v>21</v>
          </cell>
          <cell r="D503" t="str">
            <v>광케이블 코어접속</v>
          </cell>
          <cell r="E503" t="str">
            <v>72코어 이하, 구내</v>
          </cell>
          <cell r="F503" t="str">
            <v>core</v>
          </cell>
          <cell r="G503">
            <v>0</v>
          </cell>
          <cell r="H503">
            <v>0</v>
          </cell>
          <cell r="I503">
            <v>0</v>
          </cell>
          <cell r="J503">
            <v>0</v>
          </cell>
          <cell r="K503">
            <v>0</v>
          </cell>
          <cell r="L503">
            <v>0</v>
          </cell>
          <cell r="M503">
            <v>0</v>
          </cell>
          <cell r="N503">
            <v>0</v>
          </cell>
          <cell r="O503">
            <v>0</v>
          </cell>
          <cell r="P503">
            <v>21</v>
          </cell>
        </row>
        <row r="504">
          <cell r="C504">
            <v>0</v>
          </cell>
          <cell r="D504" t="str">
            <v>가. 재료비</v>
          </cell>
          <cell r="E504">
            <v>0</v>
          </cell>
          <cell r="F504">
            <v>0</v>
          </cell>
          <cell r="G504">
            <v>0</v>
          </cell>
          <cell r="H504">
            <v>0</v>
          </cell>
          <cell r="I504">
            <v>0</v>
          </cell>
          <cell r="J504">
            <v>0</v>
          </cell>
          <cell r="K504">
            <v>0</v>
          </cell>
          <cell r="L504">
            <v>0</v>
          </cell>
          <cell r="M504">
            <v>0</v>
          </cell>
          <cell r="N504">
            <v>0</v>
          </cell>
          <cell r="O504">
            <v>0</v>
          </cell>
          <cell r="P504">
            <v>0</v>
          </cell>
        </row>
        <row r="505">
          <cell r="C505">
            <v>0</v>
          </cell>
          <cell r="D505" t="str">
            <v>광섬유클린티슈</v>
          </cell>
          <cell r="E505" t="str">
            <v>이소프로필알콜(순도99%)에 적신티슈</v>
          </cell>
          <cell r="F505" t="str">
            <v>매</v>
          </cell>
          <cell r="G505" t="e">
            <v>#NAME?</v>
          </cell>
          <cell r="H505">
            <v>15</v>
          </cell>
          <cell r="I505" t="e">
            <v>#NAME?</v>
          </cell>
          <cell r="J505">
            <v>0</v>
          </cell>
          <cell r="K505">
            <v>0</v>
          </cell>
          <cell r="L505">
            <v>0</v>
          </cell>
          <cell r="M505" t="e">
            <v>#NAME?</v>
          </cell>
          <cell r="N505">
            <v>15</v>
          </cell>
          <cell r="O505" t="e">
            <v>#NAME?</v>
          </cell>
          <cell r="P505">
            <v>0</v>
          </cell>
        </row>
        <row r="506">
          <cell r="C506">
            <v>0</v>
          </cell>
          <cell r="D506" t="str">
            <v>열수축슬리브</v>
          </cell>
          <cell r="E506" t="str">
            <v>광섬유접속용</v>
          </cell>
          <cell r="F506" t="str">
            <v>개</v>
          </cell>
          <cell r="G506" t="e">
            <v>#NAME?</v>
          </cell>
          <cell r="H506">
            <v>300</v>
          </cell>
          <cell r="I506" t="e">
            <v>#NAME?</v>
          </cell>
          <cell r="J506">
            <v>0</v>
          </cell>
          <cell r="K506">
            <v>0</v>
          </cell>
          <cell r="L506">
            <v>0</v>
          </cell>
          <cell r="M506" t="e">
            <v>#NAME?</v>
          </cell>
          <cell r="N506">
            <v>300</v>
          </cell>
          <cell r="O506" t="e">
            <v>#NAME?</v>
          </cell>
          <cell r="P506">
            <v>0</v>
          </cell>
        </row>
        <row r="507">
          <cell r="C507">
            <v>0</v>
          </cell>
          <cell r="D507" t="str">
            <v>가제</v>
          </cell>
          <cell r="E507" t="str">
            <v>10cm x 10cm</v>
          </cell>
          <cell r="F507" t="str">
            <v>매</v>
          </cell>
          <cell r="G507" t="e">
            <v>#NAME?</v>
          </cell>
          <cell r="H507">
            <v>60</v>
          </cell>
          <cell r="I507" t="e">
            <v>#NAME?</v>
          </cell>
          <cell r="J507">
            <v>0</v>
          </cell>
          <cell r="K507">
            <v>0</v>
          </cell>
          <cell r="L507">
            <v>0</v>
          </cell>
          <cell r="M507" t="e">
            <v>#NAME?</v>
          </cell>
          <cell r="N507">
            <v>60</v>
          </cell>
          <cell r="O507" t="e">
            <v>#NAME?</v>
          </cell>
          <cell r="P507">
            <v>0</v>
          </cell>
        </row>
        <row r="508">
          <cell r="C508">
            <v>0</v>
          </cell>
          <cell r="D508">
            <v>0</v>
          </cell>
          <cell r="E508">
            <v>0</v>
          </cell>
          <cell r="F508">
            <v>0</v>
          </cell>
          <cell r="G508">
            <v>0</v>
          </cell>
          <cell r="H508">
            <v>0</v>
          </cell>
          <cell r="I508">
            <v>0</v>
          </cell>
          <cell r="J508">
            <v>0</v>
          </cell>
          <cell r="K508">
            <v>0</v>
          </cell>
          <cell r="L508">
            <v>0</v>
          </cell>
          <cell r="M508">
            <v>0</v>
          </cell>
          <cell r="N508">
            <v>0</v>
          </cell>
          <cell r="O508">
            <v>0</v>
          </cell>
          <cell r="P508">
            <v>0</v>
          </cell>
        </row>
        <row r="509">
          <cell r="C509">
            <v>0</v>
          </cell>
          <cell r="D509" t="str">
            <v>나 노무비</v>
          </cell>
          <cell r="E509">
            <v>0</v>
          </cell>
          <cell r="F509">
            <v>0</v>
          </cell>
          <cell r="G509">
            <v>0</v>
          </cell>
          <cell r="H509">
            <v>0</v>
          </cell>
          <cell r="I509">
            <v>0</v>
          </cell>
          <cell r="J509">
            <v>0</v>
          </cell>
          <cell r="K509">
            <v>0</v>
          </cell>
          <cell r="L509">
            <v>0</v>
          </cell>
          <cell r="M509">
            <v>0</v>
          </cell>
          <cell r="N509">
            <v>0</v>
          </cell>
          <cell r="O509">
            <v>0</v>
          </cell>
          <cell r="P509">
            <v>0</v>
          </cell>
        </row>
        <row r="510">
          <cell r="B510" t="str">
            <v>21광케이블설치사</v>
          </cell>
          <cell r="C510">
            <v>0</v>
          </cell>
          <cell r="D510" t="str">
            <v>광케이블설치사</v>
          </cell>
          <cell r="E510">
            <v>0</v>
          </cell>
          <cell r="F510" t="str">
            <v>인</v>
          </cell>
          <cell r="G510" t="e">
            <v>#NAME?</v>
          </cell>
          <cell r="H510">
            <v>0</v>
          </cell>
          <cell r="I510">
            <v>0</v>
          </cell>
          <cell r="J510">
            <v>398214</v>
          </cell>
          <cell r="K510" t="e">
            <v>#NAME?</v>
          </cell>
          <cell r="L510">
            <v>0</v>
          </cell>
          <cell r="M510">
            <v>0</v>
          </cell>
          <cell r="N510">
            <v>398214</v>
          </cell>
          <cell r="O510" t="e">
            <v>#NAME?</v>
          </cell>
          <cell r="P510">
            <v>0</v>
          </cell>
        </row>
        <row r="511">
          <cell r="B511" t="str">
            <v>21특별인부</v>
          </cell>
          <cell r="C511">
            <v>0</v>
          </cell>
          <cell r="D511" t="str">
            <v>특별인부</v>
          </cell>
          <cell r="E511">
            <v>0</v>
          </cell>
          <cell r="F511" t="str">
            <v>인</v>
          </cell>
          <cell r="G511" t="e">
            <v>#NAME?</v>
          </cell>
          <cell r="H511">
            <v>0</v>
          </cell>
          <cell r="I511">
            <v>0</v>
          </cell>
          <cell r="J511">
            <v>192375</v>
          </cell>
          <cell r="K511" t="e">
            <v>#NAME?</v>
          </cell>
          <cell r="L511">
            <v>0</v>
          </cell>
          <cell r="M511">
            <v>0</v>
          </cell>
          <cell r="N511">
            <v>192375</v>
          </cell>
          <cell r="O511" t="e">
            <v>#NAME?</v>
          </cell>
          <cell r="P511">
            <v>0</v>
          </cell>
        </row>
        <row r="512">
          <cell r="C512">
            <v>0</v>
          </cell>
          <cell r="D512">
            <v>0</v>
          </cell>
          <cell r="E512">
            <v>0</v>
          </cell>
          <cell r="F512">
            <v>0</v>
          </cell>
          <cell r="G512">
            <v>0</v>
          </cell>
          <cell r="H512">
            <v>0</v>
          </cell>
          <cell r="I512">
            <v>0</v>
          </cell>
          <cell r="J512">
            <v>0</v>
          </cell>
          <cell r="K512">
            <v>0</v>
          </cell>
          <cell r="L512">
            <v>0</v>
          </cell>
          <cell r="M512">
            <v>0</v>
          </cell>
          <cell r="N512">
            <v>0</v>
          </cell>
          <cell r="O512">
            <v>0</v>
          </cell>
          <cell r="P512">
            <v>0</v>
          </cell>
        </row>
        <row r="513">
          <cell r="C513">
            <v>0</v>
          </cell>
          <cell r="D513" t="str">
            <v>다. 공구손료</v>
          </cell>
          <cell r="E513" t="str">
            <v>노무비x3%</v>
          </cell>
          <cell r="F513">
            <v>0</v>
          </cell>
          <cell r="G513">
            <v>0</v>
          </cell>
          <cell r="H513">
            <v>0</v>
          </cell>
          <cell r="I513">
            <v>0</v>
          </cell>
          <cell r="J513">
            <v>0</v>
          </cell>
          <cell r="K513">
            <v>0</v>
          </cell>
          <cell r="L513">
            <v>0</v>
          </cell>
          <cell r="M513">
            <v>0</v>
          </cell>
          <cell r="N513">
            <v>0</v>
          </cell>
          <cell r="O513">
            <v>0</v>
          </cell>
          <cell r="P513">
            <v>0</v>
          </cell>
        </row>
        <row r="514">
          <cell r="C514">
            <v>0</v>
          </cell>
          <cell r="D514" t="str">
            <v>광케이블설치사</v>
          </cell>
          <cell r="E514">
            <v>0</v>
          </cell>
          <cell r="F514" t="str">
            <v>인</v>
          </cell>
          <cell r="G514" t="e">
            <v>#NAME?</v>
          </cell>
          <cell r="H514">
            <v>0</v>
          </cell>
          <cell r="I514" t="e">
            <v>#NAME?</v>
          </cell>
          <cell r="J514">
            <v>0</v>
          </cell>
          <cell r="K514">
            <v>0</v>
          </cell>
          <cell r="L514">
            <v>398214</v>
          </cell>
          <cell r="M514" t="e">
            <v>#NAME?</v>
          </cell>
          <cell r="N514">
            <v>398214</v>
          </cell>
          <cell r="O514" t="e">
            <v>#NAME?</v>
          </cell>
          <cell r="P514">
            <v>0</v>
          </cell>
        </row>
        <row r="515">
          <cell r="C515">
            <v>0</v>
          </cell>
          <cell r="D515" t="str">
            <v>특별인부</v>
          </cell>
          <cell r="E515">
            <v>0</v>
          </cell>
          <cell r="F515" t="str">
            <v>인</v>
          </cell>
          <cell r="G515" t="e">
            <v>#NAME?</v>
          </cell>
          <cell r="H515">
            <v>0</v>
          </cell>
          <cell r="I515" t="e">
            <v>#NAME?</v>
          </cell>
          <cell r="J515">
            <v>0</v>
          </cell>
          <cell r="K515">
            <v>0</v>
          </cell>
          <cell r="L515">
            <v>192375</v>
          </cell>
          <cell r="M515" t="e">
            <v>#NAME?</v>
          </cell>
          <cell r="N515">
            <v>192375</v>
          </cell>
          <cell r="O515" t="e">
            <v>#NAME?</v>
          </cell>
          <cell r="P515">
            <v>0</v>
          </cell>
        </row>
        <row r="516">
          <cell r="C516">
            <v>0</v>
          </cell>
          <cell r="D516">
            <v>0</v>
          </cell>
          <cell r="E516">
            <v>0</v>
          </cell>
          <cell r="F516">
            <v>0</v>
          </cell>
          <cell r="G516">
            <v>0</v>
          </cell>
          <cell r="H516">
            <v>0</v>
          </cell>
          <cell r="I516">
            <v>0</v>
          </cell>
          <cell r="J516">
            <v>0</v>
          </cell>
          <cell r="K516">
            <v>0</v>
          </cell>
          <cell r="L516">
            <v>0</v>
          </cell>
          <cell r="M516">
            <v>0</v>
          </cell>
          <cell r="N516">
            <v>0</v>
          </cell>
          <cell r="O516">
            <v>0</v>
          </cell>
          <cell r="P516">
            <v>0</v>
          </cell>
        </row>
        <row r="517">
          <cell r="C517">
            <v>0</v>
          </cell>
          <cell r="D517">
            <v>0</v>
          </cell>
          <cell r="E517">
            <v>0</v>
          </cell>
          <cell r="F517">
            <v>0</v>
          </cell>
          <cell r="G517">
            <v>0</v>
          </cell>
          <cell r="H517">
            <v>0</v>
          </cell>
          <cell r="I517">
            <v>0</v>
          </cell>
          <cell r="J517">
            <v>0</v>
          </cell>
          <cell r="K517">
            <v>0</v>
          </cell>
          <cell r="L517">
            <v>0</v>
          </cell>
          <cell r="M517">
            <v>0</v>
          </cell>
          <cell r="N517">
            <v>0</v>
          </cell>
          <cell r="O517">
            <v>0</v>
          </cell>
          <cell r="P517">
            <v>0</v>
          </cell>
        </row>
        <row r="518">
          <cell r="C518">
            <v>0</v>
          </cell>
          <cell r="D518">
            <v>0</v>
          </cell>
          <cell r="E518">
            <v>0</v>
          </cell>
          <cell r="F518">
            <v>0</v>
          </cell>
          <cell r="G518">
            <v>0</v>
          </cell>
          <cell r="H518">
            <v>0</v>
          </cell>
          <cell r="I518">
            <v>0</v>
          </cell>
          <cell r="J518">
            <v>0</v>
          </cell>
          <cell r="K518">
            <v>0</v>
          </cell>
          <cell r="L518">
            <v>0</v>
          </cell>
          <cell r="M518">
            <v>0</v>
          </cell>
          <cell r="N518">
            <v>0</v>
          </cell>
          <cell r="O518">
            <v>0</v>
          </cell>
          <cell r="P518">
            <v>0</v>
          </cell>
        </row>
        <row r="519">
          <cell r="C519">
            <v>0</v>
          </cell>
          <cell r="D519">
            <v>0</v>
          </cell>
          <cell r="E519">
            <v>0</v>
          </cell>
          <cell r="F519">
            <v>0</v>
          </cell>
          <cell r="G519">
            <v>0</v>
          </cell>
          <cell r="H519">
            <v>0</v>
          </cell>
          <cell r="I519">
            <v>0</v>
          </cell>
          <cell r="J519">
            <v>0</v>
          </cell>
          <cell r="K519">
            <v>0</v>
          </cell>
          <cell r="L519">
            <v>0</v>
          </cell>
          <cell r="M519">
            <v>0</v>
          </cell>
          <cell r="N519">
            <v>0</v>
          </cell>
          <cell r="O519">
            <v>0</v>
          </cell>
          <cell r="P519">
            <v>0</v>
          </cell>
        </row>
        <row r="520">
          <cell r="C520">
            <v>0</v>
          </cell>
          <cell r="D520">
            <v>0</v>
          </cell>
          <cell r="E520">
            <v>0</v>
          </cell>
          <cell r="F520">
            <v>0</v>
          </cell>
          <cell r="G520">
            <v>0</v>
          </cell>
          <cell r="H520">
            <v>0</v>
          </cell>
          <cell r="I520">
            <v>0</v>
          </cell>
          <cell r="J520">
            <v>0</v>
          </cell>
          <cell r="K520">
            <v>0</v>
          </cell>
          <cell r="L520">
            <v>0</v>
          </cell>
          <cell r="M520">
            <v>0</v>
          </cell>
          <cell r="N520">
            <v>0</v>
          </cell>
          <cell r="O520">
            <v>0</v>
          </cell>
          <cell r="P520">
            <v>0</v>
          </cell>
        </row>
        <row r="521">
          <cell r="C521">
            <v>0</v>
          </cell>
          <cell r="D521">
            <v>0</v>
          </cell>
          <cell r="E521">
            <v>0</v>
          </cell>
          <cell r="F521">
            <v>0</v>
          </cell>
          <cell r="G521">
            <v>0</v>
          </cell>
          <cell r="H521">
            <v>0</v>
          </cell>
          <cell r="I521">
            <v>0</v>
          </cell>
          <cell r="J521">
            <v>0</v>
          </cell>
          <cell r="K521">
            <v>0</v>
          </cell>
          <cell r="L521">
            <v>0</v>
          </cell>
          <cell r="M521">
            <v>0</v>
          </cell>
          <cell r="N521">
            <v>0</v>
          </cell>
          <cell r="O521">
            <v>0</v>
          </cell>
          <cell r="P521">
            <v>0</v>
          </cell>
        </row>
        <row r="522">
          <cell r="C522">
            <v>0</v>
          </cell>
          <cell r="D522">
            <v>0</v>
          </cell>
          <cell r="E522">
            <v>0</v>
          </cell>
          <cell r="F522">
            <v>0</v>
          </cell>
          <cell r="G522">
            <v>0</v>
          </cell>
          <cell r="H522">
            <v>0</v>
          </cell>
          <cell r="I522">
            <v>0</v>
          </cell>
          <cell r="J522">
            <v>0</v>
          </cell>
          <cell r="K522">
            <v>0</v>
          </cell>
          <cell r="L522">
            <v>0</v>
          </cell>
          <cell r="M522">
            <v>0</v>
          </cell>
          <cell r="N522">
            <v>0</v>
          </cell>
          <cell r="O522">
            <v>0</v>
          </cell>
          <cell r="P522">
            <v>0</v>
          </cell>
        </row>
        <row r="523">
          <cell r="C523">
            <v>0</v>
          </cell>
          <cell r="D523">
            <v>0</v>
          </cell>
          <cell r="E523">
            <v>0</v>
          </cell>
          <cell r="F523">
            <v>0</v>
          </cell>
          <cell r="G523">
            <v>0</v>
          </cell>
          <cell r="H523">
            <v>0</v>
          </cell>
          <cell r="I523">
            <v>0</v>
          </cell>
          <cell r="J523">
            <v>0</v>
          </cell>
          <cell r="K523">
            <v>0</v>
          </cell>
          <cell r="L523">
            <v>0</v>
          </cell>
          <cell r="M523">
            <v>0</v>
          </cell>
          <cell r="N523">
            <v>0</v>
          </cell>
          <cell r="O523">
            <v>0</v>
          </cell>
          <cell r="P523">
            <v>0</v>
          </cell>
        </row>
        <row r="524">
          <cell r="C524">
            <v>0</v>
          </cell>
          <cell r="D524">
            <v>0</v>
          </cell>
          <cell r="E524">
            <v>0</v>
          </cell>
          <cell r="F524">
            <v>0</v>
          </cell>
          <cell r="G524">
            <v>0</v>
          </cell>
          <cell r="H524">
            <v>0</v>
          </cell>
          <cell r="I524">
            <v>0</v>
          </cell>
          <cell r="J524">
            <v>0</v>
          </cell>
          <cell r="K524">
            <v>0</v>
          </cell>
          <cell r="L524">
            <v>0</v>
          </cell>
          <cell r="M524">
            <v>0</v>
          </cell>
          <cell r="N524">
            <v>0</v>
          </cell>
          <cell r="O524">
            <v>0</v>
          </cell>
          <cell r="P524">
            <v>0</v>
          </cell>
        </row>
        <row r="525">
          <cell r="C525">
            <v>0</v>
          </cell>
          <cell r="D525">
            <v>0</v>
          </cell>
          <cell r="E525">
            <v>0</v>
          </cell>
          <cell r="F525">
            <v>0</v>
          </cell>
          <cell r="G525">
            <v>0</v>
          </cell>
          <cell r="H525">
            <v>0</v>
          </cell>
          <cell r="I525">
            <v>0</v>
          </cell>
          <cell r="J525">
            <v>0</v>
          </cell>
          <cell r="K525">
            <v>0</v>
          </cell>
          <cell r="L525">
            <v>0</v>
          </cell>
          <cell r="M525">
            <v>0</v>
          </cell>
          <cell r="N525">
            <v>0</v>
          </cell>
          <cell r="O525">
            <v>0</v>
          </cell>
          <cell r="P525">
            <v>0</v>
          </cell>
        </row>
        <row r="526">
          <cell r="C526">
            <v>0</v>
          </cell>
          <cell r="D526">
            <v>0</v>
          </cell>
          <cell r="E526">
            <v>0</v>
          </cell>
          <cell r="F526">
            <v>0</v>
          </cell>
          <cell r="G526">
            <v>0</v>
          </cell>
          <cell r="H526">
            <v>0</v>
          </cell>
          <cell r="I526">
            <v>0</v>
          </cell>
          <cell r="J526">
            <v>0</v>
          </cell>
          <cell r="K526">
            <v>0</v>
          </cell>
          <cell r="L526">
            <v>0</v>
          </cell>
          <cell r="M526">
            <v>0</v>
          </cell>
          <cell r="N526">
            <v>0</v>
          </cell>
          <cell r="O526">
            <v>0</v>
          </cell>
          <cell r="P526">
            <v>0</v>
          </cell>
        </row>
        <row r="527">
          <cell r="B527" t="str">
            <v>21계</v>
          </cell>
          <cell r="C527">
            <v>0</v>
          </cell>
          <cell r="D527" t="str">
            <v>계</v>
          </cell>
          <cell r="E527">
            <v>0</v>
          </cell>
          <cell r="F527">
            <v>0</v>
          </cell>
          <cell r="G527">
            <v>0</v>
          </cell>
          <cell r="H527">
            <v>0</v>
          </cell>
          <cell r="I527" t="e">
            <v>#NAME?</v>
          </cell>
          <cell r="J527">
            <v>0</v>
          </cell>
          <cell r="K527" t="e">
            <v>#NAME?</v>
          </cell>
          <cell r="L527">
            <v>0</v>
          </cell>
          <cell r="M527" t="e">
            <v>#NAME?</v>
          </cell>
          <cell r="N527">
            <v>0</v>
          </cell>
          <cell r="O527" t="e">
            <v>#NAME?</v>
          </cell>
          <cell r="P527">
            <v>0</v>
          </cell>
        </row>
        <row r="528">
          <cell r="B528">
            <v>22</v>
          </cell>
          <cell r="C528">
            <v>22</v>
          </cell>
          <cell r="D528" t="str">
            <v>광케이블 코어접속</v>
          </cell>
          <cell r="E528" t="str">
            <v>72코어 이하, 야간</v>
          </cell>
          <cell r="F528" t="str">
            <v>core</v>
          </cell>
          <cell r="G528">
            <v>0</v>
          </cell>
          <cell r="H528">
            <v>0</v>
          </cell>
          <cell r="I528">
            <v>0</v>
          </cell>
          <cell r="J528">
            <v>0</v>
          </cell>
          <cell r="K528">
            <v>0</v>
          </cell>
          <cell r="L528">
            <v>0</v>
          </cell>
          <cell r="M528">
            <v>0</v>
          </cell>
          <cell r="N528">
            <v>0</v>
          </cell>
          <cell r="O528">
            <v>0</v>
          </cell>
          <cell r="P528">
            <v>22</v>
          </cell>
        </row>
        <row r="529">
          <cell r="C529">
            <v>0</v>
          </cell>
          <cell r="D529" t="str">
            <v>가. 재료비</v>
          </cell>
          <cell r="E529">
            <v>0</v>
          </cell>
          <cell r="F529">
            <v>0</v>
          </cell>
          <cell r="G529">
            <v>0</v>
          </cell>
          <cell r="H529">
            <v>0</v>
          </cell>
          <cell r="I529">
            <v>0</v>
          </cell>
          <cell r="J529">
            <v>0</v>
          </cell>
          <cell r="K529">
            <v>0</v>
          </cell>
          <cell r="L529">
            <v>0</v>
          </cell>
          <cell r="M529">
            <v>0</v>
          </cell>
          <cell r="N529">
            <v>0</v>
          </cell>
          <cell r="O529">
            <v>0</v>
          </cell>
          <cell r="P529">
            <v>0</v>
          </cell>
        </row>
        <row r="530">
          <cell r="C530">
            <v>0</v>
          </cell>
          <cell r="D530" t="str">
            <v>광섬유클린티슈</v>
          </cell>
          <cell r="E530" t="str">
            <v>이소프로필알콜(순도99%)에 적신티슈</v>
          </cell>
          <cell r="F530" t="str">
            <v>매</v>
          </cell>
          <cell r="G530" t="e">
            <v>#NAME?</v>
          </cell>
          <cell r="H530">
            <v>15</v>
          </cell>
          <cell r="I530" t="e">
            <v>#NAME?</v>
          </cell>
          <cell r="J530">
            <v>0</v>
          </cell>
          <cell r="K530">
            <v>0</v>
          </cell>
          <cell r="L530">
            <v>0</v>
          </cell>
          <cell r="M530" t="e">
            <v>#NAME?</v>
          </cell>
          <cell r="N530">
            <v>15</v>
          </cell>
          <cell r="O530" t="e">
            <v>#NAME?</v>
          </cell>
          <cell r="P530">
            <v>0</v>
          </cell>
        </row>
        <row r="531">
          <cell r="C531">
            <v>0</v>
          </cell>
          <cell r="D531" t="str">
            <v>열수축슬리브</v>
          </cell>
          <cell r="E531" t="str">
            <v>광섬유접속용</v>
          </cell>
          <cell r="F531" t="str">
            <v>개</v>
          </cell>
          <cell r="G531" t="e">
            <v>#NAME?</v>
          </cell>
          <cell r="H531">
            <v>300</v>
          </cell>
          <cell r="I531" t="e">
            <v>#NAME?</v>
          </cell>
          <cell r="J531">
            <v>0</v>
          </cell>
          <cell r="K531">
            <v>0</v>
          </cell>
          <cell r="L531">
            <v>0</v>
          </cell>
          <cell r="M531" t="e">
            <v>#NAME?</v>
          </cell>
          <cell r="N531">
            <v>300</v>
          </cell>
          <cell r="O531" t="e">
            <v>#NAME?</v>
          </cell>
          <cell r="P531">
            <v>0</v>
          </cell>
        </row>
        <row r="532">
          <cell r="C532">
            <v>0</v>
          </cell>
          <cell r="D532" t="str">
            <v>가제</v>
          </cell>
          <cell r="E532" t="str">
            <v>10cm x 10cm</v>
          </cell>
          <cell r="F532" t="str">
            <v>매</v>
          </cell>
          <cell r="G532" t="e">
            <v>#NAME?</v>
          </cell>
          <cell r="H532">
            <v>60</v>
          </cell>
          <cell r="I532" t="e">
            <v>#NAME?</v>
          </cell>
          <cell r="J532">
            <v>0</v>
          </cell>
          <cell r="K532">
            <v>0</v>
          </cell>
          <cell r="L532">
            <v>0</v>
          </cell>
          <cell r="M532" t="e">
            <v>#NAME?</v>
          </cell>
          <cell r="N532">
            <v>60</v>
          </cell>
          <cell r="O532" t="e">
            <v>#NAME?</v>
          </cell>
          <cell r="P532">
            <v>0</v>
          </cell>
        </row>
        <row r="533">
          <cell r="C533">
            <v>0</v>
          </cell>
          <cell r="D533">
            <v>0</v>
          </cell>
          <cell r="E533">
            <v>0</v>
          </cell>
          <cell r="F533">
            <v>0</v>
          </cell>
          <cell r="G533">
            <v>0</v>
          </cell>
          <cell r="H533">
            <v>0</v>
          </cell>
          <cell r="I533">
            <v>0</v>
          </cell>
          <cell r="J533">
            <v>0</v>
          </cell>
          <cell r="K533">
            <v>0</v>
          </cell>
          <cell r="L533">
            <v>0</v>
          </cell>
          <cell r="M533">
            <v>0</v>
          </cell>
          <cell r="N533">
            <v>0</v>
          </cell>
          <cell r="O533">
            <v>0</v>
          </cell>
          <cell r="P533">
            <v>0</v>
          </cell>
        </row>
        <row r="534">
          <cell r="C534">
            <v>0</v>
          </cell>
          <cell r="D534" t="str">
            <v>나 노무비</v>
          </cell>
          <cell r="E534">
            <v>0</v>
          </cell>
          <cell r="F534">
            <v>0</v>
          </cell>
          <cell r="G534">
            <v>0</v>
          </cell>
          <cell r="H534">
            <v>0</v>
          </cell>
          <cell r="I534">
            <v>0</v>
          </cell>
          <cell r="J534">
            <v>0</v>
          </cell>
          <cell r="K534">
            <v>0</v>
          </cell>
          <cell r="L534">
            <v>0</v>
          </cell>
          <cell r="M534">
            <v>0</v>
          </cell>
          <cell r="N534">
            <v>0</v>
          </cell>
          <cell r="O534">
            <v>0</v>
          </cell>
          <cell r="P534">
            <v>0</v>
          </cell>
        </row>
        <row r="535">
          <cell r="B535" t="str">
            <v>22광케이블설치사</v>
          </cell>
          <cell r="C535">
            <v>0</v>
          </cell>
          <cell r="D535" t="str">
            <v>광케이블설치사</v>
          </cell>
          <cell r="E535">
            <v>0</v>
          </cell>
          <cell r="F535" t="str">
            <v>인</v>
          </cell>
          <cell r="G535" t="e">
            <v>#NAME?</v>
          </cell>
          <cell r="H535">
            <v>0</v>
          </cell>
          <cell r="I535">
            <v>0</v>
          </cell>
          <cell r="J535">
            <v>398214</v>
          </cell>
          <cell r="K535" t="e">
            <v>#NAME?</v>
          </cell>
          <cell r="L535">
            <v>0</v>
          </cell>
          <cell r="M535">
            <v>0</v>
          </cell>
          <cell r="N535">
            <v>398214</v>
          </cell>
          <cell r="O535" t="e">
            <v>#NAME?</v>
          </cell>
          <cell r="P535">
            <v>0</v>
          </cell>
        </row>
        <row r="536">
          <cell r="B536" t="str">
            <v>22특별인부</v>
          </cell>
          <cell r="C536">
            <v>0</v>
          </cell>
          <cell r="D536" t="str">
            <v>특별인부</v>
          </cell>
          <cell r="E536">
            <v>0</v>
          </cell>
          <cell r="F536" t="str">
            <v>인</v>
          </cell>
          <cell r="G536" t="e">
            <v>#NAME?</v>
          </cell>
          <cell r="H536">
            <v>0</v>
          </cell>
          <cell r="I536">
            <v>0</v>
          </cell>
          <cell r="J536">
            <v>192375</v>
          </cell>
          <cell r="K536" t="e">
            <v>#NAME?</v>
          </cell>
          <cell r="L536">
            <v>0</v>
          </cell>
          <cell r="M536">
            <v>0</v>
          </cell>
          <cell r="N536">
            <v>192375</v>
          </cell>
          <cell r="O536" t="e">
            <v>#NAME?</v>
          </cell>
          <cell r="P536">
            <v>0</v>
          </cell>
        </row>
        <row r="537">
          <cell r="C537">
            <v>0</v>
          </cell>
          <cell r="D537">
            <v>0</v>
          </cell>
          <cell r="E537">
            <v>0</v>
          </cell>
          <cell r="F537">
            <v>0</v>
          </cell>
          <cell r="G537">
            <v>0</v>
          </cell>
          <cell r="H537">
            <v>0</v>
          </cell>
          <cell r="I537">
            <v>0</v>
          </cell>
          <cell r="J537">
            <v>0</v>
          </cell>
          <cell r="K537">
            <v>0</v>
          </cell>
          <cell r="L537">
            <v>0</v>
          </cell>
          <cell r="M537">
            <v>0</v>
          </cell>
          <cell r="N537">
            <v>0</v>
          </cell>
          <cell r="O537">
            <v>0</v>
          </cell>
          <cell r="P537">
            <v>0</v>
          </cell>
        </row>
        <row r="538">
          <cell r="C538">
            <v>0</v>
          </cell>
          <cell r="D538" t="str">
            <v>다. 공구손료</v>
          </cell>
          <cell r="E538" t="str">
            <v>노무비x3%</v>
          </cell>
          <cell r="F538">
            <v>0</v>
          </cell>
          <cell r="G538">
            <v>0</v>
          </cell>
          <cell r="H538">
            <v>0</v>
          </cell>
          <cell r="I538">
            <v>0</v>
          </cell>
          <cell r="J538">
            <v>0</v>
          </cell>
          <cell r="K538">
            <v>0</v>
          </cell>
          <cell r="L538">
            <v>0</v>
          </cell>
          <cell r="M538">
            <v>0</v>
          </cell>
          <cell r="N538">
            <v>0</v>
          </cell>
          <cell r="O538">
            <v>0</v>
          </cell>
          <cell r="P538">
            <v>0</v>
          </cell>
        </row>
        <row r="539">
          <cell r="C539">
            <v>0</v>
          </cell>
          <cell r="D539" t="str">
            <v>광케이블설치사</v>
          </cell>
          <cell r="E539">
            <v>0</v>
          </cell>
          <cell r="F539" t="str">
            <v>인</v>
          </cell>
          <cell r="G539" t="e">
            <v>#NAME?</v>
          </cell>
          <cell r="H539">
            <v>0</v>
          </cell>
          <cell r="I539" t="e">
            <v>#NAME?</v>
          </cell>
          <cell r="J539">
            <v>0</v>
          </cell>
          <cell r="K539">
            <v>0</v>
          </cell>
          <cell r="L539">
            <v>398214</v>
          </cell>
          <cell r="M539" t="e">
            <v>#NAME?</v>
          </cell>
          <cell r="N539">
            <v>398214</v>
          </cell>
          <cell r="O539" t="e">
            <v>#NAME?</v>
          </cell>
          <cell r="P539">
            <v>0</v>
          </cell>
        </row>
        <row r="540">
          <cell r="C540">
            <v>0</v>
          </cell>
          <cell r="D540" t="str">
            <v>특별인부</v>
          </cell>
          <cell r="E540">
            <v>0</v>
          </cell>
          <cell r="F540" t="str">
            <v>인</v>
          </cell>
          <cell r="G540" t="e">
            <v>#NAME?</v>
          </cell>
          <cell r="H540">
            <v>0</v>
          </cell>
          <cell r="I540" t="e">
            <v>#NAME?</v>
          </cell>
          <cell r="J540">
            <v>0</v>
          </cell>
          <cell r="K540">
            <v>0</v>
          </cell>
          <cell r="L540">
            <v>192375</v>
          </cell>
          <cell r="M540" t="e">
            <v>#NAME?</v>
          </cell>
          <cell r="N540">
            <v>192375</v>
          </cell>
          <cell r="O540" t="e">
            <v>#NAME?</v>
          </cell>
          <cell r="P540">
            <v>0</v>
          </cell>
        </row>
        <row r="541">
          <cell r="C541">
            <v>0</v>
          </cell>
          <cell r="D541">
            <v>0</v>
          </cell>
          <cell r="E541">
            <v>0</v>
          </cell>
          <cell r="F541">
            <v>0</v>
          </cell>
          <cell r="G541">
            <v>0</v>
          </cell>
          <cell r="H541">
            <v>0</v>
          </cell>
          <cell r="I541">
            <v>0</v>
          </cell>
          <cell r="J541">
            <v>0</v>
          </cell>
          <cell r="K541">
            <v>0</v>
          </cell>
          <cell r="L541">
            <v>0</v>
          </cell>
          <cell r="M541">
            <v>0</v>
          </cell>
          <cell r="N541">
            <v>0</v>
          </cell>
          <cell r="O541">
            <v>0</v>
          </cell>
          <cell r="P541">
            <v>0</v>
          </cell>
        </row>
        <row r="542">
          <cell r="C542">
            <v>0</v>
          </cell>
          <cell r="D542">
            <v>0</v>
          </cell>
          <cell r="E542">
            <v>0</v>
          </cell>
          <cell r="F542">
            <v>0</v>
          </cell>
          <cell r="G542">
            <v>0</v>
          </cell>
          <cell r="H542">
            <v>0</v>
          </cell>
          <cell r="I542">
            <v>0</v>
          </cell>
          <cell r="J542">
            <v>0</v>
          </cell>
          <cell r="K542">
            <v>0</v>
          </cell>
          <cell r="L542">
            <v>0</v>
          </cell>
          <cell r="M542">
            <v>0</v>
          </cell>
          <cell r="N542">
            <v>0</v>
          </cell>
          <cell r="O542">
            <v>0</v>
          </cell>
          <cell r="P542">
            <v>0</v>
          </cell>
        </row>
        <row r="543">
          <cell r="C543">
            <v>0</v>
          </cell>
          <cell r="D543">
            <v>0</v>
          </cell>
          <cell r="E543">
            <v>0</v>
          </cell>
          <cell r="F543">
            <v>0</v>
          </cell>
          <cell r="G543">
            <v>0</v>
          </cell>
          <cell r="H543">
            <v>0</v>
          </cell>
          <cell r="I543">
            <v>0</v>
          </cell>
          <cell r="J543">
            <v>0</v>
          </cell>
          <cell r="K543">
            <v>0</v>
          </cell>
          <cell r="L543">
            <v>0</v>
          </cell>
          <cell r="M543">
            <v>0</v>
          </cell>
          <cell r="N543">
            <v>0</v>
          </cell>
          <cell r="O543">
            <v>0</v>
          </cell>
          <cell r="P543">
            <v>0</v>
          </cell>
        </row>
        <row r="544">
          <cell r="C544">
            <v>0</v>
          </cell>
          <cell r="D544">
            <v>0</v>
          </cell>
          <cell r="E544">
            <v>0</v>
          </cell>
          <cell r="F544">
            <v>0</v>
          </cell>
          <cell r="G544">
            <v>0</v>
          </cell>
          <cell r="H544">
            <v>0</v>
          </cell>
          <cell r="I544">
            <v>0</v>
          </cell>
          <cell r="J544">
            <v>0</v>
          </cell>
          <cell r="K544">
            <v>0</v>
          </cell>
          <cell r="L544">
            <v>0</v>
          </cell>
          <cell r="M544">
            <v>0</v>
          </cell>
          <cell r="N544">
            <v>0</v>
          </cell>
          <cell r="O544">
            <v>0</v>
          </cell>
          <cell r="P544">
            <v>0</v>
          </cell>
        </row>
        <row r="545">
          <cell r="C545">
            <v>0</v>
          </cell>
          <cell r="D545">
            <v>0</v>
          </cell>
          <cell r="E545">
            <v>0</v>
          </cell>
          <cell r="F545">
            <v>0</v>
          </cell>
          <cell r="G545">
            <v>0</v>
          </cell>
          <cell r="H545">
            <v>0</v>
          </cell>
          <cell r="I545">
            <v>0</v>
          </cell>
          <cell r="J545">
            <v>0</v>
          </cell>
          <cell r="K545">
            <v>0</v>
          </cell>
          <cell r="L545">
            <v>0</v>
          </cell>
          <cell r="M545">
            <v>0</v>
          </cell>
          <cell r="N545">
            <v>0</v>
          </cell>
          <cell r="O545">
            <v>0</v>
          </cell>
          <cell r="P545">
            <v>0</v>
          </cell>
        </row>
        <row r="546">
          <cell r="C546">
            <v>0</v>
          </cell>
          <cell r="D546">
            <v>0</v>
          </cell>
          <cell r="E546">
            <v>0</v>
          </cell>
          <cell r="F546">
            <v>0</v>
          </cell>
          <cell r="G546">
            <v>0</v>
          </cell>
          <cell r="H546">
            <v>0</v>
          </cell>
          <cell r="I546">
            <v>0</v>
          </cell>
          <cell r="J546">
            <v>0</v>
          </cell>
          <cell r="K546">
            <v>0</v>
          </cell>
          <cell r="L546">
            <v>0</v>
          </cell>
          <cell r="M546">
            <v>0</v>
          </cell>
          <cell r="N546">
            <v>0</v>
          </cell>
          <cell r="O546">
            <v>0</v>
          </cell>
          <cell r="P546">
            <v>0</v>
          </cell>
        </row>
        <row r="547">
          <cell r="C547">
            <v>0</v>
          </cell>
          <cell r="D547">
            <v>0</v>
          </cell>
          <cell r="E547">
            <v>0</v>
          </cell>
          <cell r="F547">
            <v>0</v>
          </cell>
          <cell r="G547">
            <v>0</v>
          </cell>
          <cell r="H547">
            <v>0</v>
          </cell>
          <cell r="I547">
            <v>0</v>
          </cell>
          <cell r="J547">
            <v>0</v>
          </cell>
          <cell r="K547">
            <v>0</v>
          </cell>
          <cell r="L547">
            <v>0</v>
          </cell>
          <cell r="M547">
            <v>0</v>
          </cell>
          <cell r="N547">
            <v>0</v>
          </cell>
          <cell r="O547">
            <v>0</v>
          </cell>
          <cell r="P547">
            <v>0</v>
          </cell>
        </row>
        <row r="548">
          <cell r="C548">
            <v>0</v>
          </cell>
          <cell r="D548">
            <v>0</v>
          </cell>
          <cell r="E548">
            <v>0</v>
          </cell>
          <cell r="F548">
            <v>0</v>
          </cell>
          <cell r="G548">
            <v>0</v>
          </cell>
          <cell r="H548">
            <v>0</v>
          </cell>
          <cell r="I548">
            <v>0</v>
          </cell>
          <cell r="J548">
            <v>0</v>
          </cell>
          <cell r="K548">
            <v>0</v>
          </cell>
          <cell r="L548">
            <v>0</v>
          </cell>
          <cell r="M548">
            <v>0</v>
          </cell>
          <cell r="N548">
            <v>0</v>
          </cell>
          <cell r="O548">
            <v>0</v>
          </cell>
          <cell r="P548">
            <v>0</v>
          </cell>
        </row>
        <row r="549">
          <cell r="C549">
            <v>0</v>
          </cell>
          <cell r="D549">
            <v>0</v>
          </cell>
          <cell r="E549">
            <v>0</v>
          </cell>
          <cell r="F549">
            <v>0</v>
          </cell>
          <cell r="G549">
            <v>0</v>
          </cell>
          <cell r="H549">
            <v>0</v>
          </cell>
          <cell r="I549">
            <v>0</v>
          </cell>
          <cell r="J549">
            <v>0</v>
          </cell>
          <cell r="K549">
            <v>0</v>
          </cell>
          <cell r="L549">
            <v>0</v>
          </cell>
          <cell r="M549">
            <v>0</v>
          </cell>
          <cell r="N549">
            <v>0</v>
          </cell>
          <cell r="O549">
            <v>0</v>
          </cell>
          <cell r="P549">
            <v>0</v>
          </cell>
        </row>
        <row r="550">
          <cell r="C550">
            <v>0</v>
          </cell>
          <cell r="D550">
            <v>0</v>
          </cell>
          <cell r="E550">
            <v>0</v>
          </cell>
          <cell r="F550">
            <v>0</v>
          </cell>
          <cell r="G550">
            <v>0</v>
          </cell>
          <cell r="H550">
            <v>0</v>
          </cell>
          <cell r="I550">
            <v>0</v>
          </cell>
          <cell r="J550">
            <v>0</v>
          </cell>
          <cell r="K550">
            <v>0</v>
          </cell>
          <cell r="L550">
            <v>0</v>
          </cell>
          <cell r="M550">
            <v>0</v>
          </cell>
          <cell r="N550">
            <v>0</v>
          </cell>
          <cell r="O550">
            <v>0</v>
          </cell>
          <cell r="P550">
            <v>0</v>
          </cell>
        </row>
        <row r="551">
          <cell r="C551">
            <v>0</v>
          </cell>
          <cell r="D551">
            <v>0</v>
          </cell>
          <cell r="E551">
            <v>0</v>
          </cell>
          <cell r="F551">
            <v>0</v>
          </cell>
          <cell r="G551">
            <v>0</v>
          </cell>
          <cell r="H551">
            <v>0</v>
          </cell>
          <cell r="I551">
            <v>0</v>
          </cell>
          <cell r="J551">
            <v>0</v>
          </cell>
          <cell r="K551">
            <v>0</v>
          </cell>
          <cell r="L551">
            <v>0</v>
          </cell>
          <cell r="M551">
            <v>0</v>
          </cell>
          <cell r="N551">
            <v>0</v>
          </cell>
          <cell r="O551">
            <v>0</v>
          </cell>
          <cell r="P551">
            <v>0</v>
          </cell>
        </row>
        <row r="552">
          <cell r="B552" t="str">
            <v>22계</v>
          </cell>
          <cell r="C552">
            <v>0</v>
          </cell>
          <cell r="D552" t="str">
            <v>계</v>
          </cell>
          <cell r="E552">
            <v>0</v>
          </cell>
          <cell r="F552">
            <v>0</v>
          </cell>
          <cell r="G552">
            <v>0</v>
          </cell>
          <cell r="H552">
            <v>0</v>
          </cell>
          <cell r="I552" t="e">
            <v>#NAME?</v>
          </cell>
          <cell r="J552">
            <v>0</v>
          </cell>
          <cell r="K552" t="e">
            <v>#NAME?</v>
          </cell>
          <cell r="L552">
            <v>0</v>
          </cell>
          <cell r="M552" t="e">
            <v>#NAME?</v>
          </cell>
          <cell r="N552">
            <v>0</v>
          </cell>
          <cell r="O552" t="e">
            <v>#NAME?</v>
          </cell>
          <cell r="P552">
            <v>0</v>
          </cell>
        </row>
        <row r="553">
          <cell r="B553">
            <v>23</v>
          </cell>
          <cell r="C553">
            <v>23</v>
          </cell>
          <cell r="D553" t="str">
            <v>광접속함체 신설</v>
          </cell>
          <cell r="E553" t="str">
            <v>36Core 이하, 야간</v>
          </cell>
          <cell r="F553" t="str">
            <v>대</v>
          </cell>
          <cell r="G553">
            <v>0</v>
          </cell>
          <cell r="H553">
            <v>0</v>
          </cell>
          <cell r="I553">
            <v>0</v>
          </cell>
          <cell r="J553">
            <v>0</v>
          </cell>
          <cell r="K553">
            <v>0</v>
          </cell>
          <cell r="L553">
            <v>0</v>
          </cell>
          <cell r="M553">
            <v>0</v>
          </cell>
          <cell r="N553">
            <v>0</v>
          </cell>
          <cell r="O553">
            <v>0</v>
          </cell>
          <cell r="P553">
            <v>23</v>
          </cell>
        </row>
        <row r="554">
          <cell r="C554">
            <v>0</v>
          </cell>
          <cell r="D554" t="str">
            <v>가. 재료비</v>
          </cell>
          <cell r="E554">
            <v>0</v>
          </cell>
          <cell r="F554">
            <v>0</v>
          </cell>
          <cell r="G554">
            <v>0</v>
          </cell>
          <cell r="H554">
            <v>0</v>
          </cell>
          <cell r="I554">
            <v>0</v>
          </cell>
          <cell r="J554">
            <v>0</v>
          </cell>
          <cell r="K554">
            <v>0</v>
          </cell>
          <cell r="L554">
            <v>0</v>
          </cell>
          <cell r="M554">
            <v>0</v>
          </cell>
          <cell r="N554">
            <v>0</v>
          </cell>
          <cell r="O554">
            <v>0</v>
          </cell>
          <cell r="P554">
            <v>0</v>
          </cell>
        </row>
        <row r="555">
          <cell r="C555">
            <v>0</v>
          </cell>
          <cell r="D555" t="str">
            <v>광접속함체</v>
          </cell>
          <cell r="E555" t="str">
            <v>36Core 이하</v>
          </cell>
          <cell r="F555" t="str">
            <v>대</v>
          </cell>
          <cell r="G555">
            <v>1</v>
          </cell>
          <cell r="H555">
            <v>140000</v>
          </cell>
          <cell r="I555">
            <v>140000</v>
          </cell>
          <cell r="J555">
            <v>0</v>
          </cell>
          <cell r="K555">
            <v>0</v>
          </cell>
          <cell r="L555">
            <v>0</v>
          </cell>
          <cell r="M555">
            <v>0</v>
          </cell>
          <cell r="N555">
            <v>0</v>
          </cell>
          <cell r="O555">
            <v>0</v>
          </cell>
          <cell r="P555">
            <v>0</v>
          </cell>
        </row>
        <row r="556">
          <cell r="C556">
            <v>0</v>
          </cell>
          <cell r="D556">
            <v>0</v>
          </cell>
          <cell r="E556">
            <v>0</v>
          </cell>
          <cell r="F556">
            <v>0</v>
          </cell>
          <cell r="G556">
            <v>0</v>
          </cell>
          <cell r="H556">
            <v>0</v>
          </cell>
          <cell r="I556">
            <v>0</v>
          </cell>
          <cell r="J556">
            <v>0</v>
          </cell>
          <cell r="K556">
            <v>0</v>
          </cell>
          <cell r="L556">
            <v>0</v>
          </cell>
          <cell r="M556">
            <v>0</v>
          </cell>
          <cell r="N556">
            <v>0</v>
          </cell>
          <cell r="O556">
            <v>0</v>
          </cell>
          <cell r="P556">
            <v>0</v>
          </cell>
        </row>
        <row r="557">
          <cell r="C557">
            <v>0</v>
          </cell>
          <cell r="D557" t="str">
            <v>나. 노무비</v>
          </cell>
          <cell r="E557">
            <v>0</v>
          </cell>
          <cell r="F557">
            <v>0</v>
          </cell>
          <cell r="G557">
            <v>0</v>
          </cell>
          <cell r="H557">
            <v>0</v>
          </cell>
          <cell r="I557">
            <v>0</v>
          </cell>
          <cell r="J557">
            <v>0</v>
          </cell>
          <cell r="K557">
            <v>0</v>
          </cell>
          <cell r="L557">
            <v>0</v>
          </cell>
          <cell r="M557">
            <v>0</v>
          </cell>
          <cell r="N557">
            <v>0</v>
          </cell>
          <cell r="O557">
            <v>0</v>
          </cell>
          <cell r="P557">
            <v>0</v>
          </cell>
        </row>
        <row r="558">
          <cell r="B558" t="str">
            <v>23광케이블설치사</v>
          </cell>
          <cell r="C558">
            <v>0</v>
          </cell>
          <cell r="D558" t="str">
            <v>광케이블설치사</v>
          </cell>
          <cell r="E558">
            <v>0</v>
          </cell>
          <cell r="F558" t="str">
            <v>인</v>
          </cell>
          <cell r="G558" t="e">
            <v>#NAME?</v>
          </cell>
          <cell r="H558">
            <v>0</v>
          </cell>
          <cell r="I558">
            <v>0</v>
          </cell>
          <cell r="J558">
            <v>398214</v>
          </cell>
          <cell r="K558" t="e">
            <v>#NAME?</v>
          </cell>
          <cell r="L558">
            <v>0</v>
          </cell>
          <cell r="M558" t="e">
            <v>#NAME?</v>
          </cell>
          <cell r="N558">
            <v>398214</v>
          </cell>
          <cell r="O558" t="e">
            <v>#NAME?</v>
          </cell>
          <cell r="P558">
            <v>0</v>
          </cell>
        </row>
        <row r="559">
          <cell r="B559" t="str">
            <v>23특별인부</v>
          </cell>
          <cell r="C559">
            <v>0</v>
          </cell>
          <cell r="D559" t="str">
            <v>특별인부</v>
          </cell>
          <cell r="E559">
            <v>0</v>
          </cell>
          <cell r="F559" t="str">
            <v>인</v>
          </cell>
          <cell r="G559" t="e">
            <v>#NAME?</v>
          </cell>
          <cell r="H559">
            <v>0</v>
          </cell>
          <cell r="I559">
            <v>0</v>
          </cell>
          <cell r="J559">
            <v>192375</v>
          </cell>
          <cell r="K559" t="e">
            <v>#NAME?</v>
          </cell>
          <cell r="L559">
            <v>0</v>
          </cell>
          <cell r="M559" t="e">
            <v>#NAME?</v>
          </cell>
          <cell r="N559">
            <v>192375</v>
          </cell>
          <cell r="O559" t="e">
            <v>#NAME?</v>
          </cell>
          <cell r="P559">
            <v>0</v>
          </cell>
        </row>
        <row r="560">
          <cell r="C560">
            <v>0</v>
          </cell>
          <cell r="D560">
            <v>0</v>
          </cell>
          <cell r="E560">
            <v>0</v>
          </cell>
          <cell r="F560">
            <v>0</v>
          </cell>
          <cell r="G560">
            <v>0</v>
          </cell>
          <cell r="H560">
            <v>0</v>
          </cell>
          <cell r="I560">
            <v>0</v>
          </cell>
          <cell r="J560">
            <v>0</v>
          </cell>
          <cell r="K560">
            <v>0</v>
          </cell>
          <cell r="L560">
            <v>0</v>
          </cell>
          <cell r="M560">
            <v>0</v>
          </cell>
          <cell r="N560">
            <v>0</v>
          </cell>
          <cell r="O560">
            <v>0</v>
          </cell>
          <cell r="P560">
            <v>0</v>
          </cell>
        </row>
        <row r="561">
          <cell r="C561">
            <v>0</v>
          </cell>
          <cell r="D561" t="str">
            <v>다. 공구손료</v>
          </cell>
          <cell r="E561">
            <v>0</v>
          </cell>
          <cell r="F561">
            <v>0</v>
          </cell>
          <cell r="G561">
            <v>0</v>
          </cell>
          <cell r="H561">
            <v>0</v>
          </cell>
          <cell r="I561">
            <v>0</v>
          </cell>
          <cell r="J561">
            <v>0</v>
          </cell>
          <cell r="K561">
            <v>0</v>
          </cell>
          <cell r="L561">
            <v>0</v>
          </cell>
          <cell r="M561">
            <v>0</v>
          </cell>
          <cell r="N561">
            <v>0</v>
          </cell>
          <cell r="O561">
            <v>0</v>
          </cell>
          <cell r="P561">
            <v>0</v>
          </cell>
        </row>
        <row r="562">
          <cell r="C562">
            <v>0</v>
          </cell>
          <cell r="D562" t="str">
            <v>광케이블설치사</v>
          </cell>
          <cell r="E562">
            <v>0</v>
          </cell>
          <cell r="F562" t="str">
            <v>인</v>
          </cell>
          <cell r="G562">
            <v>0.51</v>
          </cell>
          <cell r="H562">
            <v>0</v>
          </cell>
          <cell r="I562">
            <v>0</v>
          </cell>
          <cell r="J562">
            <v>0</v>
          </cell>
          <cell r="K562">
            <v>0</v>
          </cell>
          <cell r="L562">
            <v>398214</v>
          </cell>
          <cell r="M562">
            <v>6092.6</v>
          </cell>
          <cell r="N562">
            <v>398214</v>
          </cell>
          <cell r="O562">
            <v>6092.6</v>
          </cell>
          <cell r="P562">
            <v>0</v>
          </cell>
        </row>
        <row r="563">
          <cell r="C563">
            <v>0</v>
          </cell>
          <cell r="D563" t="str">
            <v>특별인부</v>
          </cell>
          <cell r="E563">
            <v>0</v>
          </cell>
          <cell r="F563" t="str">
            <v>인</v>
          </cell>
          <cell r="G563">
            <v>0.51</v>
          </cell>
          <cell r="H563">
            <v>0</v>
          </cell>
          <cell r="I563">
            <v>0</v>
          </cell>
          <cell r="J563">
            <v>0</v>
          </cell>
          <cell r="K563">
            <v>0</v>
          </cell>
          <cell r="L563">
            <v>192375</v>
          </cell>
          <cell r="M563">
            <v>2943.3</v>
          </cell>
          <cell r="N563">
            <v>192375</v>
          </cell>
          <cell r="O563">
            <v>2943.3</v>
          </cell>
          <cell r="P563">
            <v>0</v>
          </cell>
        </row>
        <row r="564">
          <cell r="C564">
            <v>0</v>
          </cell>
          <cell r="D564">
            <v>0</v>
          </cell>
          <cell r="E564">
            <v>0</v>
          </cell>
          <cell r="F564">
            <v>0</v>
          </cell>
          <cell r="G564">
            <v>0</v>
          </cell>
          <cell r="H564">
            <v>0</v>
          </cell>
          <cell r="I564">
            <v>0</v>
          </cell>
          <cell r="J564">
            <v>0</v>
          </cell>
          <cell r="K564">
            <v>0</v>
          </cell>
          <cell r="L564">
            <v>0</v>
          </cell>
          <cell r="M564">
            <v>0</v>
          </cell>
          <cell r="N564">
            <v>0</v>
          </cell>
          <cell r="O564">
            <v>0</v>
          </cell>
          <cell r="P564">
            <v>0</v>
          </cell>
        </row>
        <row r="565">
          <cell r="C565">
            <v>0</v>
          </cell>
          <cell r="D565">
            <v>0</v>
          </cell>
          <cell r="E565">
            <v>0</v>
          </cell>
          <cell r="F565">
            <v>0</v>
          </cell>
          <cell r="G565">
            <v>0</v>
          </cell>
          <cell r="H565">
            <v>0</v>
          </cell>
          <cell r="I565">
            <v>0</v>
          </cell>
          <cell r="J565">
            <v>0</v>
          </cell>
          <cell r="K565">
            <v>0</v>
          </cell>
          <cell r="L565">
            <v>0</v>
          </cell>
          <cell r="M565">
            <v>0</v>
          </cell>
          <cell r="N565">
            <v>0</v>
          </cell>
          <cell r="O565">
            <v>0</v>
          </cell>
          <cell r="P565">
            <v>0</v>
          </cell>
        </row>
        <row r="566">
          <cell r="C566">
            <v>0</v>
          </cell>
          <cell r="D566">
            <v>0</v>
          </cell>
          <cell r="E566">
            <v>0</v>
          </cell>
          <cell r="F566">
            <v>0</v>
          </cell>
          <cell r="G566">
            <v>0</v>
          </cell>
          <cell r="H566">
            <v>0</v>
          </cell>
          <cell r="I566">
            <v>0</v>
          </cell>
          <cell r="J566">
            <v>0</v>
          </cell>
          <cell r="K566">
            <v>0</v>
          </cell>
          <cell r="L566">
            <v>0</v>
          </cell>
          <cell r="M566">
            <v>0</v>
          </cell>
          <cell r="N566">
            <v>0</v>
          </cell>
          <cell r="O566">
            <v>0</v>
          </cell>
          <cell r="P566">
            <v>0</v>
          </cell>
        </row>
        <row r="567">
          <cell r="C567">
            <v>0</v>
          </cell>
          <cell r="D567">
            <v>0</v>
          </cell>
          <cell r="E567">
            <v>0</v>
          </cell>
          <cell r="F567">
            <v>0</v>
          </cell>
          <cell r="G567">
            <v>0</v>
          </cell>
          <cell r="H567">
            <v>0</v>
          </cell>
          <cell r="I567">
            <v>0</v>
          </cell>
          <cell r="J567">
            <v>0</v>
          </cell>
          <cell r="K567">
            <v>0</v>
          </cell>
          <cell r="L567">
            <v>0</v>
          </cell>
          <cell r="M567">
            <v>0</v>
          </cell>
          <cell r="N567">
            <v>0</v>
          </cell>
          <cell r="O567">
            <v>0</v>
          </cell>
          <cell r="P567">
            <v>0</v>
          </cell>
        </row>
        <row r="568">
          <cell r="C568">
            <v>0</v>
          </cell>
          <cell r="D568">
            <v>0</v>
          </cell>
          <cell r="E568">
            <v>0</v>
          </cell>
          <cell r="F568">
            <v>0</v>
          </cell>
          <cell r="G568">
            <v>0</v>
          </cell>
          <cell r="H568">
            <v>0</v>
          </cell>
          <cell r="I568">
            <v>0</v>
          </cell>
          <cell r="J568">
            <v>0</v>
          </cell>
          <cell r="K568">
            <v>0</v>
          </cell>
          <cell r="L568">
            <v>0</v>
          </cell>
          <cell r="M568">
            <v>0</v>
          </cell>
          <cell r="N568">
            <v>0</v>
          </cell>
          <cell r="O568">
            <v>0</v>
          </cell>
          <cell r="P568">
            <v>0</v>
          </cell>
        </row>
        <row r="569">
          <cell r="C569">
            <v>0</v>
          </cell>
          <cell r="D569">
            <v>0</v>
          </cell>
          <cell r="E569">
            <v>0</v>
          </cell>
          <cell r="F569">
            <v>0</v>
          </cell>
          <cell r="G569">
            <v>0</v>
          </cell>
          <cell r="H569">
            <v>0</v>
          </cell>
          <cell r="I569">
            <v>0</v>
          </cell>
          <cell r="J569">
            <v>0</v>
          </cell>
          <cell r="K569">
            <v>0</v>
          </cell>
          <cell r="L569">
            <v>0</v>
          </cell>
          <cell r="M569">
            <v>0</v>
          </cell>
          <cell r="N569">
            <v>0</v>
          </cell>
          <cell r="O569">
            <v>0</v>
          </cell>
          <cell r="P569">
            <v>0</v>
          </cell>
        </row>
        <row r="570">
          <cell r="C570">
            <v>0</v>
          </cell>
          <cell r="D570">
            <v>0</v>
          </cell>
          <cell r="E570">
            <v>0</v>
          </cell>
          <cell r="F570">
            <v>0</v>
          </cell>
          <cell r="G570">
            <v>0</v>
          </cell>
          <cell r="H570">
            <v>0</v>
          </cell>
          <cell r="I570">
            <v>0</v>
          </cell>
          <cell r="J570">
            <v>0</v>
          </cell>
          <cell r="K570">
            <v>0</v>
          </cell>
          <cell r="L570">
            <v>0</v>
          </cell>
          <cell r="M570">
            <v>0</v>
          </cell>
          <cell r="N570">
            <v>0</v>
          </cell>
          <cell r="O570">
            <v>0</v>
          </cell>
          <cell r="P570">
            <v>0</v>
          </cell>
        </row>
        <row r="571">
          <cell r="C571">
            <v>0</v>
          </cell>
          <cell r="D571">
            <v>0</v>
          </cell>
          <cell r="E571">
            <v>0</v>
          </cell>
          <cell r="F571">
            <v>0</v>
          </cell>
          <cell r="G571">
            <v>0</v>
          </cell>
          <cell r="H571">
            <v>0</v>
          </cell>
          <cell r="I571">
            <v>0</v>
          </cell>
          <cell r="J571">
            <v>0</v>
          </cell>
          <cell r="K571">
            <v>0</v>
          </cell>
          <cell r="L571">
            <v>0</v>
          </cell>
          <cell r="M571">
            <v>0</v>
          </cell>
          <cell r="N571">
            <v>0</v>
          </cell>
          <cell r="O571">
            <v>0</v>
          </cell>
          <cell r="P571">
            <v>0</v>
          </cell>
        </row>
        <row r="572">
          <cell r="C572">
            <v>0</v>
          </cell>
          <cell r="D572">
            <v>0</v>
          </cell>
          <cell r="E572">
            <v>0</v>
          </cell>
          <cell r="F572">
            <v>0</v>
          </cell>
          <cell r="G572">
            <v>0</v>
          </cell>
          <cell r="H572">
            <v>0</v>
          </cell>
          <cell r="I572">
            <v>0</v>
          </cell>
          <cell r="J572">
            <v>0</v>
          </cell>
          <cell r="K572">
            <v>0</v>
          </cell>
          <cell r="L572">
            <v>0</v>
          </cell>
          <cell r="M572">
            <v>0</v>
          </cell>
          <cell r="N572">
            <v>0</v>
          </cell>
          <cell r="O572">
            <v>0</v>
          </cell>
          <cell r="P572">
            <v>0</v>
          </cell>
        </row>
        <row r="573">
          <cell r="C573">
            <v>0</v>
          </cell>
          <cell r="D573">
            <v>0</v>
          </cell>
          <cell r="E573">
            <v>0</v>
          </cell>
          <cell r="F573">
            <v>0</v>
          </cell>
          <cell r="G573">
            <v>0</v>
          </cell>
          <cell r="H573">
            <v>0</v>
          </cell>
          <cell r="I573">
            <v>0</v>
          </cell>
          <cell r="J573">
            <v>0</v>
          </cell>
          <cell r="K573">
            <v>0</v>
          </cell>
          <cell r="L573">
            <v>0</v>
          </cell>
          <cell r="M573">
            <v>0</v>
          </cell>
          <cell r="N573">
            <v>0</v>
          </cell>
          <cell r="O573">
            <v>0</v>
          </cell>
          <cell r="P573">
            <v>0</v>
          </cell>
        </row>
        <row r="574">
          <cell r="C574">
            <v>0</v>
          </cell>
          <cell r="D574">
            <v>0</v>
          </cell>
          <cell r="E574">
            <v>0</v>
          </cell>
          <cell r="F574">
            <v>0</v>
          </cell>
          <cell r="G574">
            <v>0</v>
          </cell>
          <cell r="H574">
            <v>0</v>
          </cell>
          <cell r="I574">
            <v>0</v>
          </cell>
          <cell r="J574">
            <v>0</v>
          </cell>
          <cell r="K574">
            <v>0</v>
          </cell>
          <cell r="L574">
            <v>0</v>
          </cell>
          <cell r="M574">
            <v>0</v>
          </cell>
          <cell r="N574">
            <v>0</v>
          </cell>
          <cell r="O574">
            <v>0</v>
          </cell>
          <cell r="P574">
            <v>0</v>
          </cell>
        </row>
        <row r="575">
          <cell r="C575">
            <v>0</v>
          </cell>
          <cell r="D575">
            <v>0</v>
          </cell>
          <cell r="E575">
            <v>0</v>
          </cell>
          <cell r="F575">
            <v>0</v>
          </cell>
          <cell r="G575">
            <v>0</v>
          </cell>
          <cell r="H575">
            <v>0</v>
          </cell>
          <cell r="I575">
            <v>0</v>
          </cell>
          <cell r="J575">
            <v>0</v>
          </cell>
          <cell r="K575">
            <v>0</v>
          </cell>
          <cell r="L575">
            <v>0</v>
          </cell>
          <cell r="M575">
            <v>0</v>
          </cell>
          <cell r="N575">
            <v>0</v>
          </cell>
          <cell r="O575">
            <v>0</v>
          </cell>
          <cell r="P575">
            <v>0</v>
          </cell>
        </row>
        <row r="576">
          <cell r="C576">
            <v>0</v>
          </cell>
          <cell r="D576">
            <v>0</v>
          </cell>
          <cell r="E576">
            <v>0</v>
          </cell>
          <cell r="F576">
            <v>0</v>
          </cell>
          <cell r="G576">
            <v>0</v>
          </cell>
          <cell r="H576">
            <v>0</v>
          </cell>
          <cell r="I576">
            <v>0</v>
          </cell>
          <cell r="J576">
            <v>0</v>
          </cell>
          <cell r="K576">
            <v>0</v>
          </cell>
          <cell r="L576">
            <v>0</v>
          </cell>
          <cell r="M576">
            <v>0</v>
          </cell>
          <cell r="N576">
            <v>0</v>
          </cell>
          <cell r="O576">
            <v>0</v>
          </cell>
          <cell r="P576">
            <v>0</v>
          </cell>
        </row>
        <row r="577">
          <cell r="B577" t="str">
            <v>23계</v>
          </cell>
          <cell r="C577">
            <v>0</v>
          </cell>
          <cell r="D577" t="str">
            <v>계</v>
          </cell>
          <cell r="E577">
            <v>0</v>
          </cell>
          <cell r="F577">
            <v>0</v>
          </cell>
          <cell r="G577">
            <v>0</v>
          </cell>
          <cell r="H577">
            <v>0</v>
          </cell>
          <cell r="I577">
            <v>140000</v>
          </cell>
          <cell r="J577">
            <v>0</v>
          </cell>
          <cell r="K577" t="e">
            <v>#NAME?</v>
          </cell>
          <cell r="L577">
            <v>0</v>
          </cell>
          <cell r="M577" t="e">
            <v>#NAME?</v>
          </cell>
          <cell r="N577">
            <v>0</v>
          </cell>
          <cell r="O577" t="e">
            <v>#NAME?</v>
          </cell>
          <cell r="P577">
            <v>0</v>
          </cell>
        </row>
        <row r="578">
          <cell r="B578">
            <v>24</v>
          </cell>
          <cell r="C578">
            <v>24</v>
          </cell>
          <cell r="D578" t="str">
            <v>광케이블 시험</v>
          </cell>
          <cell r="E578" t="str">
            <v>최종시험, 구내</v>
          </cell>
          <cell r="F578" t="str">
            <v>core</v>
          </cell>
          <cell r="G578">
            <v>0</v>
          </cell>
          <cell r="H578">
            <v>0</v>
          </cell>
          <cell r="I578">
            <v>0</v>
          </cell>
          <cell r="J578">
            <v>0</v>
          </cell>
          <cell r="K578">
            <v>0</v>
          </cell>
          <cell r="L578">
            <v>0</v>
          </cell>
          <cell r="M578">
            <v>0</v>
          </cell>
          <cell r="N578">
            <v>0</v>
          </cell>
          <cell r="O578">
            <v>0</v>
          </cell>
          <cell r="P578">
            <v>24</v>
          </cell>
        </row>
        <row r="579">
          <cell r="C579">
            <v>0</v>
          </cell>
          <cell r="D579" t="str">
            <v>가. 재료비</v>
          </cell>
          <cell r="E579">
            <v>0</v>
          </cell>
          <cell r="F579">
            <v>0</v>
          </cell>
          <cell r="G579">
            <v>0</v>
          </cell>
          <cell r="H579">
            <v>0</v>
          </cell>
          <cell r="I579">
            <v>0</v>
          </cell>
          <cell r="J579">
            <v>0</v>
          </cell>
          <cell r="K579">
            <v>0</v>
          </cell>
          <cell r="L579">
            <v>0</v>
          </cell>
          <cell r="M579">
            <v>0</v>
          </cell>
          <cell r="N579">
            <v>0</v>
          </cell>
          <cell r="O579">
            <v>0</v>
          </cell>
          <cell r="P579">
            <v>0</v>
          </cell>
        </row>
        <row r="580">
          <cell r="C580">
            <v>0</v>
          </cell>
          <cell r="D580" t="str">
            <v>광섬유클린티슈</v>
          </cell>
          <cell r="E580" t="str">
            <v>이소프로필알콜(순도99%)에 적신티슈</v>
          </cell>
          <cell r="F580" t="str">
            <v>매</v>
          </cell>
          <cell r="G580" t="e">
            <v>#NAME?</v>
          </cell>
          <cell r="H580">
            <v>15</v>
          </cell>
          <cell r="I580" t="e">
            <v>#NAME?</v>
          </cell>
          <cell r="J580">
            <v>0</v>
          </cell>
          <cell r="K580">
            <v>0</v>
          </cell>
          <cell r="L580">
            <v>0</v>
          </cell>
          <cell r="M580" t="e">
            <v>#NAME?</v>
          </cell>
          <cell r="N580">
            <v>15</v>
          </cell>
          <cell r="O580" t="e">
            <v>#NAME?</v>
          </cell>
          <cell r="P580">
            <v>0</v>
          </cell>
        </row>
        <row r="581">
          <cell r="C581">
            <v>0</v>
          </cell>
          <cell r="D581">
            <v>0</v>
          </cell>
          <cell r="E581">
            <v>0</v>
          </cell>
          <cell r="F581">
            <v>0</v>
          </cell>
          <cell r="G581">
            <v>0</v>
          </cell>
          <cell r="H581">
            <v>0</v>
          </cell>
          <cell r="I581">
            <v>0</v>
          </cell>
          <cell r="J581">
            <v>0</v>
          </cell>
          <cell r="K581">
            <v>0</v>
          </cell>
          <cell r="L581">
            <v>0</v>
          </cell>
          <cell r="M581">
            <v>0</v>
          </cell>
          <cell r="N581">
            <v>0</v>
          </cell>
          <cell r="O581">
            <v>0</v>
          </cell>
          <cell r="P581">
            <v>0</v>
          </cell>
        </row>
        <row r="582">
          <cell r="C582">
            <v>0</v>
          </cell>
          <cell r="D582" t="str">
            <v>나 노무비</v>
          </cell>
          <cell r="E582">
            <v>0</v>
          </cell>
          <cell r="F582">
            <v>0</v>
          </cell>
          <cell r="G582">
            <v>0</v>
          </cell>
          <cell r="H582">
            <v>0</v>
          </cell>
          <cell r="I582">
            <v>0</v>
          </cell>
          <cell r="J582">
            <v>0</v>
          </cell>
          <cell r="K582">
            <v>0</v>
          </cell>
          <cell r="L582">
            <v>0</v>
          </cell>
          <cell r="M582">
            <v>0</v>
          </cell>
          <cell r="N582">
            <v>0</v>
          </cell>
          <cell r="O582">
            <v>0</v>
          </cell>
          <cell r="P582">
            <v>0</v>
          </cell>
        </row>
        <row r="583">
          <cell r="B583" t="str">
            <v>24광케이블설치사</v>
          </cell>
          <cell r="C583">
            <v>0</v>
          </cell>
          <cell r="D583" t="str">
            <v>광케이블설치사</v>
          </cell>
          <cell r="E583">
            <v>0</v>
          </cell>
          <cell r="F583" t="str">
            <v>인</v>
          </cell>
          <cell r="G583" t="e">
            <v>#NAME?</v>
          </cell>
          <cell r="H583">
            <v>0</v>
          </cell>
          <cell r="I583">
            <v>0</v>
          </cell>
          <cell r="J583">
            <v>398214</v>
          </cell>
          <cell r="K583" t="e">
            <v>#NAME?</v>
          </cell>
          <cell r="L583">
            <v>0</v>
          </cell>
          <cell r="M583">
            <v>0</v>
          </cell>
          <cell r="N583">
            <v>398214</v>
          </cell>
          <cell r="O583" t="e">
            <v>#NAME?</v>
          </cell>
          <cell r="P583">
            <v>0</v>
          </cell>
        </row>
        <row r="584">
          <cell r="B584" t="str">
            <v>24특별인부</v>
          </cell>
          <cell r="C584">
            <v>0</v>
          </cell>
          <cell r="D584" t="str">
            <v>특별인부</v>
          </cell>
          <cell r="E584">
            <v>0</v>
          </cell>
          <cell r="F584" t="str">
            <v>인</v>
          </cell>
          <cell r="G584" t="e">
            <v>#NAME?</v>
          </cell>
          <cell r="H584">
            <v>0</v>
          </cell>
          <cell r="I584">
            <v>0</v>
          </cell>
          <cell r="J584">
            <v>192375</v>
          </cell>
          <cell r="K584" t="e">
            <v>#NAME?</v>
          </cell>
          <cell r="L584">
            <v>0</v>
          </cell>
          <cell r="M584">
            <v>0</v>
          </cell>
          <cell r="N584">
            <v>192375</v>
          </cell>
          <cell r="O584" t="e">
            <v>#NAME?</v>
          </cell>
          <cell r="P584">
            <v>0</v>
          </cell>
        </row>
        <row r="585">
          <cell r="C585">
            <v>0</v>
          </cell>
          <cell r="D585">
            <v>0</v>
          </cell>
          <cell r="E585">
            <v>0</v>
          </cell>
          <cell r="F585">
            <v>0</v>
          </cell>
          <cell r="G585">
            <v>0</v>
          </cell>
          <cell r="H585">
            <v>0</v>
          </cell>
          <cell r="I585">
            <v>0</v>
          </cell>
          <cell r="J585">
            <v>0</v>
          </cell>
          <cell r="K585">
            <v>0</v>
          </cell>
          <cell r="L585">
            <v>0</v>
          </cell>
          <cell r="M585">
            <v>0</v>
          </cell>
          <cell r="N585">
            <v>0</v>
          </cell>
          <cell r="O585">
            <v>0</v>
          </cell>
          <cell r="P585">
            <v>0</v>
          </cell>
        </row>
        <row r="586">
          <cell r="C586">
            <v>0</v>
          </cell>
          <cell r="D586" t="str">
            <v>다. 공구손료</v>
          </cell>
          <cell r="E586" t="str">
            <v>노무비x3%</v>
          </cell>
          <cell r="F586">
            <v>0</v>
          </cell>
          <cell r="G586">
            <v>0</v>
          </cell>
          <cell r="H586">
            <v>0</v>
          </cell>
          <cell r="I586">
            <v>0</v>
          </cell>
          <cell r="J586">
            <v>0</v>
          </cell>
          <cell r="K586">
            <v>0</v>
          </cell>
          <cell r="L586">
            <v>0</v>
          </cell>
          <cell r="M586">
            <v>0</v>
          </cell>
          <cell r="N586">
            <v>0</v>
          </cell>
          <cell r="O586">
            <v>0</v>
          </cell>
          <cell r="P586">
            <v>0</v>
          </cell>
        </row>
        <row r="587">
          <cell r="C587">
            <v>0</v>
          </cell>
          <cell r="D587" t="str">
            <v>광케이블설치사</v>
          </cell>
          <cell r="E587">
            <v>0</v>
          </cell>
          <cell r="F587" t="str">
            <v>인</v>
          </cell>
          <cell r="G587" t="e">
            <v>#NAME?</v>
          </cell>
          <cell r="H587">
            <v>0</v>
          </cell>
          <cell r="I587" t="e">
            <v>#NAME?</v>
          </cell>
          <cell r="J587">
            <v>0</v>
          </cell>
          <cell r="K587">
            <v>0</v>
          </cell>
          <cell r="L587">
            <v>398214</v>
          </cell>
          <cell r="M587" t="e">
            <v>#NAME?</v>
          </cell>
          <cell r="N587">
            <v>398214</v>
          </cell>
          <cell r="O587" t="e">
            <v>#NAME?</v>
          </cell>
          <cell r="P587">
            <v>0</v>
          </cell>
        </row>
        <row r="588">
          <cell r="C588">
            <v>0</v>
          </cell>
          <cell r="D588" t="str">
            <v>특별인부</v>
          </cell>
          <cell r="E588">
            <v>0</v>
          </cell>
          <cell r="F588" t="str">
            <v>인</v>
          </cell>
          <cell r="G588" t="e">
            <v>#NAME?</v>
          </cell>
          <cell r="H588">
            <v>0</v>
          </cell>
          <cell r="I588" t="e">
            <v>#NAME?</v>
          </cell>
          <cell r="J588">
            <v>0</v>
          </cell>
          <cell r="K588">
            <v>0</v>
          </cell>
          <cell r="L588">
            <v>192375</v>
          </cell>
          <cell r="M588" t="e">
            <v>#NAME?</v>
          </cell>
          <cell r="N588">
            <v>192375</v>
          </cell>
          <cell r="O588" t="e">
            <v>#NAME?</v>
          </cell>
          <cell r="P588">
            <v>0</v>
          </cell>
        </row>
        <row r="589">
          <cell r="C589">
            <v>0</v>
          </cell>
          <cell r="D589">
            <v>0</v>
          </cell>
          <cell r="E589">
            <v>0</v>
          </cell>
          <cell r="F589">
            <v>0</v>
          </cell>
          <cell r="G589">
            <v>0</v>
          </cell>
          <cell r="H589">
            <v>0</v>
          </cell>
          <cell r="I589">
            <v>0</v>
          </cell>
          <cell r="J589">
            <v>0</v>
          </cell>
          <cell r="K589">
            <v>0</v>
          </cell>
          <cell r="L589">
            <v>0</v>
          </cell>
          <cell r="M589">
            <v>0</v>
          </cell>
          <cell r="N589">
            <v>0</v>
          </cell>
          <cell r="O589">
            <v>0</v>
          </cell>
          <cell r="P589">
            <v>0</v>
          </cell>
        </row>
        <row r="590">
          <cell r="C590">
            <v>0</v>
          </cell>
          <cell r="D590">
            <v>0</v>
          </cell>
          <cell r="E590">
            <v>0</v>
          </cell>
          <cell r="F590">
            <v>0</v>
          </cell>
          <cell r="G590">
            <v>0</v>
          </cell>
          <cell r="H590">
            <v>0</v>
          </cell>
          <cell r="I590">
            <v>0</v>
          </cell>
          <cell r="J590">
            <v>0</v>
          </cell>
          <cell r="K590">
            <v>0</v>
          </cell>
          <cell r="L590">
            <v>0</v>
          </cell>
          <cell r="M590">
            <v>0</v>
          </cell>
          <cell r="N590">
            <v>0</v>
          </cell>
          <cell r="O590">
            <v>0</v>
          </cell>
          <cell r="P590">
            <v>0</v>
          </cell>
        </row>
        <row r="591">
          <cell r="C591">
            <v>0</v>
          </cell>
          <cell r="D591">
            <v>0</v>
          </cell>
          <cell r="E591">
            <v>0</v>
          </cell>
          <cell r="F591">
            <v>0</v>
          </cell>
          <cell r="G591">
            <v>0</v>
          </cell>
          <cell r="H591">
            <v>0</v>
          </cell>
          <cell r="I591">
            <v>0</v>
          </cell>
          <cell r="J591">
            <v>0</v>
          </cell>
          <cell r="K591">
            <v>0</v>
          </cell>
          <cell r="L591">
            <v>0</v>
          </cell>
          <cell r="M591">
            <v>0</v>
          </cell>
          <cell r="N591">
            <v>0</v>
          </cell>
          <cell r="O591">
            <v>0</v>
          </cell>
          <cell r="P591">
            <v>0</v>
          </cell>
        </row>
        <row r="592">
          <cell r="C592">
            <v>0</v>
          </cell>
          <cell r="D592">
            <v>0</v>
          </cell>
          <cell r="E592">
            <v>0</v>
          </cell>
          <cell r="F592">
            <v>0</v>
          </cell>
          <cell r="G592">
            <v>0</v>
          </cell>
          <cell r="H592">
            <v>0</v>
          </cell>
          <cell r="I592">
            <v>0</v>
          </cell>
          <cell r="J592">
            <v>0</v>
          </cell>
          <cell r="K592">
            <v>0</v>
          </cell>
          <cell r="L592">
            <v>0</v>
          </cell>
          <cell r="M592">
            <v>0</v>
          </cell>
          <cell r="N592">
            <v>0</v>
          </cell>
          <cell r="O592">
            <v>0</v>
          </cell>
          <cell r="P592">
            <v>0</v>
          </cell>
        </row>
        <row r="593">
          <cell r="C593">
            <v>0</v>
          </cell>
          <cell r="D593">
            <v>0</v>
          </cell>
          <cell r="E593">
            <v>0</v>
          </cell>
          <cell r="F593">
            <v>0</v>
          </cell>
          <cell r="G593">
            <v>0</v>
          </cell>
          <cell r="H593">
            <v>0</v>
          </cell>
          <cell r="I593">
            <v>0</v>
          </cell>
          <cell r="J593">
            <v>0</v>
          </cell>
          <cell r="K593">
            <v>0</v>
          </cell>
          <cell r="L593">
            <v>0</v>
          </cell>
          <cell r="M593">
            <v>0</v>
          </cell>
          <cell r="N593">
            <v>0</v>
          </cell>
          <cell r="O593">
            <v>0</v>
          </cell>
          <cell r="P593">
            <v>0</v>
          </cell>
        </row>
        <row r="594">
          <cell r="C594">
            <v>0</v>
          </cell>
          <cell r="D594">
            <v>0</v>
          </cell>
          <cell r="E594">
            <v>0</v>
          </cell>
          <cell r="F594">
            <v>0</v>
          </cell>
          <cell r="G594">
            <v>0</v>
          </cell>
          <cell r="H594">
            <v>0</v>
          </cell>
          <cell r="I594">
            <v>0</v>
          </cell>
          <cell r="J594">
            <v>0</v>
          </cell>
          <cell r="K594">
            <v>0</v>
          </cell>
          <cell r="L594">
            <v>0</v>
          </cell>
          <cell r="M594">
            <v>0</v>
          </cell>
          <cell r="N594">
            <v>0</v>
          </cell>
          <cell r="O594">
            <v>0</v>
          </cell>
          <cell r="P594">
            <v>0</v>
          </cell>
        </row>
        <row r="595">
          <cell r="C595">
            <v>0</v>
          </cell>
          <cell r="D595">
            <v>0</v>
          </cell>
          <cell r="E595">
            <v>0</v>
          </cell>
          <cell r="F595">
            <v>0</v>
          </cell>
          <cell r="G595">
            <v>0</v>
          </cell>
          <cell r="H595">
            <v>0</v>
          </cell>
          <cell r="I595">
            <v>0</v>
          </cell>
          <cell r="J595">
            <v>0</v>
          </cell>
          <cell r="K595">
            <v>0</v>
          </cell>
          <cell r="L595">
            <v>0</v>
          </cell>
          <cell r="M595">
            <v>0</v>
          </cell>
          <cell r="N595">
            <v>0</v>
          </cell>
          <cell r="O595">
            <v>0</v>
          </cell>
          <cell r="P595">
            <v>0</v>
          </cell>
        </row>
        <row r="596">
          <cell r="C596">
            <v>0</v>
          </cell>
          <cell r="D596">
            <v>0</v>
          </cell>
          <cell r="E596">
            <v>0</v>
          </cell>
          <cell r="F596">
            <v>0</v>
          </cell>
          <cell r="G596">
            <v>0</v>
          </cell>
          <cell r="H596">
            <v>0</v>
          </cell>
          <cell r="I596">
            <v>0</v>
          </cell>
          <cell r="J596">
            <v>0</v>
          </cell>
          <cell r="K596">
            <v>0</v>
          </cell>
          <cell r="L596">
            <v>0</v>
          </cell>
          <cell r="M596">
            <v>0</v>
          </cell>
          <cell r="N596">
            <v>0</v>
          </cell>
          <cell r="O596">
            <v>0</v>
          </cell>
          <cell r="P596">
            <v>0</v>
          </cell>
        </row>
        <row r="597">
          <cell r="C597">
            <v>0</v>
          </cell>
          <cell r="D597">
            <v>0</v>
          </cell>
          <cell r="E597">
            <v>0</v>
          </cell>
          <cell r="F597">
            <v>0</v>
          </cell>
          <cell r="G597">
            <v>0</v>
          </cell>
          <cell r="H597">
            <v>0</v>
          </cell>
          <cell r="I597">
            <v>0</v>
          </cell>
          <cell r="J597">
            <v>0</v>
          </cell>
          <cell r="K597">
            <v>0</v>
          </cell>
          <cell r="L597">
            <v>0</v>
          </cell>
          <cell r="M597">
            <v>0</v>
          </cell>
          <cell r="N597">
            <v>0</v>
          </cell>
          <cell r="O597">
            <v>0</v>
          </cell>
          <cell r="P597">
            <v>0</v>
          </cell>
        </row>
        <row r="598">
          <cell r="C598">
            <v>0</v>
          </cell>
          <cell r="D598">
            <v>0</v>
          </cell>
          <cell r="E598">
            <v>0</v>
          </cell>
          <cell r="F598">
            <v>0</v>
          </cell>
          <cell r="G598">
            <v>0</v>
          </cell>
          <cell r="H598">
            <v>0</v>
          </cell>
          <cell r="I598">
            <v>0</v>
          </cell>
          <cell r="J598">
            <v>0</v>
          </cell>
          <cell r="K598">
            <v>0</v>
          </cell>
          <cell r="L598">
            <v>0</v>
          </cell>
          <cell r="M598">
            <v>0</v>
          </cell>
          <cell r="N598">
            <v>0</v>
          </cell>
          <cell r="O598">
            <v>0</v>
          </cell>
          <cell r="P598">
            <v>0</v>
          </cell>
        </row>
        <row r="599">
          <cell r="C599">
            <v>0</v>
          </cell>
          <cell r="D599">
            <v>0</v>
          </cell>
          <cell r="E599">
            <v>0</v>
          </cell>
          <cell r="F599">
            <v>0</v>
          </cell>
          <cell r="G599">
            <v>0</v>
          </cell>
          <cell r="H599">
            <v>0</v>
          </cell>
          <cell r="I599">
            <v>0</v>
          </cell>
          <cell r="J599">
            <v>0</v>
          </cell>
          <cell r="K599">
            <v>0</v>
          </cell>
          <cell r="L599">
            <v>0</v>
          </cell>
          <cell r="M599">
            <v>0</v>
          </cell>
          <cell r="N599">
            <v>0</v>
          </cell>
          <cell r="O599">
            <v>0</v>
          </cell>
          <cell r="P599">
            <v>0</v>
          </cell>
        </row>
        <row r="600">
          <cell r="C600">
            <v>0</v>
          </cell>
          <cell r="D600">
            <v>0</v>
          </cell>
          <cell r="E600">
            <v>0</v>
          </cell>
          <cell r="F600">
            <v>0</v>
          </cell>
          <cell r="G600">
            <v>0</v>
          </cell>
          <cell r="H600">
            <v>0</v>
          </cell>
          <cell r="I600">
            <v>0</v>
          </cell>
          <cell r="J600">
            <v>0</v>
          </cell>
          <cell r="K600">
            <v>0</v>
          </cell>
          <cell r="L600">
            <v>0</v>
          </cell>
          <cell r="M600">
            <v>0</v>
          </cell>
          <cell r="N600">
            <v>0</v>
          </cell>
          <cell r="O600">
            <v>0</v>
          </cell>
          <cell r="P600">
            <v>0</v>
          </cell>
        </row>
        <row r="601">
          <cell r="C601">
            <v>0</v>
          </cell>
          <cell r="D601">
            <v>0</v>
          </cell>
          <cell r="E601">
            <v>0</v>
          </cell>
          <cell r="F601">
            <v>0</v>
          </cell>
          <cell r="G601">
            <v>0</v>
          </cell>
          <cell r="H601">
            <v>0</v>
          </cell>
          <cell r="I601">
            <v>0</v>
          </cell>
          <cell r="J601">
            <v>0</v>
          </cell>
          <cell r="K601">
            <v>0</v>
          </cell>
          <cell r="L601">
            <v>0</v>
          </cell>
          <cell r="M601">
            <v>0</v>
          </cell>
          <cell r="N601">
            <v>0</v>
          </cell>
          <cell r="O601">
            <v>0</v>
          </cell>
          <cell r="P601">
            <v>0</v>
          </cell>
        </row>
        <row r="602">
          <cell r="B602" t="str">
            <v>24계</v>
          </cell>
          <cell r="C602">
            <v>0</v>
          </cell>
          <cell r="D602" t="str">
            <v>계</v>
          </cell>
          <cell r="E602">
            <v>0</v>
          </cell>
          <cell r="F602">
            <v>0</v>
          </cell>
          <cell r="G602">
            <v>0</v>
          </cell>
          <cell r="H602">
            <v>0</v>
          </cell>
          <cell r="I602" t="e">
            <v>#NAME?</v>
          </cell>
          <cell r="J602">
            <v>0</v>
          </cell>
          <cell r="K602" t="e">
            <v>#NAME?</v>
          </cell>
          <cell r="L602">
            <v>0</v>
          </cell>
          <cell r="M602" t="e">
            <v>#NAME?</v>
          </cell>
          <cell r="N602">
            <v>0</v>
          </cell>
          <cell r="O602" t="e">
            <v>#NAME?</v>
          </cell>
          <cell r="P602">
            <v>0</v>
          </cell>
        </row>
        <row r="603">
          <cell r="B603">
            <v>25</v>
          </cell>
          <cell r="C603">
            <v>25</v>
          </cell>
          <cell r="D603" t="str">
            <v>전원케이블 신설</v>
          </cell>
          <cell r="E603" t="str">
            <v>HFCO, 0.6/1kV, 2C 6㎟</v>
          </cell>
          <cell r="F603" t="str">
            <v>10m</v>
          </cell>
          <cell r="G603">
            <v>0</v>
          </cell>
          <cell r="H603">
            <v>0</v>
          </cell>
          <cell r="I603">
            <v>0</v>
          </cell>
          <cell r="J603">
            <v>0</v>
          </cell>
          <cell r="K603">
            <v>0</v>
          </cell>
          <cell r="L603">
            <v>0</v>
          </cell>
          <cell r="M603">
            <v>0</v>
          </cell>
          <cell r="N603">
            <v>0</v>
          </cell>
          <cell r="O603">
            <v>0</v>
          </cell>
          <cell r="P603">
            <v>25</v>
          </cell>
        </row>
        <row r="604">
          <cell r="C604">
            <v>0</v>
          </cell>
          <cell r="D604" t="str">
            <v>가. 재료비</v>
          </cell>
          <cell r="E604">
            <v>0</v>
          </cell>
          <cell r="F604">
            <v>0</v>
          </cell>
          <cell r="G604">
            <v>0</v>
          </cell>
          <cell r="H604">
            <v>0</v>
          </cell>
          <cell r="I604">
            <v>0</v>
          </cell>
          <cell r="J604">
            <v>0</v>
          </cell>
          <cell r="K604">
            <v>0</v>
          </cell>
          <cell r="L604">
            <v>0</v>
          </cell>
          <cell r="M604">
            <v>0</v>
          </cell>
          <cell r="N604">
            <v>0</v>
          </cell>
          <cell r="O604">
            <v>0</v>
          </cell>
          <cell r="P604">
            <v>0</v>
          </cell>
        </row>
        <row r="605">
          <cell r="C605">
            <v>0</v>
          </cell>
          <cell r="D605" t="str">
            <v>저독성난연케이블</v>
          </cell>
          <cell r="E605" t="str">
            <v>HFCO, 0.6/1kV, 2C 6㎟</v>
          </cell>
          <cell r="F605" t="str">
            <v>m</v>
          </cell>
          <cell r="G605" t="e">
            <v>#NAME?</v>
          </cell>
          <cell r="H605">
            <v>2229</v>
          </cell>
          <cell r="I605" t="e">
            <v>#NAME?</v>
          </cell>
          <cell r="J605">
            <v>0</v>
          </cell>
          <cell r="K605">
            <v>0</v>
          </cell>
          <cell r="L605">
            <v>0</v>
          </cell>
          <cell r="M605" t="e">
            <v>#NAME?</v>
          </cell>
          <cell r="N605">
            <v>2229</v>
          </cell>
          <cell r="O605" t="e">
            <v>#NAME?</v>
          </cell>
          <cell r="P605">
            <v>0</v>
          </cell>
        </row>
        <row r="606">
          <cell r="C606">
            <v>0</v>
          </cell>
          <cell r="D606" t="str">
            <v>잡자재비</v>
          </cell>
          <cell r="E606" t="str">
            <v>전선 및 배관의 2%</v>
          </cell>
          <cell r="F606" t="str">
            <v>요율</v>
          </cell>
          <cell r="G606" t="e">
            <v>#NAME?</v>
          </cell>
          <cell r="H606" t="e">
            <v>#NAME?</v>
          </cell>
          <cell r="I606" t="e">
            <v>#NAME?</v>
          </cell>
          <cell r="J606">
            <v>0</v>
          </cell>
          <cell r="K606">
            <v>0</v>
          </cell>
          <cell r="L606">
            <v>0</v>
          </cell>
          <cell r="M606" t="e">
            <v>#NAME?</v>
          </cell>
          <cell r="N606" t="e">
            <v>#NAME?</v>
          </cell>
          <cell r="O606" t="e">
            <v>#NAME?</v>
          </cell>
          <cell r="P606">
            <v>0</v>
          </cell>
        </row>
        <row r="607">
          <cell r="C607">
            <v>0</v>
          </cell>
          <cell r="D607">
            <v>0</v>
          </cell>
          <cell r="E607">
            <v>0</v>
          </cell>
          <cell r="F607">
            <v>0</v>
          </cell>
          <cell r="G607">
            <v>0</v>
          </cell>
          <cell r="H607">
            <v>0</v>
          </cell>
          <cell r="I607">
            <v>0</v>
          </cell>
          <cell r="J607">
            <v>0</v>
          </cell>
          <cell r="K607">
            <v>0</v>
          </cell>
          <cell r="L607">
            <v>0</v>
          </cell>
          <cell r="M607">
            <v>0</v>
          </cell>
          <cell r="N607">
            <v>0</v>
          </cell>
          <cell r="O607">
            <v>0</v>
          </cell>
          <cell r="P607">
            <v>0</v>
          </cell>
        </row>
        <row r="608">
          <cell r="C608">
            <v>0</v>
          </cell>
          <cell r="D608" t="str">
            <v>나 노무비</v>
          </cell>
          <cell r="E608">
            <v>0</v>
          </cell>
          <cell r="F608">
            <v>0</v>
          </cell>
          <cell r="G608">
            <v>0</v>
          </cell>
          <cell r="H608">
            <v>0</v>
          </cell>
          <cell r="I608">
            <v>0</v>
          </cell>
          <cell r="J608">
            <v>0</v>
          </cell>
          <cell r="K608">
            <v>0</v>
          </cell>
          <cell r="L608">
            <v>0</v>
          </cell>
          <cell r="M608">
            <v>0</v>
          </cell>
          <cell r="N608">
            <v>0</v>
          </cell>
          <cell r="O608">
            <v>0</v>
          </cell>
          <cell r="P608">
            <v>0</v>
          </cell>
        </row>
        <row r="609">
          <cell r="B609" t="str">
            <v>25통신케이블공</v>
          </cell>
          <cell r="C609">
            <v>0</v>
          </cell>
          <cell r="D609" t="str">
            <v>통신케이블공</v>
          </cell>
          <cell r="E609">
            <v>0</v>
          </cell>
          <cell r="F609" t="str">
            <v>인</v>
          </cell>
          <cell r="G609" t="e">
            <v>#NAME?</v>
          </cell>
          <cell r="H609">
            <v>0</v>
          </cell>
          <cell r="I609">
            <v>0</v>
          </cell>
          <cell r="J609">
            <v>381041</v>
          </cell>
          <cell r="K609" t="e">
            <v>#NAME?</v>
          </cell>
          <cell r="L609">
            <v>0</v>
          </cell>
          <cell r="M609">
            <v>0</v>
          </cell>
          <cell r="N609">
            <v>381041</v>
          </cell>
          <cell r="O609" t="e">
            <v>#NAME?</v>
          </cell>
          <cell r="P609">
            <v>0</v>
          </cell>
        </row>
        <row r="610">
          <cell r="C610">
            <v>0</v>
          </cell>
          <cell r="D610">
            <v>0</v>
          </cell>
          <cell r="E610">
            <v>0</v>
          </cell>
          <cell r="F610">
            <v>0</v>
          </cell>
          <cell r="G610">
            <v>0</v>
          </cell>
          <cell r="H610">
            <v>0</v>
          </cell>
          <cell r="I610">
            <v>0</v>
          </cell>
          <cell r="J610">
            <v>0</v>
          </cell>
          <cell r="K610">
            <v>0</v>
          </cell>
          <cell r="L610">
            <v>0</v>
          </cell>
          <cell r="M610">
            <v>0</v>
          </cell>
          <cell r="N610">
            <v>0</v>
          </cell>
          <cell r="O610">
            <v>0</v>
          </cell>
          <cell r="P610">
            <v>0</v>
          </cell>
        </row>
        <row r="611">
          <cell r="C611">
            <v>0</v>
          </cell>
          <cell r="D611" t="str">
            <v>다. 공구손료</v>
          </cell>
          <cell r="E611" t="str">
            <v>노무비x3%</v>
          </cell>
          <cell r="F611">
            <v>0</v>
          </cell>
          <cell r="G611">
            <v>0</v>
          </cell>
          <cell r="H611">
            <v>0</v>
          </cell>
          <cell r="I611">
            <v>0</v>
          </cell>
          <cell r="J611">
            <v>0</v>
          </cell>
          <cell r="K611">
            <v>0</v>
          </cell>
          <cell r="L611">
            <v>0</v>
          </cell>
          <cell r="M611">
            <v>0</v>
          </cell>
          <cell r="N611">
            <v>0</v>
          </cell>
          <cell r="O611">
            <v>0</v>
          </cell>
          <cell r="P611">
            <v>0</v>
          </cell>
        </row>
        <row r="612">
          <cell r="C612">
            <v>0</v>
          </cell>
          <cell r="D612" t="str">
            <v>통신케이블공</v>
          </cell>
          <cell r="E612">
            <v>0</v>
          </cell>
          <cell r="F612" t="str">
            <v>인</v>
          </cell>
          <cell r="G612" t="e">
            <v>#NAME?</v>
          </cell>
          <cell r="H612">
            <v>0</v>
          </cell>
          <cell r="I612" t="e">
            <v>#NAME?</v>
          </cell>
          <cell r="J612">
            <v>0</v>
          </cell>
          <cell r="K612">
            <v>0</v>
          </cell>
          <cell r="L612">
            <v>381041</v>
          </cell>
          <cell r="M612" t="e">
            <v>#NAME?</v>
          </cell>
          <cell r="N612">
            <v>381041</v>
          </cell>
          <cell r="O612" t="e">
            <v>#NAME?</v>
          </cell>
          <cell r="P612">
            <v>0</v>
          </cell>
        </row>
        <row r="613">
          <cell r="C613">
            <v>0</v>
          </cell>
          <cell r="D613">
            <v>0</v>
          </cell>
          <cell r="E613">
            <v>0</v>
          </cell>
          <cell r="F613">
            <v>0</v>
          </cell>
          <cell r="G613">
            <v>0</v>
          </cell>
          <cell r="H613">
            <v>0</v>
          </cell>
          <cell r="I613">
            <v>0</v>
          </cell>
          <cell r="J613">
            <v>0</v>
          </cell>
          <cell r="K613">
            <v>0</v>
          </cell>
          <cell r="L613">
            <v>0</v>
          </cell>
          <cell r="M613">
            <v>0</v>
          </cell>
          <cell r="N613">
            <v>0</v>
          </cell>
          <cell r="O613">
            <v>0</v>
          </cell>
          <cell r="P613">
            <v>0</v>
          </cell>
        </row>
        <row r="614">
          <cell r="C614">
            <v>0</v>
          </cell>
          <cell r="D614">
            <v>0</v>
          </cell>
          <cell r="E614">
            <v>0</v>
          </cell>
          <cell r="F614">
            <v>0</v>
          </cell>
          <cell r="G614">
            <v>0</v>
          </cell>
          <cell r="H614">
            <v>0</v>
          </cell>
          <cell r="I614">
            <v>0</v>
          </cell>
          <cell r="J614">
            <v>0</v>
          </cell>
          <cell r="K614">
            <v>0</v>
          </cell>
          <cell r="L614">
            <v>0</v>
          </cell>
          <cell r="M614">
            <v>0</v>
          </cell>
          <cell r="N614">
            <v>0</v>
          </cell>
          <cell r="O614">
            <v>0</v>
          </cell>
          <cell r="P614">
            <v>0</v>
          </cell>
        </row>
        <row r="615">
          <cell r="C615">
            <v>0</v>
          </cell>
          <cell r="D615">
            <v>0</v>
          </cell>
          <cell r="E615">
            <v>0</v>
          </cell>
          <cell r="F615">
            <v>0</v>
          </cell>
          <cell r="G615">
            <v>0</v>
          </cell>
          <cell r="H615">
            <v>0</v>
          </cell>
          <cell r="I615">
            <v>0</v>
          </cell>
          <cell r="J615">
            <v>0</v>
          </cell>
          <cell r="K615">
            <v>0</v>
          </cell>
          <cell r="L615">
            <v>0</v>
          </cell>
          <cell r="M615">
            <v>0</v>
          </cell>
          <cell r="N615">
            <v>0</v>
          </cell>
          <cell r="O615">
            <v>0</v>
          </cell>
          <cell r="P615">
            <v>0</v>
          </cell>
        </row>
        <row r="616">
          <cell r="C616">
            <v>0</v>
          </cell>
          <cell r="D616">
            <v>0</v>
          </cell>
          <cell r="E616">
            <v>0</v>
          </cell>
          <cell r="F616">
            <v>0</v>
          </cell>
          <cell r="G616">
            <v>0</v>
          </cell>
          <cell r="H616">
            <v>0</v>
          </cell>
          <cell r="I616">
            <v>0</v>
          </cell>
          <cell r="J616">
            <v>0</v>
          </cell>
          <cell r="K616">
            <v>0</v>
          </cell>
          <cell r="L616">
            <v>0</v>
          </cell>
          <cell r="M616">
            <v>0</v>
          </cell>
          <cell r="N616">
            <v>0</v>
          </cell>
          <cell r="O616">
            <v>0</v>
          </cell>
          <cell r="P616">
            <v>0</v>
          </cell>
        </row>
        <row r="617">
          <cell r="C617">
            <v>0</v>
          </cell>
          <cell r="D617">
            <v>0</v>
          </cell>
          <cell r="E617">
            <v>0</v>
          </cell>
          <cell r="F617">
            <v>0</v>
          </cell>
          <cell r="G617">
            <v>0</v>
          </cell>
          <cell r="H617">
            <v>0</v>
          </cell>
          <cell r="I617">
            <v>0</v>
          </cell>
          <cell r="J617">
            <v>0</v>
          </cell>
          <cell r="K617">
            <v>0</v>
          </cell>
          <cell r="L617">
            <v>0</v>
          </cell>
          <cell r="M617">
            <v>0</v>
          </cell>
          <cell r="N617">
            <v>0</v>
          </cell>
          <cell r="O617">
            <v>0</v>
          </cell>
          <cell r="P617">
            <v>0</v>
          </cell>
        </row>
        <row r="618">
          <cell r="C618">
            <v>0</v>
          </cell>
          <cell r="D618">
            <v>0</v>
          </cell>
          <cell r="E618">
            <v>0</v>
          </cell>
          <cell r="F618">
            <v>0</v>
          </cell>
          <cell r="G618">
            <v>0</v>
          </cell>
          <cell r="H618">
            <v>0</v>
          </cell>
          <cell r="I618">
            <v>0</v>
          </cell>
          <cell r="J618">
            <v>0</v>
          </cell>
          <cell r="K618">
            <v>0</v>
          </cell>
          <cell r="L618">
            <v>0</v>
          </cell>
          <cell r="M618">
            <v>0</v>
          </cell>
          <cell r="N618">
            <v>0</v>
          </cell>
          <cell r="O618">
            <v>0</v>
          </cell>
          <cell r="P618">
            <v>0</v>
          </cell>
        </row>
        <row r="619">
          <cell r="C619">
            <v>0</v>
          </cell>
          <cell r="D619">
            <v>0</v>
          </cell>
          <cell r="E619">
            <v>0</v>
          </cell>
          <cell r="F619">
            <v>0</v>
          </cell>
          <cell r="G619">
            <v>0</v>
          </cell>
          <cell r="H619">
            <v>0</v>
          </cell>
          <cell r="I619">
            <v>0</v>
          </cell>
          <cell r="J619">
            <v>0</v>
          </cell>
          <cell r="K619">
            <v>0</v>
          </cell>
          <cell r="L619">
            <v>0</v>
          </cell>
          <cell r="M619">
            <v>0</v>
          </cell>
          <cell r="N619">
            <v>0</v>
          </cell>
          <cell r="O619">
            <v>0</v>
          </cell>
          <cell r="P619">
            <v>0</v>
          </cell>
        </row>
        <row r="620">
          <cell r="C620">
            <v>0</v>
          </cell>
          <cell r="D620">
            <v>0</v>
          </cell>
          <cell r="E620">
            <v>0</v>
          </cell>
          <cell r="F620">
            <v>0</v>
          </cell>
          <cell r="G620">
            <v>0</v>
          </cell>
          <cell r="H620">
            <v>0</v>
          </cell>
          <cell r="I620">
            <v>0</v>
          </cell>
          <cell r="J620">
            <v>0</v>
          </cell>
          <cell r="K620">
            <v>0</v>
          </cell>
          <cell r="L620">
            <v>0</v>
          </cell>
          <cell r="M620">
            <v>0</v>
          </cell>
          <cell r="N620">
            <v>0</v>
          </cell>
          <cell r="O620">
            <v>0</v>
          </cell>
          <cell r="P620">
            <v>0</v>
          </cell>
        </row>
        <row r="621">
          <cell r="C621">
            <v>0</v>
          </cell>
          <cell r="D621">
            <v>0</v>
          </cell>
          <cell r="E621">
            <v>0</v>
          </cell>
          <cell r="F621">
            <v>0</v>
          </cell>
          <cell r="G621">
            <v>0</v>
          </cell>
          <cell r="H621">
            <v>0</v>
          </cell>
          <cell r="I621">
            <v>0</v>
          </cell>
          <cell r="J621">
            <v>0</v>
          </cell>
          <cell r="K621">
            <v>0</v>
          </cell>
          <cell r="L621">
            <v>0</v>
          </cell>
          <cell r="M621">
            <v>0</v>
          </cell>
          <cell r="N621">
            <v>0</v>
          </cell>
          <cell r="O621">
            <v>0</v>
          </cell>
          <cell r="P621">
            <v>0</v>
          </cell>
        </row>
        <row r="622">
          <cell r="C622">
            <v>0</v>
          </cell>
          <cell r="D622">
            <v>0</v>
          </cell>
          <cell r="E622">
            <v>0</v>
          </cell>
          <cell r="F622">
            <v>0</v>
          </cell>
          <cell r="G622">
            <v>0</v>
          </cell>
          <cell r="H622">
            <v>0</v>
          </cell>
          <cell r="I622">
            <v>0</v>
          </cell>
          <cell r="J622">
            <v>0</v>
          </cell>
          <cell r="K622">
            <v>0</v>
          </cell>
          <cell r="L622">
            <v>0</v>
          </cell>
          <cell r="M622">
            <v>0</v>
          </cell>
          <cell r="N622">
            <v>0</v>
          </cell>
          <cell r="O622">
            <v>0</v>
          </cell>
          <cell r="P622">
            <v>0</v>
          </cell>
        </row>
        <row r="623">
          <cell r="C623">
            <v>0</v>
          </cell>
          <cell r="D623">
            <v>0</v>
          </cell>
          <cell r="E623">
            <v>0</v>
          </cell>
          <cell r="F623">
            <v>0</v>
          </cell>
          <cell r="G623">
            <v>0</v>
          </cell>
          <cell r="H623">
            <v>0</v>
          </cell>
          <cell r="I623">
            <v>0</v>
          </cell>
          <cell r="J623">
            <v>0</v>
          </cell>
          <cell r="K623">
            <v>0</v>
          </cell>
          <cell r="L623">
            <v>0</v>
          </cell>
          <cell r="M623">
            <v>0</v>
          </cell>
          <cell r="N623">
            <v>0</v>
          </cell>
          <cell r="O623">
            <v>0</v>
          </cell>
          <cell r="P623">
            <v>0</v>
          </cell>
        </row>
        <row r="624">
          <cell r="C624">
            <v>0</v>
          </cell>
          <cell r="D624">
            <v>0</v>
          </cell>
          <cell r="E624">
            <v>0</v>
          </cell>
          <cell r="F624">
            <v>0</v>
          </cell>
          <cell r="G624">
            <v>0</v>
          </cell>
          <cell r="H624">
            <v>0</v>
          </cell>
          <cell r="I624">
            <v>0</v>
          </cell>
          <cell r="J624">
            <v>0</v>
          </cell>
          <cell r="K624">
            <v>0</v>
          </cell>
          <cell r="L624">
            <v>0</v>
          </cell>
          <cell r="M624">
            <v>0</v>
          </cell>
          <cell r="N624">
            <v>0</v>
          </cell>
          <cell r="O624">
            <v>0</v>
          </cell>
          <cell r="P624">
            <v>0</v>
          </cell>
        </row>
        <row r="625">
          <cell r="C625">
            <v>0</v>
          </cell>
          <cell r="D625">
            <v>0</v>
          </cell>
          <cell r="E625">
            <v>0</v>
          </cell>
          <cell r="F625">
            <v>0</v>
          </cell>
          <cell r="G625">
            <v>0</v>
          </cell>
          <cell r="H625">
            <v>0</v>
          </cell>
          <cell r="I625">
            <v>0</v>
          </cell>
          <cell r="J625">
            <v>0</v>
          </cell>
          <cell r="K625">
            <v>0</v>
          </cell>
          <cell r="L625">
            <v>0</v>
          </cell>
          <cell r="M625">
            <v>0</v>
          </cell>
          <cell r="N625">
            <v>0</v>
          </cell>
          <cell r="O625">
            <v>0</v>
          </cell>
          <cell r="P625">
            <v>0</v>
          </cell>
        </row>
        <row r="626">
          <cell r="C626">
            <v>0</v>
          </cell>
          <cell r="D626">
            <v>0</v>
          </cell>
          <cell r="E626">
            <v>0</v>
          </cell>
          <cell r="F626">
            <v>0</v>
          </cell>
          <cell r="G626">
            <v>0</v>
          </cell>
          <cell r="H626">
            <v>0</v>
          </cell>
          <cell r="I626">
            <v>0</v>
          </cell>
          <cell r="J626">
            <v>0</v>
          </cell>
          <cell r="K626">
            <v>0</v>
          </cell>
          <cell r="L626">
            <v>0</v>
          </cell>
          <cell r="M626">
            <v>0</v>
          </cell>
          <cell r="N626">
            <v>0</v>
          </cell>
          <cell r="O626">
            <v>0</v>
          </cell>
          <cell r="P626">
            <v>0</v>
          </cell>
        </row>
        <row r="627">
          <cell r="B627" t="str">
            <v>25계</v>
          </cell>
          <cell r="C627">
            <v>0</v>
          </cell>
          <cell r="D627" t="str">
            <v>계</v>
          </cell>
          <cell r="E627">
            <v>0</v>
          </cell>
          <cell r="F627">
            <v>0</v>
          </cell>
          <cell r="G627">
            <v>0</v>
          </cell>
          <cell r="H627">
            <v>0</v>
          </cell>
          <cell r="I627" t="e">
            <v>#NAME?</v>
          </cell>
          <cell r="J627">
            <v>0</v>
          </cell>
          <cell r="K627" t="e">
            <v>#NAME?</v>
          </cell>
          <cell r="L627">
            <v>0</v>
          </cell>
          <cell r="M627" t="e">
            <v>#NAME?</v>
          </cell>
          <cell r="N627">
            <v>0</v>
          </cell>
          <cell r="O627" t="e">
            <v>#NAME?</v>
          </cell>
          <cell r="P627">
            <v>0</v>
          </cell>
        </row>
        <row r="628">
          <cell r="B628">
            <v>26</v>
          </cell>
          <cell r="C628">
            <v>26</v>
          </cell>
          <cell r="D628" t="str">
            <v>전원케이블 신설</v>
          </cell>
          <cell r="E628" t="str">
            <v>HFCO, 0.6/1kV, 4C 10㎟</v>
          </cell>
          <cell r="F628" t="str">
            <v>10m</v>
          </cell>
          <cell r="G628">
            <v>0</v>
          </cell>
          <cell r="H628">
            <v>0</v>
          </cell>
          <cell r="I628">
            <v>0</v>
          </cell>
          <cell r="J628">
            <v>0</v>
          </cell>
          <cell r="K628">
            <v>0</v>
          </cell>
          <cell r="L628">
            <v>0</v>
          </cell>
          <cell r="M628">
            <v>0</v>
          </cell>
          <cell r="N628">
            <v>0</v>
          </cell>
          <cell r="O628">
            <v>0</v>
          </cell>
          <cell r="P628">
            <v>26</v>
          </cell>
        </row>
        <row r="629">
          <cell r="C629">
            <v>0</v>
          </cell>
          <cell r="D629" t="str">
            <v>가. 재료비</v>
          </cell>
          <cell r="E629">
            <v>0</v>
          </cell>
          <cell r="F629">
            <v>0</v>
          </cell>
          <cell r="G629">
            <v>0</v>
          </cell>
          <cell r="H629">
            <v>0</v>
          </cell>
          <cell r="I629">
            <v>0</v>
          </cell>
          <cell r="J629">
            <v>0</v>
          </cell>
          <cell r="K629">
            <v>0</v>
          </cell>
          <cell r="L629">
            <v>0</v>
          </cell>
          <cell r="M629">
            <v>0</v>
          </cell>
          <cell r="N629">
            <v>0</v>
          </cell>
          <cell r="O629">
            <v>0</v>
          </cell>
          <cell r="P629">
            <v>0</v>
          </cell>
        </row>
        <row r="630">
          <cell r="C630">
            <v>0</v>
          </cell>
          <cell r="D630" t="str">
            <v>저독성난연케이블</v>
          </cell>
          <cell r="E630" t="str">
            <v>HFCO, 0.6/1kV, 4C 10㎟</v>
          </cell>
          <cell r="F630" t="str">
            <v>m</v>
          </cell>
          <cell r="G630" t="e">
            <v>#NAME?</v>
          </cell>
          <cell r="H630">
            <v>7729</v>
          </cell>
          <cell r="I630" t="e">
            <v>#NAME?</v>
          </cell>
          <cell r="J630">
            <v>0</v>
          </cell>
          <cell r="K630">
            <v>0</v>
          </cell>
          <cell r="L630">
            <v>0</v>
          </cell>
          <cell r="M630" t="e">
            <v>#NAME?</v>
          </cell>
          <cell r="N630">
            <v>7729</v>
          </cell>
          <cell r="O630" t="e">
            <v>#NAME?</v>
          </cell>
          <cell r="P630">
            <v>0</v>
          </cell>
        </row>
        <row r="631">
          <cell r="C631">
            <v>0</v>
          </cell>
          <cell r="D631" t="str">
            <v>잡자재비</v>
          </cell>
          <cell r="E631" t="str">
            <v>전선 및 배관의 2%</v>
          </cell>
          <cell r="F631" t="str">
            <v>요율</v>
          </cell>
          <cell r="G631" t="e">
            <v>#NAME?</v>
          </cell>
          <cell r="H631" t="e">
            <v>#NAME?</v>
          </cell>
          <cell r="I631" t="e">
            <v>#NAME?</v>
          </cell>
          <cell r="J631">
            <v>0</v>
          </cell>
          <cell r="K631">
            <v>0</v>
          </cell>
          <cell r="L631">
            <v>0</v>
          </cell>
          <cell r="M631" t="e">
            <v>#NAME?</v>
          </cell>
          <cell r="N631" t="e">
            <v>#NAME?</v>
          </cell>
          <cell r="O631" t="e">
            <v>#NAME?</v>
          </cell>
          <cell r="P631">
            <v>0</v>
          </cell>
        </row>
        <row r="632">
          <cell r="C632">
            <v>0</v>
          </cell>
          <cell r="D632">
            <v>0</v>
          </cell>
          <cell r="E632">
            <v>0</v>
          </cell>
          <cell r="F632">
            <v>0</v>
          </cell>
          <cell r="G632">
            <v>0</v>
          </cell>
          <cell r="H632">
            <v>0</v>
          </cell>
          <cell r="I632">
            <v>0</v>
          </cell>
          <cell r="J632">
            <v>0</v>
          </cell>
          <cell r="K632">
            <v>0</v>
          </cell>
          <cell r="L632">
            <v>0</v>
          </cell>
          <cell r="M632">
            <v>0</v>
          </cell>
          <cell r="N632">
            <v>0</v>
          </cell>
          <cell r="O632">
            <v>0</v>
          </cell>
          <cell r="P632">
            <v>0</v>
          </cell>
        </row>
        <row r="633">
          <cell r="C633">
            <v>0</v>
          </cell>
          <cell r="D633" t="str">
            <v>나 노무비</v>
          </cell>
          <cell r="E633">
            <v>0</v>
          </cell>
          <cell r="F633">
            <v>0</v>
          </cell>
          <cell r="G633">
            <v>0</v>
          </cell>
          <cell r="H633">
            <v>0</v>
          </cell>
          <cell r="I633">
            <v>0</v>
          </cell>
          <cell r="J633">
            <v>0</v>
          </cell>
          <cell r="K633">
            <v>0</v>
          </cell>
          <cell r="L633">
            <v>0</v>
          </cell>
          <cell r="M633">
            <v>0</v>
          </cell>
          <cell r="N633">
            <v>0</v>
          </cell>
          <cell r="O633">
            <v>0</v>
          </cell>
          <cell r="P633">
            <v>0</v>
          </cell>
        </row>
        <row r="634">
          <cell r="B634" t="str">
            <v>26통신케이블공</v>
          </cell>
          <cell r="C634">
            <v>0</v>
          </cell>
          <cell r="D634" t="str">
            <v>통신케이블공</v>
          </cell>
          <cell r="E634">
            <v>0</v>
          </cell>
          <cell r="F634" t="str">
            <v>인</v>
          </cell>
          <cell r="G634" t="e">
            <v>#NAME?</v>
          </cell>
          <cell r="H634">
            <v>0</v>
          </cell>
          <cell r="I634">
            <v>0</v>
          </cell>
          <cell r="J634">
            <v>381041</v>
          </cell>
          <cell r="K634" t="e">
            <v>#NAME?</v>
          </cell>
          <cell r="L634">
            <v>0</v>
          </cell>
          <cell r="M634">
            <v>0</v>
          </cell>
          <cell r="N634">
            <v>381041</v>
          </cell>
          <cell r="O634" t="e">
            <v>#NAME?</v>
          </cell>
          <cell r="P634">
            <v>0</v>
          </cell>
        </row>
        <row r="635">
          <cell r="C635">
            <v>0</v>
          </cell>
          <cell r="D635">
            <v>0</v>
          </cell>
          <cell r="E635">
            <v>0</v>
          </cell>
          <cell r="F635">
            <v>0</v>
          </cell>
          <cell r="G635">
            <v>0</v>
          </cell>
          <cell r="H635">
            <v>0</v>
          </cell>
          <cell r="I635">
            <v>0</v>
          </cell>
          <cell r="J635">
            <v>0</v>
          </cell>
          <cell r="K635">
            <v>0</v>
          </cell>
          <cell r="L635">
            <v>0</v>
          </cell>
          <cell r="M635">
            <v>0</v>
          </cell>
          <cell r="N635">
            <v>0</v>
          </cell>
          <cell r="O635">
            <v>0</v>
          </cell>
          <cell r="P635">
            <v>0</v>
          </cell>
        </row>
        <row r="636">
          <cell r="C636">
            <v>0</v>
          </cell>
          <cell r="D636" t="str">
            <v>다. 공구손료</v>
          </cell>
          <cell r="E636" t="str">
            <v>노무비x3%</v>
          </cell>
          <cell r="F636">
            <v>0</v>
          </cell>
          <cell r="G636">
            <v>0</v>
          </cell>
          <cell r="H636">
            <v>0</v>
          </cell>
          <cell r="I636">
            <v>0</v>
          </cell>
          <cell r="J636">
            <v>0</v>
          </cell>
          <cell r="K636">
            <v>0</v>
          </cell>
          <cell r="L636">
            <v>0</v>
          </cell>
          <cell r="M636">
            <v>0</v>
          </cell>
          <cell r="N636">
            <v>0</v>
          </cell>
          <cell r="O636">
            <v>0</v>
          </cell>
          <cell r="P636">
            <v>0</v>
          </cell>
        </row>
        <row r="637">
          <cell r="C637">
            <v>0</v>
          </cell>
          <cell r="D637" t="str">
            <v>통신케이블공</v>
          </cell>
          <cell r="E637">
            <v>0</v>
          </cell>
          <cell r="F637" t="str">
            <v>인</v>
          </cell>
          <cell r="G637" t="e">
            <v>#NAME?</v>
          </cell>
          <cell r="H637">
            <v>0</v>
          </cell>
          <cell r="I637" t="e">
            <v>#NAME?</v>
          </cell>
          <cell r="J637">
            <v>0</v>
          </cell>
          <cell r="K637">
            <v>0</v>
          </cell>
          <cell r="L637">
            <v>381041</v>
          </cell>
          <cell r="M637" t="e">
            <v>#NAME?</v>
          </cell>
          <cell r="N637">
            <v>381041</v>
          </cell>
          <cell r="O637" t="e">
            <v>#NAME?</v>
          </cell>
          <cell r="P637">
            <v>0</v>
          </cell>
        </row>
        <row r="638">
          <cell r="C638">
            <v>0</v>
          </cell>
          <cell r="D638">
            <v>0</v>
          </cell>
          <cell r="E638">
            <v>0</v>
          </cell>
          <cell r="F638">
            <v>0</v>
          </cell>
          <cell r="G638">
            <v>0</v>
          </cell>
          <cell r="H638">
            <v>0</v>
          </cell>
          <cell r="I638">
            <v>0</v>
          </cell>
          <cell r="J638">
            <v>0</v>
          </cell>
          <cell r="K638">
            <v>0</v>
          </cell>
          <cell r="L638">
            <v>0</v>
          </cell>
          <cell r="M638">
            <v>0</v>
          </cell>
          <cell r="N638">
            <v>0</v>
          </cell>
          <cell r="O638">
            <v>0</v>
          </cell>
          <cell r="P638">
            <v>0</v>
          </cell>
        </row>
        <row r="639">
          <cell r="C639">
            <v>0</v>
          </cell>
          <cell r="D639">
            <v>0</v>
          </cell>
          <cell r="E639">
            <v>0</v>
          </cell>
          <cell r="F639">
            <v>0</v>
          </cell>
          <cell r="G639">
            <v>0</v>
          </cell>
          <cell r="H639">
            <v>0</v>
          </cell>
          <cell r="I639">
            <v>0</v>
          </cell>
          <cell r="J639">
            <v>0</v>
          </cell>
          <cell r="K639">
            <v>0</v>
          </cell>
          <cell r="L639">
            <v>0</v>
          </cell>
          <cell r="M639">
            <v>0</v>
          </cell>
          <cell r="N639">
            <v>0</v>
          </cell>
          <cell r="O639">
            <v>0</v>
          </cell>
          <cell r="P639">
            <v>0</v>
          </cell>
        </row>
        <row r="640">
          <cell r="C640">
            <v>0</v>
          </cell>
          <cell r="D640">
            <v>0</v>
          </cell>
          <cell r="E640">
            <v>0</v>
          </cell>
          <cell r="F640">
            <v>0</v>
          </cell>
          <cell r="G640">
            <v>0</v>
          </cell>
          <cell r="H640">
            <v>0</v>
          </cell>
          <cell r="I640">
            <v>0</v>
          </cell>
          <cell r="J640">
            <v>0</v>
          </cell>
          <cell r="K640">
            <v>0</v>
          </cell>
          <cell r="L640">
            <v>0</v>
          </cell>
          <cell r="M640">
            <v>0</v>
          </cell>
          <cell r="N640">
            <v>0</v>
          </cell>
          <cell r="O640">
            <v>0</v>
          </cell>
          <cell r="P640">
            <v>0</v>
          </cell>
        </row>
        <row r="641">
          <cell r="C641">
            <v>0</v>
          </cell>
          <cell r="D641">
            <v>0</v>
          </cell>
          <cell r="E641">
            <v>0</v>
          </cell>
          <cell r="F641">
            <v>0</v>
          </cell>
          <cell r="G641">
            <v>0</v>
          </cell>
          <cell r="H641">
            <v>0</v>
          </cell>
          <cell r="I641">
            <v>0</v>
          </cell>
          <cell r="J641">
            <v>0</v>
          </cell>
          <cell r="K641">
            <v>0</v>
          </cell>
          <cell r="L641">
            <v>0</v>
          </cell>
          <cell r="M641">
            <v>0</v>
          </cell>
          <cell r="N641">
            <v>0</v>
          </cell>
          <cell r="O641">
            <v>0</v>
          </cell>
          <cell r="P641">
            <v>0</v>
          </cell>
        </row>
        <row r="642">
          <cell r="C642">
            <v>0</v>
          </cell>
          <cell r="D642">
            <v>0</v>
          </cell>
          <cell r="E642">
            <v>0</v>
          </cell>
          <cell r="F642">
            <v>0</v>
          </cell>
          <cell r="G642">
            <v>0</v>
          </cell>
          <cell r="H642">
            <v>0</v>
          </cell>
          <cell r="I642">
            <v>0</v>
          </cell>
          <cell r="J642">
            <v>0</v>
          </cell>
          <cell r="K642">
            <v>0</v>
          </cell>
          <cell r="L642">
            <v>0</v>
          </cell>
          <cell r="M642">
            <v>0</v>
          </cell>
          <cell r="N642">
            <v>0</v>
          </cell>
          <cell r="O642">
            <v>0</v>
          </cell>
          <cell r="P642">
            <v>0</v>
          </cell>
        </row>
        <row r="643">
          <cell r="C643">
            <v>0</v>
          </cell>
          <cell r="D643">
            <v>0</v>
          </cell>
          <cell r="E643">
            <v>0</v>
          </cell>
          <cell r="F643">
            <v>0</v>
          </cell>
          <cell r="G643">
            <v>0</v>
          </cell>
          <cell r="H643">
            <v>0</v>
          </cell>
          <cell r="I643">
            <v>0</v>
          </cell>
          <cell r="J643">
            <v>0</v>
          </cell>
          <cell r="K643">
            <v>0</v>
          </cell>
          <cell r="L643">
            <v>0</v>
          </cell>
          <cell r="M643">
            <v>0</v>
          </cell>
          <cell r="N643">
            <v>0</v>
          </cell>
          <cell r="O643">
            <v>0</v>
          </cell>
          <cell r="P643">
            <v>0</v>
          </cell>
        </row>
        <row r="644">
          <cell r="C644">
            <v>0</v>
          </cell>
          <cell r="D644">
            <v>0</v>
          </cell>
          <cell r="E644">
            <v>0</v>
          </cell>
          <cell r="F644">
            <v>0</v>
          </cell>
          <cell r="G644">
            <v>0</v>
          </cell>
          <cell r="H644">
            <v>0</v>
          </cell>
          <cell r="I644">
            <v>0</v>
          </cell>
          <cell r="J644">
            <v>0</v>
          </cell>
          <cell r="K644">
            <v>0</v>
          </cell>
          <cell r="L644">
            <v>0</v>
          </cell>
          <cell r="M644">
            <v>0</v>
          </cell>
          <cell r="N644">
            <v>0</v>
          </cell>
          <cell r="O644">
            <v>0</v>
          </cell>
          <cell r="P644">
            <v>0</v>
          </cell>
        </row>
        <row r="645">
          <cell r="C645">
            <v>0</v>
          </cell>
          <cell r="D645">
            <v>0</v>
          </cell>
          <cell r="E645">
            <v>0</v>
          </cell>
          <cell r="F645">
            <v>0</v>
          </cell>
          <cell r="G645">
            <v>0</v>
          </cell>
          <cell r="H645">
            <v>0</v>
          </cell>
          <cell r="I645">
            <v>0</v>
          </cell>
          <cell r="J645">
            <v>0</v>
          </cell>
          <cell r="K645">
            <v>0</v>
          </cell>
          <cell r="L645">
            <v>0</v>
          </cell>
          <cell r="M645">
            <v>0</v>
          </cell>
          <cell r="N645">
            <v>0</v>
          </cell>
          <cell r="O645">
            <v>0</v>
          </cell>
          <cell r="P645">
            <v>0</v>
          </cell>
        </row>
        <row r="646">
          <cell r="C646">
            <v>0</v>
          </cell>
          <cell r="D646">
            <v>0</v>
          </cell>
          <cell r="E646">
            <v>0</v>
          </cell>
          <cell r="F646">
            <v>0</v>
          </cell>
          <cell r="G646">
            <v>0</v>
          </cell>
          <cell r="H646">
            <v>0</v>
          </cell>
          <cell r="I646">
            <v>0</v>
          </cell>
          <cell r="J646">
            <v>0</v>
          </cell>
          <cell r="K646">
            <v>0</v>
          </cell>
          <cell r="L646">
            <v>0</v>
          </cell>
          <cell r="M646">
            <v>0</v>
          </cell>
          <cell r="N646">
            <v>0</v>
          </cell>
          <cell r="O646">
            <v>0</v>
          </cell>
          <cell r="P646">
            <v>0</v>
          </cell>
        </row>
        <row r="647">
          <cell r="C647">
            <v>0</v>
          </cell>
          <cell r="D647">
            <v>0</v>
          </cell>
          <cell r="E647">
            <v>0</v>
          </cell>
          <cell r="F647">
            <v>0</v>
          </cell>
          <cell r="G647">
            <v>0</v>
          </cell>
          <cell r="H647">
            <v>0</v>
          </cell>
          <cell r="I647">
            <v>0</v>
          </cell>
          <cell r="J647">
            <v>0</v>
          </cell>
          <cell r="K647">
            <v>0</v>
          </cell>
          <cell r="L647">
            <v>0</v>
          </cell>
          <cell r="M647">
            <v>0</v>
          </cell>
          <cell r="N647">
            <v>0</v>
          </cell>
          <cell r="O647">
            <v>0</v>
          </cell>
          <cell r="P647">
            <v>0</v>
          </cell>
        </row>
        <row r="648">
          <cell r="C648">
            <v>0</v>
          </cell>
          <cell r="D648">
            <v>0</v>
          </cell>
          <cell r="E648">
            <v>0</v>
          </cell>
          <cell r="F648">
            <v>0</v>
          </cell>
          <cell r="G648">
            <v>0</v>
          </cell>
          <cell r="H648">
            <v>0</v>
          </cell>
          <cell r="I648">
            <v>0</v>
          </cell>
          <cell r="J648">
            <v>0</v>
          </cell>
          <cell r="K648">
            <v>0</v>
          </cell>
          <cell r="L648">
            <v>0</v>
          </cell>
          <cell r="M648">
            <v>0</v>
          </cell>
          <cell r="N648">
            <v>0</v>
          </cell>
          <cell r="O648">
            <v>0</v>
          </cell>
          <cell r="P648">
            <v>0</v>
          </cell>
        </row>
        <row r="649">
          <cell r="C649">
            <v>0</v>
          </cell>
          <cell r="D649">
            <v>0</v>
          </cell>
          <cell r="E649">
            <v>0</v>
          </cell>
          <cell r="F649">
            <v>0</v>
          </cell>
          <cell r="G649">
            <v>0</v>
          </cell>
          <cell r="H649">
            <v>0</v>
          </cell>
          <cell r="I649">
            <v>0</v>
          </cell>
          <cell r="J649">
            <v>0</v>
          </cell>
          <cell r="K649">
            <v>0</v>
          </cell>
          <cell r="L649">
            <v>0</v>
          </cell>
          <cell r="M649">
            <v>0</v>
          </cell>
          <cell r="N649">
            <v>0</v>
          </cell>
          <cell r="O649">
            <v>0</v>
          </cell>
          <cell r="P649">
            <v>0</v>
          </cell>
        </row>
        <row r="650">
          <cell r="C650">
            <v>0</v>
          </cell>
          <cell r="D650">
            <v>0</v>
          </cell>
          <cell r="E650">
            <v>0</v>
          </cell>
          <cell r="F650">
            <v>0</v>
          </cell>
          <cell r="G650">
            <v>0</v>
          </cell>
          <cell r="H650">
            <v>0</v>
          </cell>
          <cell r="I650">
            <v>0</v>
          </cell>
          <cell r="J650">
            <v>0</v>
          </cell>
          <cell r="K650">
            <v>0</v>
          </cell>
          <cell r="L650">
            <v>0</v>
          </cell>
          <cell r="M650">
            <v>0</v>
          </cell>
          <cell r="N650">
            <v>0</v>
          </cell>
          <cell r="O650">
            <v>0</v>
          </cell>
          <cell r="P650">
            <v>0</v>
          </cell>
        </row>
        <row r="651">
          <cell r="C651">
            <v>0</v>
          </cell>
          <cell r="D651">
            <v>0</v>
          </cell>
          <cell r="E651">
            <v>0</v>
          </cell>
          <cell r="F651">
            <v>0</v>
          </cell>
          <cell r="G651">
            <v>0</v>
          </cell>
          <cell r="H651">
            <v>0</v>
          </cell>
          <cell r="I651">
            <v>0</v>
          </cell>
          <cell r="J651">
            <v>0</v>
          </cell>
          <cell r="K651">
            <v>0</v>
          </cell>
          <cell r="L651">
            <v>0</v>
          </cell>
          <cell r="M651">
            <v>0</v>
          </cell>
          <cell r="N651">
            <v>0</v>
          </cell>
          <cell r="O651">
            <v>0</v>
          </cell>
          <cell r="P651">
            <v>0</v>
          </cell>
        </row>
        <row r="652">
          <cell r="B652" t="str">
            <v>26계</v>
          </cell>
          <cell r="C652">
            <v>0</v>
          </cell>
          <cell r="D652" t="str">
            <v>계</v>
          </cell>
          <cell r="E652">
            <v>0</v>
          </cell>
          <cell r="F652">
            <v>0</v>
          </cell>
          <cell r="G652">
            <v>0</v>
          </cell>
          <cell r="H652">
            <v>0</v>
          </cell>
          <cell r="I652" t="e">
            <v>#NAME?</v>
          </cell>
          <cell r="J652">
            <v>0</v>
          </cell>
          <cell r="K652" t="e">
            <v>#NAME?</v>
          </cell>
          <cell r="L652">
            <v>0</v>
          </cell>
          <cell r="M652" t="e">
            <v>#NAME?</v>
          </cell>
          <cell r="N652">
            <v>0</v>
          </cell>
          <cell r="O652" t="e">
            <v>#NAME?</v>
          </cell>
          <cell r="P652">
            <v>0</v>
          </cell>
        </row>
        <row r="653">
          <cell r="B653">
            <v>27</v>
          </cell>
          <cell r="C653">
            <v>27</v>
          </cell>
          <cell r="D653" t="str">
            <v>OFD 신설</v>
          </cell>
          <cell r="E653" t="str">
            <v>12CORE용(저장함포함)</v>
          </cell>
          <cell r="F653" t="str">
            <v>개</v>
          </cell>
          <cell r="G653">
            <v>0</v>
          </cell>
          <cell r="H653">
            <v>0</v>
          </cell>
          <cell r="I653">
            <v>0</v>
          </cell>
          <cell r="J653">
            <v>0</v>
          </cell>
          <cell r="K653">
            <v>0</v>
          </cell>
          <cell r="L653">
            <v>0</v>
          </cell>
          <cell r="M653">
            <v>0</v>
          </cell>
          <cell r="N653">
            <v>0</v>
          </cell>
          <cell r="O653">
            <v>0</v>
          </cell>
          <cell r="P653">
            <v>27</v>
          </cell>
        </row>
        <row r="654">
          <cell r="C654">
            <v>0</v>
          </cell>
          <cell r="D654" t="str">
            <v>가. 재료비</v>
          </cell>
          <cell r="E654">
            <v>0</v>
          </cell>
          <cell r="F654">
            <v>0</v>
          </cell>
          <cell r="G654">
            <v>0</v>
          </cell>
          <cell r="H654">
            <v>0</v>
          </cell>
          <cell r="I654">
            <v>0</v>
          </cell>
          <cell r="J654">
            <v>0</v>
          </cell>
          <cell r="K654">
            <v>0</v>
          </cell>
          <cell r="L654">
            <v>0</v>
          </cell>
          <cell r="M654">
            <v>0</v>
          </cell>
          <cell r="N654">
            <v>0</v>
          </cell>
          <cell r="O654">
            <v>0</v>
          </cell>
          <cell r="P654">
            <v>0</v>
          </cell>
        </row>
        <row r="655">
          <cell r="C655">
            <v>0</v>
          </cell>
          <cell r="D655" t="str">
            <v>OFD</v>
          </cell>
          <cell r="E655" t="str">
            <v>12CORE용(저장함포함)</v>
          </cell>
          <cell r="F655" t="str">
            <v>개</v>
          </cell>
          <cell r="G655" t="e">
            <v>#NAME?</v>
          </cell>
          <cell r="H655">
            <v>43727</v>
          </cell>
          <cell r="I655" t="e">
            <v>#NAME?</v>
          </cell>
          <cell r="J655">
            <v>0</v>
          </cell>
          <cell r="K655">
            <v>0</v>
          </cell>
          <cell r="L655">
            <v>0</v>
          </cell>
          <cell r="M655" t="e">
            <v>#NAME?</v>
          </cell>
          <cell r="N655">
            <v>43727</v>
          </cell>
          <cell r="O655" t="e">
            <v>#NAME?</v>
          </cell>
          <cell r="P655">
            <v>0</v>
          </cell>
        </row>
        <row r="656">
          <cell r="C656">
            <v>0</v>
          </cell>
          <cell r="D656">
            <v>0</v>
          </cell>
          <cell r="E656">
            <v>0</v>
          </cell>
          <cell r="F656">
            <v>0</v>
          </cell>
          <cell r="G656">
            <v>0</v>
          </cell>
          <cell r="H656">
            <v>0</v>
          </cell>
          <cell r="I656">
            <v>0</v>
          </cell>
          <cell r="J656">
            <v>0</v>
          </cell>
          <cell r="K656">
            <v>0</v>
          </cell>
          <cell r="L656">
            <v>0</v>
          </cell>
          <cell r="M656">
            <v>0</v>
          </cell>
          <cell r="N656">
            <v>0</v>
          </cell>
          <cell r="O656">
            <v>0</v>
          </cell>
          <cell r="P656">
            <v>0</v>
          </cell>
        </row>
        <row r="657">
          <cell r="C657">
            <v>0</v>
          </cell>
          <cell r="D657" t="str">
            <v>나 노무비</v>
          </cell>
          <cell r="E657">
            <v>0</v>
          </cell>
          <cell r="F657">
            <v>0</v>
          </cell>
          <cell r="G657">
            <v>0</v>
          </cell>
          <cell r="H657">
            <v>0</v>
          </cell>
          <cell r="I657">
            <v>0</v>
          </cell>
          <cell r="J657">
            <v>0</v>
          </cell>
          <cell r="K657">
            <v>0</v>
          </cell>
          <cell r="L657">
            <v>0</v>
          </cell>
          <cell r="M657">
            <v>0</v>
          </cell>
          <cell r="N657">
            <v>0</v>
          </cell>
          <cell r="O657">
            <v>0</v>
          </cell>
          <cell r="P657">
            <v>0</v>
          </cell>
        </row>
        <row r="658">
          <cell r="B658" t="str">
            <v>27통신설비공</v>
          </cell>
          <cell r="C658">
            <v>0</v>
          </cell>
          <cell r="D658" t="str">
            <v>통신설비공</v>
          </cell>
          <cell r="E658">
            <v>0</v>
          </cell>
          <cell r="F658" t="str">
            <v>인</v>
          </cell>
          <cell r="G658" t="e">
            <v>#NAME?</v>
          </cell>
          <cell r="H658">
            <v>0</v>
          </cell>
          <cell r="I658">
            <v>0</v>
          </cell>
          <cell r="J658">
            <v>272067</v>
          </cell>
          <cell r="K658" t="e">
            <v>#NAME?</v>
          </cell>
          <cell r="L658">
            <v>0</v>
          </cell>
          <cell r="M658">
            <v>0</v>
          </cell>
          <cell r="N658">
            <v>272067</v>
          </cell>
          <cell r="O658" t="e">
            <v>#NAME?</v>
          </cell>
          <cell r="P658">
            <v>0</v>
          </cell>
        </row>
        <row r="659">
          <cell r="B659" t="str">
            <v>27보통인부</v>
          </cell>
          <cell r="C659">
            <v>0</v>
          </cell>
          <cell r="D659" t="str">
            <v>보통인부</v>
          </cell>
          <cell r="E659">
            <v>0</v>
          </cell>
          <cell r="F659" t="str">
            <v>인</v>
          </cell>
          <cell r="G659" t="e">
            <v>#NAME?</v>
          </cell>
          <cell r="H659">
            <v>0</v>
          </cell>
          <cell r="I659">
            <v>0</v>
          </cell>
          <cell r="J659">
            <v>153671</v>
          </cell>
          <cell r="K659" t="e">
            <v>#NAME?</v>
          </cell>
          <cell r="L659">
            <v>0</v>
          </cell>
          <cell r="M659">
            <v>0</v>
          </cell>
          <cell r="N659">
            <v>153671</v>
          </cell>
          <cell r="O659" t="e">
            <v>#NAME?</v>
          </cell>
          <cell r="P659">
            <v>0</v>
          </cell>
        </row>
        <row r="660">
          <cell r="C660">
            <v>0</v>
          </cell>
          <cell r="D660">
            <v>0</v>
          </cell>
          <cell r="E660">
            <v>0</v>
          </cell>
          <cell r="F660">
            <v>0</v>
          </cell>
          <cell r="G660">
            <v>0</v>
          </cell>
          <cell r="H660">
            <v>0</v>
          </cell>
          <cell r="I660">
            <v>0</v>
          </cell>
          <cell r="J660">
            <v>0</v>
          </cell>
          <cell r="K660">
            <v>0</v>
          </cell>
          <cell r="L660">
            <v>0</v>
          </cell>
          <cell r="M660">
            <v>0</v>
          </cell>
          <cell r="N660">
            <v>0</v>
          </cell>
          <cell r="O660">
            <v>0</v>
          </cell>
          <cell r="P660">
            <v>0</v>
          </cell>
        </row>
        <row r="661">
          <cell r="C661">
            <v>0</v>
          </cell>
          <cell r="D661" t="str">
            <v>다. 공구손료</v>
          </cell>
          <cell r="E661" t="str">
            <v>노무비x3%</v>
          </cell>
          <cell r="F661">
            <v>0</v>
          </cell>
          <cell r="G661">
            <v>0</v>
          </cell>
          <cell r="H661">
            <v>0</v>
          </cell>
          <cell r="I661">
            <v>0</v>
          </cell>
          <cell r="J661">
            <v>0</v>
          </cell>
          <cell r="K661">
            <v>0</v>
          </cell>
          <cell r="L661">
            <v>0</v>
          </cell>
          <cell r="M661">
            <v>0</v>
          </cell>
          <cell r="N661">
            <v>0</v>
          </cell>
          <cell r="O661">
            <v>0</v>
          </cell>
          <cell r="P661">
            <v>0</v>
          </cell>
        </row>
        <row r="662">
          <cell r="C662">
            <v>0</v>
          </cell>
          <cell r="D662" t="str">
            <v>통신설비공</v>
          </cell>
          <cell r="E662">
            <v>0</v>
          </cell>
          <cell r="F662" t="str">
            <v>인</v>
          </cell>
          <cell r="G662" t="e">
            <v>#NAME?</v>
          </cell>
          <cell r="H662">
            <v>0</v>
          </cell>
          <cell r="I662" t="e">
            <v>#NAME?</v>
          </cell>
          <cell r="J662">
            <v>0</v>
          </cell>
          <cell r="K662">
            <v>0</v>
          </cell>
          <cell r="L662">
            <v>272067</v>
          </cell>
          <cell r="M662" t="e">
            <v>#NAME?</v>
          </cell>
          <cell r="N662">
            <v>272067</v>
          </cell>
          <cell r="O662" t="e">
            <v>#NAME?</v>
          </cell>
          <cell r="P662">
            <v>0</v>
          </cell>
        </row>
        <row r="663">
          <cell r="C663">
            <v>0</v>
          </cell>
          <cell r="D663" t="str">
            <v>보통인부</v>
          </cell>
          <cell r="E663">
            <v>0</v>
          </cell>
          <cell r="F663" t="str">
            <v>인</v>
          </cell>
          <cell r="G663" t="e">
            <v>#NAME?</v>
          </cell>
          <cell r="H663">
            <v>0</v>
          </cell>
          <cell r="I663" t="e">
            <v>#NAME?</v>
          </cell>
          <cell r="J663">
            <v>0</v>
          </cell>
          <cell r="K663">
            <v>0</v>
          </cell>
          <cell r="L663">
            <v>153671</v>
          </cell>
          <cell r="M663" t="e">
            <v>#NAME?</v>
          </cell>
          <cell r="N663">
            <v>153671</v>
          </cell>
          <cell r="O663" t="e">
            <v>#NAME?</v>
          </cell>
          <cell r="P663">
            <v>0</v>
          </cell>
        </row>
        <row r="664">
          <cell r="C664">
            <v>0</v>
          </cell>
          <cell r="D664">
            <v>0</v>
          </cell>
          <cell r="E664">
            <v>0</v>
          </cell>
          <cell r="F664">
            <v>0</v>
          </cell>
          <cell r="G664">
            <v>0</v>
          </cell>
          <cell r="H664">
            <v>0</v>
          </cell>
          <cell r="I664">
            <v>0</v>
          </cell>
          <cell r="J664">
            <v>0</v>
          </cell>
          <cell r="K664">
            <v>0</v>
          </cell>
          <cell r="L664">
            <v>0</v>
          </cell>
          <cell r="M664">
            <v>0</v>
          </cell>
          <cell r="N664">
            <v>0</v>
          </cell>
          <cell r="O664">
            <v>0</v>
          </cell>
          <cell r="P664">
            <v>0</v>
          </cell>
        </row>
        <row r="665">
          <cell r="C665">
            <v>0</v>
          </cell>
          <cell r="D665">
            <v>0</v>
          </cell>
          <cell r="E665">
            <v>0</v>
          </cell>
          <cell r="F665">
            <v>0</v>
          </cell>
          <cell r="G665">
            <v>0</v>
          </cell>
          <cell r="H665">
            <v>0</v>
          </cell>
          <cell r="I665">
            <v>0</v>
          </cell>
          <cell r="J665">
            <v>0</v>
          </cell>
          <cell r="K665">
            <v>0</v>
          </cell>
          <cell r="L665">
            <v>0</v>
          </cell>
          <cell r="M665">
            <v>0</v>
          </cell>
          <cell r="N665">
            <v>0</v>
          </cell>
          <cell r="O665">
            <v>0</v>
          </cell>
          <cell r="P665">
            <v>0</v>
          </cell>
        </row>
        <row r="666">
          <cell r="C666">
            <v>0</v>
          </cell>
          <cell r="D666">
            <v>0</v>
          </cell>
          <cell r="E666">
            <v>0</v>
          </cell>
          <cell r="F666">
            <v>0</v>
          </cell>
          <cell r="G666">
            <v>0</v>
          </cell>
          <cell r="H666">
            <v>0</v>
          </cell>
          <cell r="I666">
            <v>0</v>
          </cell>
          <cell r="J666">
            <v>0</v>
          </cell>
          <cell r="K666">
            <v>0</v>
          </cell>
          <cell r="L666">
            <v>0</v>
          </cell>
          <cell r="M666">
            <v>0</v>
          </cell>
          <cell r="N666">
            <v>0</v>
          </cell>
          <cell r="O666">
            <v>0</v>
          </cell>
          <cell r="P666">
            <v>0</v>
          </cell>
        </row>
        <row r="667">
          <cell r="C667">
            <v>0</v>
          </cell>
          <cell r="D667">
            <v>0</v>
          </cell>
          <cell r="E667">
            <v>0</v>
          </cell>
          <cell r="F667">
            <v>0</v>
          </cell>
          <cell r="G667">
            <v>0</v>
          </cell>
          <cell r="H667">
            <v>0</v>
          </cell>
          <cell r="I667">
            <v>0</v>
          </cell>
          <cell r="J667">
            <v>0</v>
          </cell>
          <cell r="K667">
            <v>0</v>
          </cell>
          <cell r="L667">
            <v>0</v>
          </cell>
          <cell r="M667">
            <v>0</v>
          </cell>
          <cell r="N667">
            <v>0</v>
          </cell>
          <cell r="O667">
            <v>0</v>
          </cell>
          <cell r="P667">
            <v>0</v>
          </cell>
        </row>
        <row r="668">
          <cell r="C668">
            <v>0</v>
          </cell>
          <cell r="D668">
            <v>0</v>
          </cell>
          <cell r="E668">
            <v>0</v>
          </cell>
          <cell r="F668">
            <v>0</v>
          </cell>
          <cell r="G668">
            <v>0</v>
          </cell>
          <cell r="H668">
            <v>0</v>
          </cell>
          <cell r="I668">
            <v>0</v>
          </cell>
          <cell r="J668">
            <v>0</v>
          </cell>
          <cell r="K668">
            <v>0</v>
          </cell>
          <cell r="L668">
            <v>0</v>
          </cell>
          <cell r="M668">
            <v>0</v>
          </cell>
          <cell r="N668">
            <v>0</v>
          </cell>
          <cell r="O668">
            <v>0</v>
          </cell>
          <cell r="P668">
            <v>0</v>
          </cell>
        </row>
        <row r="669">
          <cell r="C669">
            <v>0</v>
          </cell>
          <cell r="D669">
            <v>0</v>
          </cell>
          <cell r="E669">
            <v>0</v>
          </cell>
          <cell r="F669">
            <v>0</v>
          </cell>
          <cell r="G669">
            <v>0</v>
          </cell>
          <cell r="H669">
            <v>0</v>
          </cell>
          <cell r="I669">
            <v>0</v>
          </cell>
          <cell r="J669">
            <v>0</v>
          </cell>
          <cell r="K669">
            <v>0</v>
          </cell>
          <cell r="L669">
            <v>0</v>
          </cell>
          <cell r="M669">
            <v>0</v>
          </cell>
          <cell r="N669">
            <v>0</v>
          </cell>
          <cell r="O669">
            <v>0</v>
          </cell>
          <cell r="P669">
            <v>0</v>
          </cell>
        </row>
        <row r="670">
          <cell r="C670">
            <v>0</v>
          </cell>
          <cell r="D670">
            <v>0</v>
          </cell>
          <cell r="E670">
            <v>0</v>
          </cell>
          <cell r="F670">
            <v>0</v>
          </cell>
          <cell r="G670">
            <v>0</v>
          </cell>
          <cell r="H670">
            <v>0</v>
          </cell>
          <cell r="I670">
            <v>0</v>
          </cell>
          <cell r="J670">
            <v>0</v>
          </cell>
          <cell r="K670">
            <v>0</v>
          </cell>
          <cell r="L670">
            <v>0</v>
          </cell>
          <cell r="M670">
            <v>0</v>
          </cell>
          <cell r="N670">
            <v>0</v>
          </cell>
          <cell r="O670">
            <v>0</v>
          </cell>
          <cell r="P670">
            <v>0</v>
          </cell>
        </row>
        <row r="671">
          <cell r="C671">
            <v>0</v>
          </cell>
          <cell r="D671">
            <v>0</v>
          </cell>
          <cell r="E671">
            <v>0</v>
          </cell>
          <cell r="F671">
            <v>0</v>
          </cell>
          <cell r="G671">
            <v>0</v>
          </cell>
          <cell r="H671">
            <v>0</v>
          </cell>
          <cell r="I671">
            <v>0</v>
          </cell>
          <cell r="J671">
            <v>0</v>
          </cell>
          <cell r="K671">
            <v>0</v>
          </cell>
          <cell r="L671">
            <v>0</v>
          </cell>
          <cell r="M671">
            <v>0</v>
          </cell>
          <cell r="N671">
            <v>0</v>
          </cell>
          <cell r="O671">
            <v>0</v>
          </cell>
          <cell r="P671">
            <v>0</v>
          </cell>
        </row>
        <row r="672">
          <cell r="C672">
            <v>0</v>
          </cell>
          <cell r="D672">
            <v>0</v>
          </cell>
          <cell r="E672">
            <v>0</v>
          </cell>
          <cell r="F672">
            <v>0</v>
          </cell>
          <cell r="G672">
            <v>0</v>
          </cell>
          <cell r="H672">
            <v>0</v>
          </cell>
          <cell r="I672">
            <v>0</v>
          </cell>
          <cell r="J672">
            <v>0</v>
          </cell>
          <cell r="K672">
            <v>0</v>
          </cell>
          <cell r="L672">
            <v>0</v>
          </cell>
          <cell r="M672">
            <v>0</v>
          </cell>
          <cell r="N672">
            <v>0</v>
          </cell>
          <cell r="O672">
            <v>0</v>
          </cell>
          <cell r="P672">
            <v>0</v>
          </cell>
        </row>
        <row r="673">
          <cell r="C673">
            <v>0</v>
          </cell>
          <cell r="D673">
            <v>0</v>
          </cell>
          <cell r="E673">
            <v>0</v>
          </cell>
          <cell r="F673">
            <v>0</v>
          </cell>
          <cell r="G673">
            <v>0</v>
          </cell>
          <cell r="H673">
            <v>0</v>
          </cell>
          <cell r="I673">
            <v>0</v>
          </cell>
          <cell r="J673">
            <v>0</v>
          </cell>
          <cell r="K673">
            <v>0</v>
          </cell>
          <cell r="L673">
            <v>0</v>
          </cell>
          <cell r="M673">
            <v>0</v>
          </cell>
          <cell r="N673">
            <v>0</v>
          </cell>
          <cell r="O673">
            <v>0</v>
          </cell>
          <cell r="P673">
            <v>0</v>
          </cell>
        </row>
        <row r="674">
          <cell r="C674">
            <v>0</v>
          </cell>
          <cell r="D674">
            <v>0</v>
          </cell>
          <cell r="E674">
            <v>0</v>
          </cell>
          <cell r="F674">
            <v>0</v>
          </cell>
          <cell r="G674">
            <v>0</v>
          </cell>
          <cell r="H674">
            <v>0</v>
          </cell>
          <cell r="I674">
            <v>0</v>
          </cell>
          <cell r="J674">
            <v>0</v>
          </cell>
          <cell r="K674">
            <v>0</v>
          </cell>
          <cell r="L674">
            <v>0</v>
          </cell>
          <cell r="M674">
            <v>0</v>
          </cell>
          <cell r="N674">
            <v>0</v>
          </cell>
          <cell r="O674">
            <v>0</v>
          </cell>
          <cell r="P674">
            <v>0</v>
          </cell>
        </row>
        <row r="675">
          <cell r="C675">
            <v>0</v>
          </cell>
          <cell r="D675">
            <v>0</v>
          </cell>
          <cell r="E675">
            <v>0</v>
          </cell>
          <cell r="F675">
            <v>0</v>
          </cell>
          <cell r="G675">
            <v>0</v>
          </cell>
          <cell r="H675">
            <v>0</v>
          </cell>
          <cell r="I675">
            <v>0</v>
          </cell>
          <cell r="J675">
            <v>0</v>
          </cell>
          <cell r="K675">
            <v>0</v>
          </cell>
          <cell r="L675">
            <v>0</v>
          </cell>
          <cell r="M675">
            <v>0</v>
          </cell>
          <cell r="N675">
            <v>0</v>
          </cell>
          <cell r="O675">
            <v>0</v>
          </cell>
          <cell r="P675">
            <v>0</v>
          </cell>
        </row>
        <row r="676">
          <cell r="C676">
            <v>0</v>
          </cell>
          <cell r="D676">
            <v>0</v>
          </cell>
          <cell r="E676">
            <v>0</v>
          </cell>
          <cell r="F676">
            <v>0</v>
          </cell>
          <cell r="G676">
            <v>0</v>
          </cell>
          <cell r="H676">
            <v>0</v>
          </cell>
          <cell r="I676">
            <v>0</v>
          </cell>
          <cell r="J676">
            <v>0</v>
          </cell>
          <cell r="K676">
            <v>0</v>
          </cell>
          <cell r="L676">
            <v>0</v>
          </cell>
          <cell r="M676">
            <v>0</v>
          </cell>
          <cell r="N676">
            <v>0</v>
          </cell>
          <cell r="O676">
            <v>0</v>
          </cell>
          <cell r="P676">
            <v>0</v>
          </cell>
        </row>
        <row r="677">
          <cell r="B677" t="str">
            <v>27계</v>
          </cell>
          <cell r="C677">
            <v>0</v>
          </cell>
          <cell r="D677" t="str">
            <v>계</v>
          </cell>
          <cell r="E677">
            <v>0</v>
          </cell>
          <cell r="F677">
            <v>0</v>
          </cell>
          <cell r="G677">
            <v>0</v>
          </cell>
          <cell r="H677">
            <v>0</v>
          </cell>
          <cell r="I677" t="e">
            <v>#NAME?</v>
          </cell>
          <cell r="J677">
            <v>0</v>
          </cell>
          <cell r="K677" t="e">
            <v>#NAME?</v>
          </cell>
          <cell r="L677">
            <v>0</v>
          </cell>
          <cell r="M677" t="e">
            <v>#NAME?</v>
          </cell>
          <cell r="N677">
            <v>0</v>
          </cell>
          <cell r="O677" t="e">
            <v>#NAME?</v>
          </cell>
          <cell r="P677">
            <v>0</v>
          </cell>
        </row>
        <row r="678">
          <cell r="B678">
            <v>28</v>
          </cell>
          <cell r="C678">
            <v>28</v>
          </cell>
          <cell r="D678" t="str">
            <v>OFD 신설</v>
          </cell>
          <cell r="E678" t="str">
            <v>16CORE용(저장함포함)</v>
          </cell>
          <cell r="F678" t="str">
            <v>개</v>
          </cell>
          <cell r="G678">
            <v>0</v>
          </cell>
          <cell r="H678">
            <v>0</v>
          </cell>
          <cell r="I678">
            <v>0</v>
          </cell>
          <cell r="J678">
            <v>0</v>
          </cell>
          <cell r="K678">
            <v>0</v>
          </cell>
          <cell r="L678">
            <v>0</v>
          </cell>
          <cell r="M678">
            <v>0</v>
          </cell>
          <cell r="N678">
            <v>0</v>
          </cell>
          <cell r="O678">
            <v>0</v>
          </cell>
          <cell r="P678">
            <v>28</v>
          </cell>
        </row>
        <row r="679">
          <cell r="C679">
            <v>0</v>
          </cell>
          <cell r="D679" t="str">
            <v>가. 재료비</v>
          </cell>
          <cell r="E679">
            <v>0</v>
          </cell>
          <cell r="F679">
            <v>0</v>
          </cell>
          <cell r="G679">
            <v>0</v>
          </cell>
          <cell r="H679">
            <v>0</v>
          </cell>
          <cell r="I679">
            <v>0</v>
          </cell>
          <cell r="J679">
            <v>0</v>
          </cell>
          <cell r="K679">
            <v>0</v>
          </cell>
          <cell r="L679">
            <v>0</v>
          </cell>
          <cell r="M679">
            <v>0</v>
          </cell>
          <cell r="N679">
            <v>0</v>
          </cell>
          <cell r="O679">
            <v>0</v>
          </cell>
          <cell r="P679">
            <v>0</v>
          </cell>
        </row>
        <row r="680">
          <cell r="C680">
            <v>0</v>
          </cell>
          <cell r="D680" t="str">
            <v>OFD</v>
          </cell>
          <cell r="E680" t="str">
            <v>16CORE용(저장함포함)</v>
          </cell>
          <cell r="F680" t="str">
            <v>개</v>
          </cell>
          <cell r="G680" t="e">
            <v>#NAME?</v>
          </cell>
          <cell r="H680">
            <v>48090.5</v>
          </cell>
          <cell r="I680" t="e">
            <v>#NAME?</v>
          </cell>
          <cell r="J680">
            <v>0</v>
          </cell>
          <cell r="K680">
            <v>0</v>
          </cell>
          <cell r="L680">
            <v>0</v>
          </cell>
          <cell r="M680" t="e">
            <v>#NAME?</v>
          </cell>
          <cell r="N680">
            <v>48090.5</v>
          </cell>
          <cell r="O680" t="e">
            <v>#NAME?</v>
          </cell>
          <cell r="P680">
            <v>0</v>
          </cell>
        </row>
        <row r="681">
          <cell r="C681">
            <v>0</v>
          </cell>
          <cell r="D681">
            <v>0</v>
          </cell>
          <cell r="E681">
            <v>0</v>
          </cell>
          <cell r="F681">
            <v>0</v>
          </cell>
          <cell r="G681">
            <v>0</v>
          </cell>
          <cell r="H681">
            <v>0</v>
          </cell>
          <cell r="I681">
            <v>0</v>
          </cell>
          <cell r="J681">
            <v>0</v>
          </cell>
          <cell r="K681">
            <v>0</v>
          </cell>
          <cell r="L681">
            <v>0</v>
          </cell>
          <cell r="M681">
            <v>0</v>
          </cell>
          <cell r="N681">
            <v>0</v>
          </cell>
          <cell r="O681">
            <v>0</v>
          </cell>
          <cell r="P681">
            <v>0</v>
          </cell>
        </row>
        <row r="682">
          <cell r="C682">
            <v>0</v>
          </cell>
          <cell r="D682" t="str">
            <v>나 노무비</v>
          </cell>
          <cell r="E682">
            <v>0</v>
          </cell>
          <cell r="F682">
            <v>0</v>
          </cell>
          <cell r="G682">
            <v>0</v>
          </cell>
          <cell r="H682">
            <v>0</v>
          </cell>
          <cell r="I682">
            <v>0</v>
          </cell>
          <cell r="J682">
            <v>0</v>
          </cell>
          <cell r="K682">
            <v>0</v>
          </cell>
          <cell r="L682">
            <v>0</v>
          </cell>
          <cell r="M682">
            <v>0</v>
          </cell>
          <cell r="N682">
            <v>0</v>
          </cell>
          <cell r="O682">
            <v>0</v>
          </cell>
          <cell r="P682">
            <v>0</v>
          </cell>
        </row>
        <row r="683">
          <cell r="B683" t="str">
            <v>28통신설비공</v>
          </cell>
          <cell r="C683">
            <v>0</v>
          </cell>
          <cell r="D683" t="str">
            <v>통신설비공</v>
          </cell>
          <cell r="E683">
            <v>0</v>
          </cell>
          <cell r="F683" t="str">
            <v>인</v>
          </cell>
          <cell r="G683" t="e">
            <v>#NAME?</v>
          </cell>
          <cell r="H683">
            <v>0</v>
          </cell>
          <cell r="I683">
            <v>0</v>
          </cell>
          <cell r="J683">
            <v>272067</v>
          </cell>
          <cell r="K683" t="e">
            <v>#NAME?</v>
          </cell>
          <cell r="L683">
            <v>0</v>
          </cell>
          <cell r="M683">
            <v>0</v>
          </cell>
          <cell r="N683">
            <v>272067</v>
          </cell>
          <cell r="O683" t="e">
            <v>#NAME?</v>
          </cell>
          <cell r="P683">
            <v>0</v>
          </cell>
        </row>
        <row r="684">
          <cell r="B684" t="str">
            <v>28보통인부</v>
          </cell>
          <cell r="C684">
            <v>0</v>
          </cell>
          <cell r="D684" t="str">
            <v>보통인부</v>
          </cell>
          <cell r="E684">
            <v>0</v>
          </cell>
          <cell r="F684" t="str">
            <v>인</v>
          </cell>
          <cell r="G684" t="e">
            <v>#NAME?</v>
          </cell>
          <cell r="H684">
            <v>0</v>
          </cell>
          <cell r="I684">
            <v>0</v>
          </cell>
          <cell r="J684">
            <v>153671</v>
          </cell>
          <cell r="K684" t="e">
            <v>#NAME?</v>
          </cell>
          <cell r="L684">
            <v>0</v>
          </cell>
          <cell r="M684">
            <v>0</v>
          </cell>
          <cell r="N684">
            <v>153671</v>
          </cell>
          <cell r="O684" t="e">
            <v>#NAME?</v>
          </cell>
          <cell r="P684">
            <v>0</v>
          </cell>
        </row>
        <row r="685">
          <cell r="C685">
            <v>0</v>
          </cell>
          <cell r="D685">
            <v>0</v>
          </cell>
          <cell r="E685">
            <v>0</v>
          </cell>
          <cell r="F685">
            <v>0</v>
          </cell>
          <cell r="G685">
            <v>0</v>
          </cell>
          <cell r="H685">
            <v>0</v>
          </cell>
          <cell r="I685">
            <v>0</v>
          </cell>
          <cell r="J685">
            <v>0</v>
          </cell>
          <cell r="K685">
            <v>0</v>
          </cell>
          <cell r="L685">
            <v>0</v>
          </cell>
          <cell r="M685">
            <v>0</v>
          </cell>
          <cell r="N685">
            <v>0</v>
          </cell>
          <cell r="O685">
            <v>0</v>
          </cell>
          <cell r="P685">
            <v>0</v>
          </cell>
        </row>
        <row r="686">
          <cell r="C686">
            <v>0</v>
          </cell>
          <cell r="D686" t="str">
            <v>다. 공구손료</v>
          </cell>
          <cell r="E686" t="str">
            <v>노무비x3%</v>
          </cell>
          <cell r="F686">
            <v>0</v>
          </cell>
          <cell r="G686">
            <v>0</v>
          </cell>
          <cell r="H686">
            <v>0</v>
          </cell>
          <cell r="I686">
            <v>0</v>
          </cell>
          <cell r="J686">
            <v>0</v>
          </cell>
          <cell r="K686">
            <v>0</v>
          </cell>
          <cell r="L686">
            <v>0</v>
          </cell>
          <cell r="M686">
            <v>0</v>
          </cell>
          <cell r="N686">
            <v>0</v>
          </cell>
          <cell r="O686">
            <v>0</v>
          </cell>
          <cell r="P686">
            <v>0</v>
          </cell>
        </row>
        <row r="687">
          <cell r="C687">
            <v>0</v>
          </cell>
          <cell r="D687" t="str">
            <v>통신설비공</v>
          </cell>
          <cell r="E687">
            <v>0</v>
          </cell>
          <cell r="F687" t="str">
            <v>인</v>
          </cell>
          <cell r="G687" t="e">
            <v>#NAME?</v>
          </cell>
          <cell r="H687">
            <v>0</v>
          </cell>
          <cell r="I687" t="e">
            <v>#NAME?</v>
          </cell>
          <cell r="J687">
            <v>0</v>
          </cell>
          <cell r="K687">
            <v>0</v>
          </cell>
          <cell r="L687">
            <v>272067</v>
          </cell>
          <cell r="M687" t="e">
            <v>#NAME?</v>
          </cell>
          <cell r="N687">
            <v>272067</v>
          </cell>
          <cell r="O687" t="e">
            <v>#NAME?</v>
          </cell>
          <cell r="P687">
            <v>0</v>
          </cell>
        </row>
        <row r="688">
          <cell r="C688">
            <v>0</v>
          </cell>
          <cell r="D688" t="str">
            <v>보통인부</v>
          </cell>
          <cell r="E688">
            <v>0</v>
          </cell>
          <cell r="F688" t="str">
            <v>인</v>
          </cell>
          <cell r="G688" t="e">
            <v>#NAME?</v>
          </cell>
          <cell r="H688">
            <v>0</v>
          </cell>
          <cell r="I688" t="e">
            <v>#NAME?</v>
          </cell>
          <cell r="J688">
            <v>0</v>
          </cell>
          <cell r="K688">
            <v>0</v>
          </cell>
          <cell r="L688">
            <v>153671</v>
          </cell>
          <cell r="M688" t="e">
            <v>#NAME?</v>
          </cell>
          <cell r="N688">
            <v>153671</v>
          </cell>
          <cell r="O688" t="e">
            <v>#NAME?</v>
          </cell>
          <cell r="P688">
            <v>0</v>
          </cell>
        </row>
        <row r="689">
          <cell r="C689">
            <v>0</v>
          </cell>
          <cell r="D689">
            <v>0</v>
          </cell>
          <cell r="E689">
            <v>0</v>
          </cell>
          <cell r="F689">
            <v>0</v>
          </cell>
          <cell r="G689">
            <v>0</v>
          </cell>
          <cell r="H689">
            <v>0</v>
          </cell>
          <cell r="I689">
            <v>0</v>
          </cell>
          <cell r="J689">
            <v>0</v>
          </cell>
          <cell r="K689">
            <v>0</v>
          </cell>
          <cell r="L689">
            <v>0</v>
          </cell>
          <cell r="M689">
            <v>0</v>
          </cell>
          <cell r="N689">
            <v>0</v>
          </cell>
          <cell r="O689">
            <v>0</v>
          </cell>
          <cell r="P689">
            <v>0</v>
          </cell>
        </row>
        <row r="690">
          <cell r="C690">
            <v>0</v>
          </cell>
          <cell r="D690">
            <v>0</v>
          </cell>
          <cell r="E690">
            <v>0</v>
          </cell>
          <cell r="F690">
            <v>0</v>
          </cell>
          <cell r="G690">
            <v>0</v>
          </cell>
          <cell r="H690">
            <v>0</v>
          </cell>
          <cell r="I690">
            <v>0</v>
          </cell>
          <cell r="J690">
            <v>0</v>
          </cell>
          <cell r="K690">
            <v>0</v>
          </cell>
          <cell r="L690">
            <v>0</v>
          </cell>
          <cell r="M690">
            <v>0</v>
          </cell>
          <cell r="N690">
            <v>0</v>
          </cell>
          <cell r="O690">
            <v>0</v>
          </cell>
          <cell r="P690">
            <v>0</v>
          </cell>
        </row>
        <row r="691">
          <cell r="C691">
            <v>0</v>
          </cell>
          <cell r="D691">
            <v>0</v>
          </cell>
          <cell r="E691">
            <v>0</v>
          </cell>
          <cell r="F691">
            <v>0</v>
          </cell>
          <cell r="G691">
            <v>0</v>
          </cell>
          <cell r="H691">
            <v>0</v>
          </cell>
          <cell r="I691">
            <v>0</v>
          </cell>
          <cell r="J691">
            <v>0</v>
          </cell>
          <cell r="K691">
            <v>0</v>
          </cell>
          <cell r="L691">
            <v>0</v>
          </cell>
          <cell r="M691">
            <v>0</v>
          </cell>
          <cell r="N691">
            <v>0</v>
          </cell>
          <cell r="O691">
            <v>0</v>
          </cell>
          <cell r="P691">
            <v>0</v>
          </cell>
        </row>
        <row r="692">
          <cell r="C692">
            <v>0</v>
          </cell>
          <cell r="D692">
            <v>0</v>
          </cell>
          <cell r="E692">
            <v>0</v>
          </cell>
          <cell r="F692">
            <v>0</v>
          </cell>
          <cell r="G692">
            <v>0</v>
          </cell>
          <cell r="H692">
            <v>0</v>
          </cell>
          <cell r="I692">
            <v>0</v>
          </cell>
          <cell r="J692">
            <v>0</v>
          </cell>
          <cell r="K692">
            <v>0</v>
          </cell>
          <cell r="L692">
            <v>0</v>
          </cell>
          <cell r="M692">
            <v>0</v>
          </cell>
          <cell r="N692">
            <v>0</v>
          </cell>
          <cell r="O692">
            <v>0</v>
          </cell>
          <cell r="P692">
            <v>0</v>
          </cell>
        </row>
        <row r="693">
          <cell r="C693">
            <v>0</v>
          </cell>
          <cell r="D693">
            <v>0</v>
          </cell>
          <cell r="E693">
            <v>0</v>
          </cell>
          <cell r="F693">
            <v>0</v>
          </cell>
          <cell r="G693">
            <v>0</v>
          </cell>
          <cell r="H693">
            <v>0</v>
          </cell>
          <cell r="I693">
            <v>0</v>
          </cell>
          <cell r="J693">
            <v>0</v>
          </cell>
          <cell r="K693">
            <v>0</v>
          </cell>
          <cell r="L693">
            <v>0</v>
          </cell>
          <cell r="M693">
            <v>0</v>
          </cell>
          <cell r="N693">
            <v>0</v>
          </cell>
          <cell r="O693">
            <v>0</v>
          </cell>
          <cell r="P693">
            <v>0</v>
          </cell>
        </row>
        <row r="694">
          <cell r="C694">
            <v>0</v>
          </cell>
          <cell r="D694">
            <v>0</v>
          </cell>
          <cell r="E694">
            <v>0</v>
          </cell>
          <cell r="F694">
            <v>0</v>
          </cell>
          <cell r="G694">
            <v>0</v>
          </cell>
          <cell r="H694">
            <v>0</v>
          </cell>
          <cell r="I694">
            <v>0</v>
          </cell>
          <cell r="J694">
            <v>0</v>
          </cell>
          <cell r="K694">
            <v>0</v>
          </cell>
          <cell r="L694">
            <v>0</v>
          </cell>
          <cell r="M694">
            <v>0</v>
          </cell>
          <cell r="N694">
            <v>0</v>
          </cell>
          <cell r="O694">
            <v>0</v>
          </cell>
          <cell r="P694">
            <v>0</v>
          </cell>
        </row>
        <row r="695">
          <cell r="C695">
            <v>0</v>
          </cell>
          <cell r="D695">
            <v>0</v>
          </cell>
          <cell r="E695">
            <v>0</v>
          </cell>
          <cell r="F695">
            <v>0</v>
          </cell>
          <cell r="G695">
            <v>0</v>
          </cell>
          <cell r="H695">
            <v>0</v>
          </cell>
          <cell r="I695">
            <v>0</v>
          </cell>
          <cell r="J695">
            <v>0</v>
          </cell>
          <cell r="K695">
            <v>0</v>
          </cell>
          <cell r="L695">
            <v>0</v>
          </cell>
          <cell r="M695">
            <v>0</v>
          </cell>
          <cell r="N695">
            <v>0</v>
          </cell>
          <cell r="O695">
            <v>0</v>
          </cell>
          <cell r="P695">
            <v>0</v>
          </cell>
        </row>
        <row r="696">
          <cell r="C696">
            <v>0</v>
          </cell>
          <cell r="D696">
            <v>0</v>
          </cell>
          <cell r="E696">
            <v>0</v>
          </cell>
          <cell r="F696">
            <v>0</v>
          </cell>
          <cell r="G696">
            <v>0</v>
          </cell>
          <cell r="H696">
            <v>0</v>
          </cell>
          <cell r="I696">
            <v>0</v>
          </cell>
          <cell r="J696">
            <v>0</v>
          </cell>
          <cell r="K696">
            <v>0</v>
          </cell>
          <cell r="L696">
            <v>0</v>
          </cell>
          <cell r="M696">
            <v>0</v>
          </cell>
          <cell r="N696">
            <v>0</v>
          </cell>
          <cell r="O696">
            <v>0</v>
          </cell>
          <cell r="P696">
            <v>0</v>
          </cell>
        </row>
        <row r="697">
          <cell r="C697">
            <v>0</v>
          </cell>
          <cell r="D697">
            <v>0</v>
          </cell>
          <cell r="E697">
            <v>0</v>
          </cell>
          <cell r="F697">
            <v>0</v>
          </cell>
          <cell r="G697">
            <v>0</v>
          </cell>
          <cell r="H697">
            <v>0</v>
          </cell>
          <cell r="I697">
            <v>0</v>
          </cell>
          <cell r="J697">
            <v>0</v>
          </cell>
          <cell r="K697">
            <v>0</v>
          </cell>
          <cell r="L697">
            <v>0</v>
          </cell>
          <cell r="M697">
            <v>0</v>
          </cell>
          <cell r="N697">
            <v>0</v>
          </cell>
          <cell r="O697">
            <v>0</v>
          </cell>
          <cell r="P697">
            <v>0</v>
          </cell>
        </row>
        <row r="698">
          <cell r="C698">
            <v>0</v>
          </cell>
          <cell r="D698">
            <v>0</v>
          </cell>
          <cell r="E698">
            <v>0</v>
          </cell>
          <cell r="F698">
            <v>0</v>
          </cell>
          <cell r="G698">
            <v>0</v>
          </cell>
          <cell r="H698">
            <v>0</v>
          </cell>
          <cell r="I698">
            <v>0</v>
          </cell>
          <cell r="J698">
            <v>0</v>
          </cell>
          <cell r="K698">
            <v>0</v>
          </cell>
          <cell r="L698">
            <v>0</v>
          </cell>
          <cell r="M698">
            <v>0</v>
          </cell>
          <cell r="N698">
            <v>0</v>
          </cell>
          <cell r="O698">
            <v>0</v>
          </cell>
          <cell r="P698">
            <v>0</v>
          </cell>
        </row>
        <row r="699">
          <cell r="C699">
            <v>0</v>
          </cell>
          <cell r="D699">
            <v>0</v>
          </cell>
          <cell r="E699">
            <v>0</v>
          </cell>
          <cell r="F699">
            <v>0</v>
          </cell>
          <cell r="G699">
            <v>0</v>
          </cell>
          <cell r="H699">
            <v>0</v>
          </cell>
          <cell r="I699">
            <v>0</v>
          </cell>
          <cell r="J699">
            <v>0</v>
          </cell>
          <cell r="K699">
            <v>0</v>
          </cell>
          <cell r="L699">
            <v>0</v>
          </cell>
          <cell r="M699">
            <v>0</v>
          </cell>
          <cell r="N699">
            <v>0</v>
          </cell>
          <cell r="O699">
            <v>0</v>
          </cell>
          <cell r="P699">
            <v>0</v>
          </cell>
        </row>
        <row r="700">
          <cell r="C700">
            <v>0</v>
          </cell>
          <cell r="D700">
            <v>0</v>
          </cell>
          <cell r="E700">
            <v>0</v>
          </cell>
          <cell r="F700">
            <v>0</v>
          </cell>
          <cell r="G700">
            <v>0</v>
          </cell>
          <cell r="H700">
            <v>0</v>
          </cell>
          <cell r="I700">
            <v>0</v>
          </cell>
          <cell r="J700">
            <v>0</v>
          </cell>
          <cell r="K700">
            <v>0</v>
          </cell>
          <cell r="L700">
            <v>0</v>
          </cell>
          <cell r="M700">
            <v>0</v>
          </cell>
          <cell r="N700">
            <v>0</v>
          </cell>
          <cell r="O700">
            <v>0</v>
          </cell>
          <cell r="P700">
            <v>0</v>
          </cell>
        </row>
        <row r="701">
          <cell r="C701">
            <v>0</v>
          </cell>
          <cell r="D701">
            <v>0</v>
          </cell>
          <cell r="E701">
            <v>0</v>
          </cell>
          <cell r="F701">
            <v>0</v>
          </cell>
          <cell r="G701">
            <v>0</v>
          </cell>
          <cell r="H701">
            <v>0</v>
          </cell>
          <cell r="I701">
            <v>0</v>
          </cell>
          <cell r="J701">
            <v>0</v>
          </cell>
          <cell r="K701">
            <v>0</v>
          </cell>
          <cell r="L701">
            <v>0</v>
          </cell>
          <cell r="M701">
            <v>0</v>
          </cell>
          <cell r="N701">
            <v>0</v>
          </cell>
          <cell r="O701">
            <v>0</v>
          </cell>
          <cell r="P701">
            <v>0</v>
          </cell>
        </row>
        <row r="702">
          <cell r="B702" t="str">
            <v>28계</v>
          </cell>
          <cell r="C702">
            <v>0</v>
          </cell>
          <cell r="D702" t="str">
            <v>계</v>
          </cell>
          <cell r="E702">
            <v>0</v>
          </cell>
          <cell r="F702">
            <v>0</v>
          </cell>
          <cell r="G702">
            <v>0</v>
          </cell>
          <cell r="H702">
            <v>0</v>
          </cell>
          <cell r="I702" t="e">
            <v>#NAME?</v>
          </cell>
          <cell r="J702">
            <v>0</v>
          </cell>
          <cell r="K702" t="e">
            <v>#NAME?</v>
          </cell>
          <cell r="L702">
            <v>0</v>
          </cell>
          <cell r="M702" t="e">
            <v>#NAME?</v>
          </cell>
          <cell r="N702">
            <v>0</v>
          </cell>
          <cell r="O702" t="e">
            <v>#NAME?</v>
          </cell>
          <cell r="P702">
            <v>0</v>
          </cell>
        </row>
        <row r="703">
          <cell r="B703">
            <v>29</v>
          </cell>
          <cell r="C703">
            <v>29</v>
          </cell>
          <cell r="D703" t="str">
            <v>OFD 신설</v>
          </cell>
          <cell r="E703" t="str">
            <v>24CORE용(저장함포함)</v>
          </cell>
          <cell r="F703" t="str">
            <v>개</v>
          </cell>
          <cell r="G703">
            <v>0</v>
          </cell>
          <cell r="H703">
            <v>0</v>
          </cell>
          <cell r="I703">
            <v>0</v>
          </cell>
          <cell r="J703">
            <v>0</v>
          </cell>
          <cell r="K703">
            <v>0</v>
          </cell>
          <cell r="L703">
            <v>0</v>
          </cell>
          <cell r="M703">
            <v>0</v>
          </cell>
          <cell r="N703">
            <v>0</v>
          </cell>
          <cell r="O703">
            <v>0</v>
          </cell>
          <cell r="P703">
            <v>29</v>
          </cell>
        </row>
        <row r="704">
          <cell r="C704">
            <v>0</v>
          </cell>
          <cell r="D704" t="str">
            <v>가. 재료비</v>
          </cell>
          <cell r="E704">
            <v>0</v>
          </cell>
          <cell r="F704">
            <v>0</v>
          </cell>
          <cell r="G704">
            <v>0</v>
          </cell>
          <cell r="H704">
            <v>0</v>
          </cell>
          <cell r="I704">
            <v>0</v>
          </cell>
          <cell r="J704">
            <v>0</v>
          </cell>
          <cell r="K704">
            <v>0</v>
          </cell>
          <cell r="L704">
            <v>0</v>
          </cell>
          <cell r="M704">
            <v>0</v>
          </cell>
          <cell r="N704">
            <v>0</v>
          </cell>
          <cell r="O704">
            <v>0</v>
          </cell>
          <cell r="P704">
            <v>0</v>
          </cell>
        </row>
        <row r="705">
          <cell r="C705">
            <v>0</v>
          </cell>
          <cell r="D705" t="str">
            <v>OFD</v>
          </cell>
          <cell r="E705" t="str">
            <v>24CORE용(저장함포함)</v>
          </cell>
          <cell r="F705" t="str">
            <v>개</v>
          </cell>
          <cell r="G705" t="e">
            <v>#NAME?</v>
          </cell>
          <cell r="H705">
            <v>52454</v>
          </cell>
          <cell r="I705" t="e">
            <v>#NAME?</v>
          </cell>
          <cell r="J705">
            <v>0</v>
          </cell>
          <cell r="K705">
            <v>0</v>
          </cell>
          <cell r="L705">
            <v>0</v>
          </cell>
          <cell r="M705" t="e">
            <v>#NAME?</v>
          </cell>
          <cell r="N705">
            <v>52454</v>
          </cell>
          <cell r="O705" t="e">
            <v>#NAME?</v>
          </cell>
          <cell r="P705">
            <v>0</v>
          </cell>
        </row>
        <row r="706">
          <cell r="C706">
            <v>0</v>
          </cell>
          <cell r="D706">
            <v>0</v>
          </cell>
          <cell r="E706">
            <v>0</v>
          </cell>
          <cell r="F706">
            <v>0</v>
          </cell>
          <cell r="G706">
            <v>0</v>
          </cell>
          <cell r="H706">
            <v>0</v>
          </cell>
          <cell r="I706">
            <v>0</v>
          </cell>
          <cell r="J706">
            <v>0</v>
          </cell>
          <cell r="K706">
            <v>0</v>
          </cell>
          <cell r="L706">
            <v>0</v>
          </cell>
          <cell r="M706">
            <v>0</v>
          </cell>
          <cell r="N706">
            <v>0</v>
          </cell>
          <cell r="O706">
            <v>0</v>
          </cell>
          <cell r="P706">
            <v>0</v>
          </cell>
        </row>
        <row r="707">
          <cell r="C707">
            <v>0</v>
          </cell>
          <cell r="D707" t="str">
            <v>나 노무비</v>
          </cell>
          <cell r="E707">
            <v>0</v>
          </cell>
          <cell r="F707">
            <v>0</v>
          </cell>
          <cell r="G707">
            <v>0</v>
          </cell>
          <cell r="H707">
            <v>0</v>
          </cell>
          <cell r="I707">
            <v>0</v>
          </cell>
          <cell r="J707">
            <v>0</v>
          </cell>
          <cell r="K707">
            <v>0</v>
          </cell>
          <cell r="L707">
            <v>0</v>
          </cell>
          <cell r="M707">
            <v>0</v>
          </cell>
          <cell r="N707">
            <v>0</v>
          </cell>
          <cell r="O707">
            <v>0</v>
          </cell>
          <cell r="P707">
            <v>0</v>
          </cell>
        </row>
        <row r="708">
          <cell r="B708" t="str">
            <v>29통신설비공</v>
          </cell>
          <cell r="C708">
            <v>0</v>
          </cell>
          <cell r="D708" t="str">
            <v>통신설비공</v>
          </cell>
          <cell r="E708">
            <v>0</v>
          </cell>
          <cell r="F708" t="str">
            <v>인</v>
          </cell>
          <cell r="G708" t="e">
            <v>#NAME?</v>
          </cell>
          <cell r="H708">
            <v>0</v>
          </cell>
          <cell r="I708">
            <v>0</v>
          </cell>
          <cell r="J708">
            <v>272067</v>
          </cell>
          <cell r="K708" t="e">
            <v>#NAME?</v>
          </cell>
          <cell r="L708">
            <v>0</v>
          </cell>
          <cell r="M708">
            <v>0</v>
          </cell>
          <cell r="N708">
            <v>272067</v>
          </cell>
          <cell r="O708" t="e">
            <v>#NAME?</v>
          </cell>
          <cell r="P708">
            <v>0</v>
          </cell>
        </row>
        <row r="709">
          <cell r="B709" t="str">
            <v>29보통인부</v>
          </cell>
          <cell r="C709">
            <v>0</v>
          </cell>
          <cell r="D709" t="str">
            <v>보통인부</v>
          </cell>
          <cell r="E709">
            <v>0</v>
          </cell>
          <cell r="F709" t="str">
            <v>인</v>
          </cell>
          <cell r="G709" t="e">
            <v>#NAME?</v>
          </cell>
          <cell r="H709">
            <v>0</v>
          </cell>
          <cell r="I709">
            <v>0</v>
          </cell>
          <cell r="J709">
            <v>153671</v>
          </cell>
          <cell r="K709" t="e">
            <v>#NAME?</v>
          </cell>
          <cell r="L709">
            <v>0</v>
          </cell>
          <cell r="M709">
            <v>0</v>
          </cell>
          <cell r="N709">
            <v>153671</v>
          </cell>
          <cell r="O709" t="e">
            <v>#NAME?</v>
          </cell>
          <cell r="P709">
            <v>0</v>
          </cell>
        </row>
        <row r="710">
          <cell r="C710">
            <v>0</v>
          </cell>
          <cell r="D710">
            <v>0</v>
          </cell>
          <cell r="E710">
            <v>0</v>
          </cell>
          <cell r="F710">
            <v>0</v>
          </cell>
          <cell r="G710">
            <v>0</v>
          </cell>
          <cell r="H710">
            <v>0</v>
          </cell>
          <cell r="I710">
            <v>0</v>
          </cell>
          <cell r="J710">
            <v>0</v>
          </cell>
          <cell r="K710">
            <v>0</v>
          </cell>
          <cell r="L710">
            <v>0</v>
          </cell>
          <cell r="M710">
            <v>0</v>
          </cell>
          <cell r="N710">
            <v>0</v>
          </cell>
          <cell r="O710">
            <v>0</v>
          </cell>
          <cell r="P710">
            <v>0</v>
          </cell>
        </row>
        <row r="711">
          <cell r="C711">
            <v>0</v>
          </cell>
          <cell r="D711" t="str">
            <v>다. 공구손료</v>
          </cell>
          <cell r="E711" t="str">
            <v>노무비x3%</v>
          </cell>
          <cell r="F711">
            <v>0</v>
          </cell>
          <cell r="G711">
            <v>0</v>
          </cell>
          <cell r="H711">
            <v>0</v>
          </cell>
          <cell r="I711">
            <v>0</v>
          </cell>
          <cell r="J711">
            <v>0</v>
          </cell>
          <cell r="K711">
            <v>0</v>
          </cell>
          <cell r="L711">
            <v>0</v>
          </cell>
          <cell r="M711">
            <v>0</v>
          </cell>
          <cell r="N711">
            <v>0</v>
          </cell>
          <cell r="O711">
            <v>0</v>
          </cell>
          <cell r="P711">
            <v>0</v>
          </cell>
        </row>
        <row r="712">
          <cell r="C712">
            <v>0</v>
          </cell>
          <cell r="D712" t="str">
            <v>통신설비공</v>
          </cell>
          <cell r="E712">
            <v>0</v>
          </cell>
          <cell r="F712" t="str">
            <v>인</v>
          </cell>
          <cell r="G712" t="e">
            <v>#NAME?</v>
          </cell>
          <cell r="H712">
            <v>0</v>
          </cell>
          <cell r="I712" t="e">
            <v>#NAME?</v>
          </cell>
          <cell r="J712">
            <v>0</v>
          </cell>
          <cell r="K712">
            <v>0</v>
          </cell>
          <cell r="L712">
            <v>272067</v>
          </cell>
          <cell r="M712" t="e">
            <v>#NAME?</v>
          </cell>
          <cell r="N712">
            <v>272067</v>
          </cell>
          <cell r="O712" t="e">
            <v>#NAME?</v>
          </cell>
          <cell r="P712">
            <v>0</v>
          </cell>
        </row>
        <row r="713">
          <cell r="C713">
            <v>0</v>
          </cell>
          <cell r="D713" t="str">
            <v>보통인부</v>
          </cell>
          <cell r="E713">
            <v>0</v>
          </cell>
          <cell r="F713" t="str">
            <v>인</v>
          </cell>
          <cell r="G713" t="e">
            <v>#NAME?</v>
          </cell>
          <cell r="H713">
            <v>0</v>
          </cell>
          <cell r="I713" t="e">
            <v>#NAME?</v>
          </cell>
          <cell r="J713">
            <v>0</v>
          </cell>
          <cell r="K713">
            <v>0</v>
          </cell>
          <cell r="L713">
            <v>153671</v>
          </cell>
          <cell r="M713" t="e">
            <v>#NAME?</v>
          </cell>
          <cell r="N713">
            <v>153671</v>
          </cell>
          <cell r="O713" t="e">
            <v>#NAME?</v>
          </cell>
          <cell r="P713">
            <v>0</v>
          </cell>
        </row>
        <row r="714">
          <cell r="C714">
            <v>0</v>
          </cell>
          <cell r="D714">
            <v>0</v>
          </cell>
          <cell r="E714">
            <v>0</v>
          </cell>
          <cell r="F714">
            <v>0</v>
          </cell>
          <cell r="G714">
            <v>0</v>
          </cell>
          <cell r="H714">
            <v>0</v>
          </cell>
          <cell r="I714">
            <v>0</v>
          </cell>
          <cell r="J714">
            <v>0</v>
          </cell>
          <cell r="K714">
            <v>0</v>
          </cell>
          <cell r="L714">
            <v>0</v>
          </cell>
          <cell r="M714">
            <v>0</v>
          </cell>
          <cell r="N714">
            <v>0</v>
          </cell>
          <cell r="O714">
            <v>0</v>
          </cell>
          <cell r="P714">
            <v>0</v>
          </cell>
        </row>
        <row r="715">
          <cell r="C715">
            <v>0</v>
          </cell>
          <cell r="D715">
            <v>0</v>
          </cell>
          <cell r="E715">
            <v>0</v>
          </cell>
          <cell r="F715">
            <v>0</v>
          </cell>
          <cell r="G715">
            <v>0</v>
          </cell>
          <cell r="H715">
            <v>0</v>
          </cell>
          <cell r="I715">
            <v>0</v>
          </cell>
          <cell r="J715">
            <v>0</v>
          </cell>
          <cell r="K715">
            <v>0</v>
          </cell>
          <cell r="L715">
            <v>0</v>
          </cell>
          <cell r="M715">
            <v>0</v>
          </cell>
          <cell r="N715">
            <v>0</v>
          </cell>
          <cell r="O715">
            <v>0</v>
          </cell>
          <cell r="P715">
            <v>0</v>
          </cell>
        </row>
        <row r="716">
          <cell r="C716">
            <v>0</v>
          </cell>
          <cell r="D716">
            <v>0</v>
          </cell>
          <cell r="E716">
            <v>0</v>
          </cell>
          <cell r="F716">
            <v>0</v>
          </cell>
          <cell r="G716">
            <v>0</v>
          </cell>
          <cell r="H716">
            <v>0</v>
          </cell>
          <cell r="I716">
            <v>0</v>
          </cell>
          <cell r="J716">
            <v>0</v>
          </cell>
          <cell r="K716">
            <v>0</v>
          </cell>
          <cell r="L716">
            <v>0</v>
          </cell>
          <cell r="M716">
            <v>0</v>
          </cell>
          <cell r="N716">
            <v>0</v>
          </cell>
          <cell r="O716">
            <v>0</v>
          </cell>
          <cell r="P716">
            <v>0</v>
          </cell>
        </row>
        <row r="717">
          <cell r="C717">
            <v>0</v>
          </cell>
          <cell r="D717">
            <v>0</v>
          </cell>
          <cell r="E717">
            <v>0</v>
          </cell>
          <cell r="F717">
            <v>0</v>
          </cell>
          <cell r="G717">
            <v>0</v>
          </cell>
          <cell r="H717">
            <v>0</v>
          </cell>
          <cell r="I717">
            <v>0</v>
          </cell>
          <cell r="J717">
            <v>0</v>
          </cell>
          <cell r="K717">
            <v>0</v>
          </cell>
          <cell r="L717">
            <v>0</v>
          </cell>
          <cell r="M717">
            <v>0</v>
          </cell>
          <cell r="N717">
            <v>0</v>
          </cell>
          <cell r="O717">
            <v>0</v>
          </cell>
          <cell r="P717">
            <v>0</v>
          </cell>
        </row>
        <row r="718">
          <cell r="C718">
            <v>0</v>
          </cell>
          <cell r="D718">
            <v>0</v>
          </cell>
          <cell r="E718">
            <v>0</v>
          </cell>
          <cell r="F718">
            <v>0</v>
          </cell>
          <cell r="G718">
            <v>0</v>
          </cell>
          <cell r="H718">
            <v>0</v>
          </cell>
          <cell r="I718">
            <v>0</v>
          </cell>
          <cell r="J718">
            <v>0</v>
          </cell>
          <cell r="K718">
            <v>0</v>
          </cell>
          <cell r="L718">
            <v>0</v>
          </cell>
          <cell r="M718">
            <v>0</v>
          </cell>
          <cell r="N718">
            <v>0</v>
          </cell>
          <cell r="O718">
            <v>0</v>
          </cell>
          <cell r="P718">
            <v>0</v>
          </cell>
        </row>
        <row r="719">
          <cell r="C719">
            <v>0</v>
          </cell>
          <cell r="D719">
            <v>0</v>
          </cell>
          <cell r="E719">
            <v>0</v>
          </cell>
          <cell r="F719">
            <v>0</v>
          </cell>
          <cell r="G719">
            <v>0</v>
          </cell>
          <cell r="H719">
            <v>0</v>
          </cell>
          <cell r="I719">
            <v>0</v>
          </cell>
          <cell r="J719">
            <v>0</v>
          </cell>
          <cell r="K719">
            <v>0</v>
          </cell>
          <cell r="L719">
            <v>0</v>
          </cell>
          <cell r="M719">
            <v>0</v>
          </cell>
          <cell r="N719">
            <v>0</v>
          </cell>
          <cell r="O719">
            <v>0</v>
          </cell>
          <cell r="P719">
            <v>0</v>
          </cell>
        </row>
        <row r="720">
          <cell r="C720">
            <v>0</v>
          </cell>
          <cell r="D720">
            <v>0</v>
          </cell>
          <cell r="E720">
            <v>0</v>
          </cell>
          <cell r="F720">
            <v>0</v>
          </cell>
          <cell r="G720">
            <v>0</v>
          </cell>
          <cell r="H720">
            <v>0</v>
          </cell>
          <cell r="I720">
            <v>0</v>
          </cell>
          <cell r="J720">
            <v>0</v>
          </cell>
          <cell r="K720">
            <v>0</v>
          </cell>
          <cell r="L720">
            <v>0</v>
          </cell>
          <cell r="M720">
            <v>0</v>
          </cell>
          <cell r="N720">
            <v>0</v>
          </cell>
          <cell r="O720">
            <v>0</v>
          </cell>
          <cell r="P720">
            <v>0</v>
          </cell>
        </row>
        <row r="721">
          <cell r="C721">
            <v>0</v>
          </cell>
          <cell r="D721">
            <v>0</v>
          </cell>
          <cell r="E721">
            <v>0</v>
          </cell>
          <cell r="F721">
            <v>0</v>
          </cell>
          <cell r="G721">
            <v>0</v>
          </cell>
          <cell r="H721">
            <v>0</v>
          </cell>
          <cell r="I721">
            <v>0</v>
          </cell>
          <cell r="J721">
            <v>0</v>
          </cell>
          <cell r="K721">
            <v>0</v>
          </cell>
          <cell r="L721">
            <v>0</v>
          </cell>
          <cell r="M721">
            <v>0</v>
          </cell>
          <cell r="N721">
            <v>0</v>
          </cell>
          <cell r="O721">
            <v>0</v>
          </cell>
          <cell r="P721">
            <v>0</v>
          </cell>
        </row>
        <row r="722">
          <cell r="C722">
            <v>0</v>
          </cell>
          <cell r="D722">
            <v>0</v>
          </cell>
          <cell r="E722">
            <v>0</v>
          </cell>
          <cell r="F722">
            <v>0</v>
          </cell>
          <cell r="G722">
            <v>0</v>
          </cell>
          <cell r="H722">
            <v>0</v>
          </cell>
          <cell r="I722">
            <v>0</v>
          </cell>
          <cell r="J722">
            <v>0</v>
          </cell>
          <cell r="K722">
            <v>0</v>
          </cell>
          <cell r="L722">
            <v>0</v>
          </cell>
          <cell r="M722">
            <v>0</v>
          </cell>
          <cell r="N722">
            <v>0</v>
          </cell>
          <cell r="O722">
            <v>0</v>
          </cell>
          <cell r="P722">
            <v>0</v>
          </cell>
        </row>
        <row r="723">
          <cell r="C723">
            <v>0</v>
          </cell>
          <cell r="D723">
            <v>0</v>
          </cell>
          <cell r="E723">
            <v>0</v>
          </cell>
          <cell r="F723">
            <v>0</v>
          </cell>
          <cell r="G723">
            <v>0</v>
          </cell>
          <cell r="H723">
            <v>0</v>
          </cell>
          <cell r="I723">
            <v>0</v>
          </cell>
          <cell r="J723">
            <v>0</v>
          </cell>
          <cell r="K723">
            <v>0</v>
          </cell>
          <cell r="L723">
            <v>0</v>
          </cell>
          <cell r="M723">
            <v>0</v>
          </cell>
          <cell r="N723">
            <v>0</v>
          </cell>
          <cell r="O723">
            <v>0</v>
          </cell>
          <cell r="P723">
            <v>0</v>
          </cell>
        </row>
        <row r="724">
          <cell r="C724">
            <v>0</v>
          </cell>
          <cell r="D724">
            <v>0</v>
          </cell>
          <cell r="E724">
            <v>0</v>
          </cell>
          <cell r="F724">
            <v>0</v>
          </cell>
          <cell r="G724">
            <v>0</v>
          </cell>
          <cell r="H724">
            <v>0</v>
          </cell>
          <cell r="I724">
            <v>0</v>
          </cell>
          <cell r="J724">
            <v>0</v>
          </cell>
          <cell r="K724">
            <v>0</v>
          </cell>
          <cell r="L724">
            <v>0</v>
          </cell>
          <cell r="M724">
            <v>0</v>
          </cell>
          <cell r="N724">
            <v>0</v>
          </cell>
          <cell r="O724">
            <v>0</v>
          </cell>
          <cell r="P724">
            <v>0</v>
          </cell>
        </row>
        <row r="725">
          <cell r="C725">
            <v>0</v>
          </cell>
          <cell r="D725">
            <v>0</v>
          </cell>
          <cell r="E725">
            <v>0</v>
          </cell>
          <cell r="F725">
            <v>0</v>
          </cell>
          <cell r="G725">
            <v>0</v>
          </cell>
          <cell r="H725">
            <v>0</v>
          </cell>
          <cell r="I725">
            <v>0</v>
          </cell>
          <cell r="J725">
            <v>0</v>
          </cell>
          <cell r="K725">
            <v>0</v>
          </cell>
          <cell r="L725">
            <v>0</v>
          </cell>
          <cell r="M725">
            <v>0</v>
          </cell>
          <cell r="N725">
            <v>0</v>
          </cell>
          <cell r="O725">
            <v>0</v>
          </cell>
          <cell r="P725">
            <v>0</v>
          </cell>
        </row>
        <row r="726">
          <cell r="C726">
            <v>0</v>
          </cell>
          <cell r="D726">
            <v>0</v>
          </cell>
          <cell r="E726">
            <v>0</v>
          </cell>
          <cell r="F726">
            <v>0</v>
          </cell>
          <cell r="G726">
            <v>0</v>
          </cell>
          <cell r="H726">
            <v>0</v>
          </cell>
          <cell r="I726">
            <v>0</v>
          </cell>
          <cell r="J726">
            <v>0</v>
          </cell>
          <cell r="K726">
            <v>0</v>
          </cell>
          <cell r="L726">
            <v>0</v>
          </cell>
          <cell r="M726">
            <v>0</v>
          </cell>
          <cell r="N726">
            <v>0</v>
          </cell>
          <cell r="O726">
            <v>0</v>
          </cell>
          <cell r="P726">
            <v>0</v>
          </cell>
        </row>
        <row r="727">
          <cell r="B727" t="str">
            <v>29계</v>
          </cell>
          <cell r="C727">
            <v>0</v>
          </cell>
          <cell r="D727" t="str">
            <v>계</v>
          </cell>
          <cell r="E727">
            <v>0</v>
          </cell>
          <cell r="F727">
            <v>0</v>
          </cell>
          <cell r="G727">
            <v>0</v>
          </cell>
          <cell r="H727">
            <v>0</v>
          </cell>
          <cell r="I727" t="e">
            <v>#NAME?</v>
          </cell>
          <cell r="J727">
            <v>0</v>
          </cell>
          <cell r="K727" t="e">
            <v>#NAME?</v>
          </cell>
          <cell r="L727">
            <v>0</v>
          </cell>
          <cell r="M727" t="e">
            <v>#NAME?</v>
          </cell>
          <cell r="N727">
            <v>0</v>
          </cell>
          <cell r="O727" t="e">
            <v>#NAME?</v>
          </cell>
          <cell r="P727">
            <v>0</v>
          </cell>
        </row>
        <row r="728">
          <cell r="B728">
            <v>30</v>
          </cell>
          <cell r="C728">
            <v>30</v>
          </cell>
          <cell r="D728" t="str">
            <v>OFD 신설</v>
          </cell>
          <cell r="E728" t="str">
            <v>36CORE용(저장함포함)</v>
          </cell>
          <cell r="F728" t="str">
            <v>개</v>
          </cell>
          <cell r="G728">
            <v>0</v>
          </cell>
          <cell r="H728">
            <v>0</v>
          </cell>
          <cell r="I728">
            <v>0</v>
          </cell>
          <cell r="J728">
            <v>0</v>
          </cell>
          <cell r="K728">
            <v>0</v>
          </cell>
          <cell r="L728">
            <v>0</v>
          </cell>
          <cell r="M728">
            <v>0</v>
          </cell>
          <cell r="N728">
            <v>0</v>
          </cell>
          <cell r="O728">
            <v>0</v>
          </cell>
          <cell r="P728">
            <v>30</v>
          </cell>
        </row>
        <row r="729">
          <cell r="C729">
            <v>0</v>
          </cell>
          <cell r="D729" t="str">
            <v>가. 재료비</v>
          </cell>
          <cell r="E729">
            <v>0</v>
          </cell>
          <cell r="F729">
            <v>0</v>
          </cell>
          <cell r="G729">
            <v>0</v>
          </cell>
          <cell r="H729">
            <v>0</v>
          </cell>
          <cell r="I729">
            <v>0</v>
          </cell>
          <cell r="J729">
            <v>0</v>
          </cell>
          <cell r="K729">
            <v>0</v>
          </cell>
          <cell r="L729">
            <v>0</v>
          </cell>
          <cell r="M729">
            <v>0</v>
          </cell>
          <cell r="N729">
            <v>0</v>
          </cell>
          <cell r="O729">
            <v>0</v>
          </cell>
          <cell r="P729">
            <v>0</v>
          </cell>
        </row>
        <row r="730">
          <cell r="C730">
            <v>0</v>
          </cell>
          <cell r="D730" t="str">
            <v>OFD</v>
          </cell>
          <cell r="E730" t="str">
            <v>36CORE용(저장함포함)</v>
          </cell>
          <cell r="F730" t="str">
            <v>개</v>
          </cell>
          <cell r="G730" t="e">
            <v>#NAME?</v>
          </cell>
          <cell r="H730">
            <v>162545</v>
          </cell>
          <cell r="I730" t="e">
            <v>#NAME?</v>
          </cell>
          <cell r="J730">
            <v>0</v>
          </cell>
          <cell r="K730">
            <v>0</v>
          </cell>
          <cell r="L730">
            <v>0</v>
          </cell>
          <cell r="M730" t="e">
            <v>#NAME?</v>
          </cell>
          <cell r="N730">
            <v>162545</v>
          </cell>
          <cell r="O730" t="e">
            <v>#NAME?</v>
          </cell>
          <cell r="P730">
            <v>0</v>
          </cell>
        </row>
        <row r="731">
          <cell r="C731">
            <v>0</v>
          </cell>
          <cell r="D731">
            <v>0</v>
          </cell>
          <cell r="E731">
            <v>0</v>
          </cell>
          <cell r="F731">
            <v>0</v>
          </cell>
          <cell r="G731">
            <v>0</v>
          </cell>
          <cell r="H731">
            <v>0</v>
          </cell>
          <cell r="I731">
            <v>0</v>
          </cell>
          <cell r="J731">
            <v>0</v>
          </cell>
          <cell r="K731">
            <v>0</v>
          </cell>
          <cell r="L731">
            <v>0</v>
          </cell>
          <cell r="M731">
            <v>0</v>
          </cell>
          <cell r="N731">
            <v>0</v>
          </cell>
          <cell r="O731">
            <v>0</v>
          </cell>
          <cell r="P731">
            <v>0</v>
          </cell>
        </row>
        <row r="732">
          <cell r="C732">
            <v>0</v>
          </cell>
          <cell r="D732" t="str">
            <v>나 노무비</v>
          </cell>
          <cell r="E732">
            <v>0</v>
          </cell>
          <cell r="F732">
            <v>0</v>
          </cell>
          <cell r="G732">
            <v>0</v>
          </cell>
          <cell r="H732">
            <v>0</v>
          </cell>
          <cell r="I732">
            <v>0</v>
          </cell>
          <cell r="J732">
            <v>0</v>
          </cell>
          <cell r="K732">
            <v>0</v>
          </cell>
          <cell r="L732">
            <v>0</v>
          </cell>
          <cell r="M732">
            <v>0</v>
          </cell>
          <cell r="N732">
            <v>0</v>
          </cell>
          <cell r="O732">
            <v>0</v>
          </cell>
          <cell r="P732">
            <v>0</v>
          </cell>
        </row>
        <row r="733">
          <cell r="B733" t="str">
            <v>30통신설비공</v>
          </cell>
          <cell r="C733">
            <v>0</v>
          </cell>
          <cell r="D733" t="str">
            <v>통신설비공</v>
          </cell>
          <cell r="E733">
            <v>0</v>
          </cell>
          <cell r="F733" t="str">
            <v>인</v>
          </cell>
          <cell r="G733" t="e">
            <v>#NAME?</v>
          </cell>
          <cell r="H733">
            <v>0</v>
          </cell>
          <cell r="I733">
            <v>0</v>
          </cell>
          <cell r="J733">
            <v>272067</v>
          </cell>
          <cell r="K733" t="e">
            <v>#NAME?</v>
          </cell>
          <cell r="L733">
            <v>0</v>
          </cell>
          <cell r="M733">
            <v>0</v>
          </cell>
          <cell r="N733">
            <v>272067</v>
          </cell>
          <cell r="O733" t="e">
            <v>#NAME?</v>
          </cell>
          <cell r="P733">
            <v>0</v>
          </cell>
        </row>
        <row r="734">
          <cell r="B734" t="str">
            <v>30보통인부</v>
          </cell>
          <cell r="C734">
            <v>0</v>
          </cell>
          <cell r="D734" t="str">
            <v>보통인부</v>
          </cell>
          <cell r="E734">
            <v>0</v>
          </cell>
          <cell r="F734" t="str">
            <v>인</v>
          </cell>
          <cell r="G734" t="e">
            <v>#NAME?</v>
          </cell>
          <cell r="H734">
            <v>0</v>
          </cell>
          <cell r="I734">
            <v>0</v>
          </cell>
          <cell r="J734">
            <v>153671</v>
          </cell>
          <cell r="K734" t="e">
            <v>#NAME?</v>
          </cell>
          <cell r="L734">
            <v>0</v>
          </cell>
          <cell r="M734">
            <v>0</v>
          </cell>
          <cell r="N734">
            <v>153671</v>
          </cell>
          <cell r="O734" t="e">
            <v>#NAME?</v>
          </cell>
          <cell r="P734">
            <v>0</v>
          </cell>
        </row>
        <row r="735">
          <cell r="C735">
            <v>0</v>
          </cell>
          <cell r="D735">
            <v>0</v>
          </cell>
          <cell r="E735">
            <v>0</v>
          </cell>
          <cell r="F735">
            <v>0</v>
          </cell>
          <cell r="G735">
            <v>0</v>
          </cell>
          <cell r="H735">
            <v>0</v>
          </cell>
          <cell r="I735">
            <v>0</v>
          </cell>
          <cell r="J735">
            <v>0</v>
          </cell>
          <cell r="K735">
            <v>0</v>
          </cell>
          <cell r="L735">
            <v>0</v>
          </cell>
          <cell r="M735">
            <v>0</v>
          </cell>
          <cell r="N735">
            <v>0</v>
          </cell>
          <cell r="O735">
            <v>0</v>
          </cell>
          <cell r="P735">
            <v>0</v>
          </cell>
        </row>
        <row r="736">
          <cell r="C736">
            <v>0</v>
          </cell>
          <cell r="D736" t="str">
            <v>다. 공구손료</v>
          </cell>
          <cell r="E736" t="str">
            <v>노무비x3%</v>
          </cell>
          <cell r="F736">
            <v>0</v>
          </cell>
          <cell r="G736">
            <v>0</v>
          </cell>
          <cell r="H736">
            <v>0</v>
          </cell>
          <cell r="I736">
            <v>0</v>
          </cell>
          <cell r="J736">
            <v>0</v>
          </cell>
          <cell r="K736">
            <v>0</v>
          </cell>
          <cell r="L736">
            <v>0</v>
          </cell>
          <cell r="M736">
            <v>0</v>
          </cell>
          <cell r="N736">
            <v>0</v>
          </cell>
          <cell r="O736">
            <v>0</v>
          </cell>
          <cell r="P736">
            <v>0</v>
          </cell>
        </row>
        <row r="737">
          <cell r="C737">
            <v>0</v>
          </cell>
          <cell r="D737" t="str">
            <v>통신설비공</v>
          </cell>
          <cell r="E737">
            <v>0</v>
          </cell>
          <cell r="F737" t="str">
            <v>인</v>
          </cell>
          <cell r="G737" t="e">
            <v>#NAME?</v>
          </cell>
          <cell r="H737">
            <v>0</v>
          </cell>
          <cell r="I737" t="e">
            <v>#NAME?</v>
          </cell>
          <cell r="J737">
            <v>0</v>
          </cell>
          <cell r="K737">
            <v>0</v>
          </cell>
          <cell r="L737">
            <v>272067</v>
          </cell>
          <cell r="M737" t="e">
            <v>#NAME?</v>
          </cell>
          <cell r="N737">
            <v>272067</v>
          </cell>
          <cell r="O737" t="e">
            <v>#NAME?</v>
          </cell>
          <cell r="P737">
            <v>0</v>
          </cell>
        </row>
        <row r="738">
          <cell r="C738">
            <v>0</v>
          </cell>
          <cell r="D738" t="str">
            <v>보통인부</v>
          </cell>
          <cell r="E738">
            <v>0</v>
          </cell>
          <cell r="F738" t="str">
            <v>인</v>
          </cell>
          <cell r="G738" t="e">
            <v>#NAME?</v>
          </cell>
          <cell r="H738">
            <v>0</v>
          </cell>
          <cell r="I738" t="e">
            <v>#NAME?</v>
          </cell>
          <cell r="J738">
            <v>0</v>
          </cell>
          <cell r="K738">
            <v>0</v>
          </cell>
          <cell r="L738">
            <v>153671</v>
          </cell>
          <cell r="M738" t="e">
            <v>#NAME?</v>
          </cell>
          <cell r="N738">
            <v>153671</v>
          </cell>
          <cell r="O738" t="e">
            <v>#NAME?</v>
          </cell>
          <cell r="P738">
            <v>0</v>
          </cell>
        </row>
        <row r="739">
          <cell r="C739">
            <v>0</v>
          </cell>
          <cell r="D739">
            <v>0</v>
          </cell>
          <cell r="E739">
            <v>0</v>
          </cell>
          <cell r="F739">
            <v>0</v>
          </cell>
          <cell r="G739">
            <v>0</v>
          </cell>
          <cell r="H739">
            <v>0</v>
          </cell>
          <cell r="I739">
            <v>0</v>
          </cell>
          <cell r="J739">
            <v>0</v>
          </cell>
          <cell r="K739">
            <v>0</v>
          </cell>
          <cell r="L739">
            <v>0</v>
          </cell>
          <cell r="M739">
            <v>0</v>
          </cell>
          <cell r="N739">
            <v>0</v>
          </cell>
          <cell r="O739">
            <v>0</v>
          </cell>
          <cell r="P739">
            <v>0</v>
          </cell>
        </row>
        <row r="740">
          <cell r="C740">
            <v>0</v>
          </cell>
          <cell r="D740">
            <v>0</v>
          </cell>
          <cell r="E740">
            <v>0</v>
          </cell>
          <cell r="F740">
            <v>0</v>
          </cell>
          <cell r="G740">
            <v>0</v>
          </cell>
          <cell r="H740">
            <v>0</v>
          </cell>
          <cell r="I740">
            <v>0</v>
          </cell>
          <cell r="J740">
            <v>0</v>
          </cell>
          <cell r="K740">
            <v>0</v>
          </cell>
          <cell r="L740">
            <v>0</v>
          </cell>
          <cell r="M740">
            <v>0</v>
          </cell>
          <cell r="N740">
            <v>0</v>
          </cell>
          <cell r="O740">
            <v>0</v>
          </cell>
          <cell r="P740">
            <v>0</v>
          </cell>
        </row>
        <row r="741">
          <cell r="C741">
            <v>0</v>
          </cell>
          <cell r="D741">
            <v>0</v>
          </cell>
          <cell r="E741">
            <v>0</v>
          </cell>
          <cell r="F741">
            <v>0</v>
          </cell>
          <cell r="G741">
            <v>0</v>
          </cell>
          <cell r="H741">
            <v>0</v>
          </cell>
          <cell r="I741">
            <v>0</v>
          </cell>
          <cell r="J741">
            <v>0</v>
          </cell>
          <cell r="K741">
            <v>0</v>
          </cell>
          <cell r="L741">
            <v>0</v>
          </cell>
          <cell r="M741">
            <v>0</v>
          </cell>
          <cell r="N741">
            <v>0</v>
          </cell>
          <cell r="O741">
            <v>0</v>
          </cell>
          <cell r="P741">
            <v>0</v>
          </cell>
        </row>
        <row r="742">
          <cell r="C742">
            <v>0</v>
          </cell>
          <cell r="D742">
            <v>0</v>
          </cell>
          <cell r="E742">
            <v>0</v>
          </cell>
          <cell r="F742">
            <v>0</v>
          </cell>
          <cell r="G742">
            <v>0</v>
          </cell>
          <cell r="H742">
            <v>0</v>
          </cell>
          <cell r="I742">
            <v>0</v>
          </cell>
          <cell r="J742">
            <v>0</v>
          </cell>
          <cell r="K742">
            <v>0</v>
          </cell>
          <cell r="L742">
            <v>0</v>
          </cell>
          <cell r="M742">
            <v>0</v>
          </cell>
          <cell r="N742">
            <v>0</v>
          </cell>
          <cell r="O742">
            <v>0</v>
          </cell>
          <cell r="P742">
            <v>0</v>
          </cell>
        </row>
        <row r="743">
          <cell r="C743">
            <v>0</v>
          </cell>
          <cell r="D743">
            <v>0</v>
          </cell>
          <cell r="E743">
            <v>0</v>
          </cell>
          <cell r="F743">
            <v>0</v>
          </cell>
          <cell r="G743">
            <v>0</v>
          </cell>
          <cell r="H743">
            <v>0</v>
          </cell>
          <cell r="I743">
            <v>0</v>
          </cell>
          <cell r="J743">
            <v>0</v>
          </cell>
          <cell r="K743">
            <v>0</v>
          </cell>
          <cell r="L743">
            <v>0</v>
          </cell>
          <cell r="M743">
            <v>0</v>
          </cell>
          <cell r="N743">
            <v>0</v>
          </cell>
          <cell r="O743">
            <v>0</v>
          </cell>
          <cell r="P743">
            <v>0</v>
          </cell>
        </row>
        <row r="744">
          <cell r="C744">
            <v>0</v>
          </cell>
          <cell r="D744">
            <v>0</v>
          </cell>
          <cell r="E744">
            <v>0</v>
          </cell>
          <cell r="F744">
            <v>0</v>
          </cell>
          <cell r="G744">
            <v>0</v>
          </cell>
          <cell r="H744">
            <v>0</v>
          </cell>
          <cell r="I744">
            <v>0</v>
          </cell>
          <cell r="J744">
            <v>0</v>
          </cell>
          <cell r="K744">
            <v>0</v>
          </cell>
          <cell r="L744">
            <v>0</v>
          </cell>
          <cell r="M744">
            <v>0</v>
          </cell>
          <cell r="N744">
            <v>0</v>
          </cell>
          <cell r="O744">
            <v>0</v>
          </cell>
          <cell r="P744">
            <v>0</v>
          </cell>
        </row>
        <row r="745">
          <cell r="C745">
            <v>0</v>
          </cell>
          <cell r="D745">
            <v>0</v>
          </cell>
          <cell r="E745">
            <v>0</v>
          </cell>
          <cell r="F745">
            <v>0</v>
          </cell>
          <cell r="G745">
            <v>0</v>
          </cell>
          <cell r="H745">
            <v>0</v>
          </cell>
          <cell r="I745">
            <v>0</v>
          </cell>
          <cell r="J745">
            <v>0</v>
          </cell>
          <cell r="K745">
            <v>0</v>
          </cell>
          <cell r="L745">
            <v>0</v>
          </cell>
          <cell r="M745">
            <v>0</v>
          </cell>
          <cell r="N745">
            <v>0</v>
          </cell>
          <cell r="O745">
            <v>0</v>
          </cell>
          <cell r="P745">
            <v>0</v>
          </cell>
        </row>
        <row r="746">
          <cell r="C746">
            <v>0</v>
          </cell>
          <cell r="D746">
            <v>0</v>
          </cell>
          <cell r="E746">
            <v>0</v>
          </cell>
          <cell r="F746">
            <v>0</v>
          </cell>
          <cell r="G746">
            <v>0</v>
          </cell>
          <cell r="H746">
            <v>0</v>
          </cell>
          <cell r="I746">
            <v>0</v>
          </cell>
          <cell r="J746">
            <v>0</v>
          </cell>
          <cell r="K746">
            <v>0</v>
          </cell>
          <cell r="L746">
            <v>0</v>
          </cell>
          <cell r="M746">
            <v>0</v>
          </cell>
          <cell r="N746">
            <v>0</v>
          </cell>
          <cell r="O746">
            <v>0</v>
          </cell>
          <cell r="P746">
            <v>0</v>
          </cell>
        </row>
        <row r="747">
          <cell r="C747">
            <v>0</v>
          </cell>
          <cell r="D747">
            <v>0</v>
          </cell>
          <cell r="E747">
            <v>0</v>
          </cell>
          <cell r="F747">
            <v>0</v>
          </cell>
          <cell r="G747">
            <v>0</v>
          </cell>
          <cell r="H747">
            <v>0</v>
          </cell>
          <cell r="I747">
            <v>0</v>
          </cell>
          <cell r="J747">
            <v>0</v>
          </cell>
          <cell r="K747">
            <v>0</v>
          </cell>
          <cell r="L747">
            <v>0</v>
          </cell>
          <cell r="M747">
            <v>0</v>
          </cell>
          <cell r="N747">
            <v>0</v>
          </cell>
          <cell r="O747">
            <v>0</v>
          </cell>
          <cell r="P747">
            <v>0</v>
          </cell>
        </row>
        <row r="748">
          <cell r="C748">
            <v>0</v>
          </cell>
          <cell r="D748">
            <v>0</v>
          </cell>
          <cell r="E748">
            <v>0</v>
          </cell>
          <cell r="F748">
            <v>0</v>
          </cell>
          <cell r="G748">
            <v>0</v>
          </cell>
          <cell r="H748">
            <v>0</v>
          </cell>
          <cell r="I748">
            <v>0</v>
          </cell>
          <cell r="J748">
            <v>0</v>
          </cell>
          <cell r="K748">
            <v>0</v>
          </cell>
          <cell r="L748">
            <v>0</v>
          </cell>
          <cell r="M748">
            <v>0</v>
          </cell>
          <cell r="N748">
            <v>0</v>
          </cell>
          <cell r="O748">
            <v>0</v>
          </cell>
          <cell r="P748">
            <v>0</v>
          </cell>
        </row>
        <row r="749">
          <cell r="C749">
            <v>0</v>
          </cell>
          <cell r="D749">
            <v>0</v>
          </cell>
          <cell r="E749">
            <v>0</v>
          </cell>
          <cell r="F749">
            <v>0</v>
          </cell>
          <cell r="G749">
            <v>0</v>
          </cell>
          <cell r="H749">
            <v>0</v>
          </cell>
          <cell r="I749">
            <v>0</v>
          </cell>
          <cell r="J749">
            <v>0</v>
          </cell>
          <cell r="K749">
            <v>0</v>
          </cell>
          <cell r="L749">
            <v>0</v>
          </cell>
          <cell r="M749">
            <v>0</v>
          </cell>
          <cell r="N749">
            <v>0</v>
          </cell>
          <cell r="O749">
            <v>0</v>
          </cell>
          <cell r="P749">
            <v>0</v>
          </cell>
        </row>
        <row r="750">
          <cell r="C750">
            <v>0</v>
          </cell>
          <cell r="D750">
            <v>0</v>
          </cell>
          <cell r="E750">
            <v>0</v>
          </cell>
          <cell r="F750">
            <v>0</v>
          </cell>
          <cell r="G750">
            <v>0</v>
          </cell>
          <cell r="H750">
            <v>0</v>
          </cell>
          <cell r="I750">
            <v>0</v>
          </cell>
          <cell r="J750">
            <v>0</v>
          </cell>
          <cell r="K750">
            <v>0</v>
          </cell>
          <cell r="L750">
            <v>0</v>
          </cell>
          <cell r="M750">
            <v>0</v>
          </cell>
          <cell r="N750">
            <v>0</v>
          </cell>
          <cell r="O750">
            <v>0</v>
          </cell>
          <cell r="P750">
            <v>0</v>
          </cell>
        </row>
        <row r="751">
          <cell r="C751">
            <v>0</v>
          </cell>
          <cell r="D751">
            <v>0</v>
          </cell>
          <cell r="E751">
            <v>0</v>
          </cell>
          <cell r="F751">
            <v>0</v>
          </cell>
          <cell r="G751">
            <v>0</v>
          </cell>
          <cell r="H751">
            <v>0</v>
          </cell>
          <cell r="I751">
            <v>0</v>
          </cell>
          <cell r="J751">
            <v>0</v>
          </cell>
          <cell r="K751">
            <v>0</v>
          </cell>
          <cell r="L751">
            <v>0</v>
          </cell>
          <cell r="M751">
            <v>0</v>
          </cell>
          <cell r="N751">
            <v>0</v>
          </cell>
          <cell r="O751">
            <v>0</v>
          </cell>
          <cell r="P751">
            <v>0</v>
          </cell>
        </row>
        <row r="752">
          <cell r="B752" t="str">
            <v>30계</v>
          </cell>
          <cell r="C752">
            <v>0</v>
          </cell>
          <cell r="D752" t="str">
            <v>계</v>
          </cell>
          <cell r="E752">
            <v>0</v>
          </cell>
          <cell r="F752">
            <v>0</v>
          </cell>
          <cell r="G752">
            <v>0</v>
          </cell>
          <cell r="H752">
            <v>0</v>
          </cell>
          <cell r="I752" t="e">
            <v>#NAME?</v>
          </cell>
          <cell r="J752">
            <v>0</v>
          </cell>
          <cell r="K752" t="e">
            <v>#NAME?</v>
          </cell>
          <cell r="L752">
            <v>0</v>
          </cell>
          <cell r="M752" t="e">
            <v>#NAME?</v>
          </cell>
          <cell r="N752">
            <v>0</v>
          </cell>
          <cell r="O752" t="e">
            <v>#NAME?</v>
          </cell>
          <cell r="P752">
            <v>0</v>
          </cell>
        </row>
        <row r="753">
          <cell r="B753">
            <v>31</v>
          </cell>
          <cell r="C753">
            <v>31</v>
          </cell>
          <cell r="D753" t="str">
            <v>OFD 신설</v>
          </cell>
          <cell r="E753" t="str">
            <v>48CORE용(저장함포함)</v>
          </cell>
          <cell r="F753" t="str">
            <v>개</v>
          </cell>
          <cell r="G753">
            <v>0</v>
          </cell>
          <cell r="H753">
            <v>0</v>
          </cell>
          <cell r="I753">
            <v>0</v>
          </cell>
          <cell r="J753">
            <v>0</v>
          </cell>
          <cell r="K753">
            <v>0</v>
          </cell>
          <cell r="L753">
            <v>0</v>
          </cell>
          <cell r="M753">
            <v>0</v>
          </cell>
          <cell r="N753">
            <v>0</v>
          </cell>
          <cell r="O753">
            <v>0</v>
          </cell>
          <cell r="P753">
            <v>31</v>
          </cell>
        </row>
        <row r="754">
          <cell r="C754">
            <v>0</v>
          </cell>
          <cell r="D754" t="str">
            <v>가. 재료비</v>
          </cell>
          <cell r="E754">
            <v>0</v>
          </cell>
          <cell r="F754">
            <v>0</v>
          </cell>
          <cell r="G754">
            <v>0</v>
          </cell>
          <cell r="H754">
            <v>0</v>
          </cell>
          <cell r="I754">
            <v>0</v>
          </cell>
          <cell r="J754">
            <v>0</v>
          </cell>
          <cell r="K754">
            <v>0</v>
          </cell>
          <cell r="L754">
            <v>0</v>
          </cell>
          <cell r="M754">
            <v>0</v>
          </cell>
          <cell r="N754">
            <v>0</v>
          </cell>
          <cell r="O754">
            <v>0</v>
          </cell>
          <cell r="P754">
            <v>0</v>
          </cell>
        </row>
        <row r="755">
          <cell r="C755">
            <v>0</v>
          </cell>
          <cell r="D755" t="str">
            <v>OFD</v>
          </cell>
          <cell r="E755" t="str">
            <v>48CORE용(저장함포함)</v>
          </cell>
          <cell r="F755" t="str">
            <v>개</v>
          </cell>
          <cell r="G755" t="e">
            <v>#NAME?</v>
          </cell>
          <cell r="H755">
            <v>171272</v>
          </cell>
          <cell r="I755" t="e">
            <v>#NAME?</v>
          </cell>
          <cell r="J755">
            <v>0</v>
          </cell>
          <cell r="K755">
            <v>0</v>
          </cell>
          <cell r="L755">
            <v>0</v>
          </cell>
          <cell r="M755" t="e">
            <v>#NAME?</v>
          </cell>
          <cell r="N755">
            <v>171272</v>
          </cell>
          <cell r="O755" t="e">
            <v>#NAME?</v>
          </cell>
          <cell r="P755">
            <v>0</v>
          </cell>
        </row>
        <row r="756">
          <cell r="C756">
            <v>0</v>
          </cell>
          <cell r="D756">
            <v>0</v>
          </cell>
          <cell r="E756">
            <v>0</v>
          </cell>
          <cell r="F756">
            <v>0</v>
          </cell>
          <cell r="G756">
            <v>0</v>
          </cell>
          <cell r="H756">
            <v>0</v>
          </cell>
          <cell r="I756">
            <v>0</v>
          </cell>
          <cell r="J756">
            <v>0</v>
          </cell>
          <cell r="K756">
            <v>0</v>
          </cell>
          <cell r="L756">
            <v>0</v>
          </cell>
          <cell r="M756">
            <v>0</v>
          </cell>
          <cell r="N756">
            <v>0</v>
          </cell>
          <cell r="O756">
            <v>0</v>
          </cell>
          <cell r="P756">
            <v>0</v>
          </cell>
        </row>
        <row r="757">
          <cell r="C757">
            <v>0</v>
          </cell>
          <cell r="D757">
            <v>0</v>
          </cell>
          <cell r="E757">
            <v>0</v>
          </cell>
          <cell r="F757">
            <v>0</v>
          </cell>
          <cell r="G757">
            <v>0</v>
          </cell>
          <cell r="H757">
            <v>0</v>
          </cell>
          <cell r="I757">
            <v>0</v>
          </cell>
          <cell r="J757">
            <v>0</v>
          </cell>
          <cell r="K757">
            <v>0</v>
          </cell>
          <cell r="L757">
            <v>0</v>
          </cell>
          <cell r="M757">
            <v>0</v>
          </cell>
          <cell r="N757">
            <v>0</v>
          </cell>
          <cell r="O757">
            <v>0</v>
          </cell>
          <cell r="P757">
            <v>0</v>
          </cell>
        </row>
        <row r="758">
          <cell r="C758">
            <v>0</v>
          </cell>
          <cell r="D758" t="str">
            <v>나 노무비</v>
          </cell>
          <cell r="E758">
            <v>0</v>
          </cell>
          <cell r="F758">
            <v>0</v>
          </cell>
          <cell r="G758">
            <v>0</v>
          </cell>
          <cell r="H758">
            <v>0</v>
          </cell>
          <cell r="I758">
            <v>0</v>
          </cell>
          <cell r="J758">
            <v>0</v>
          </cell>
          <cell r="K758">
            <v>0</v>
          </cell>
          <cell r="L758">
            <v>0</v>
          </cell>
          <cell r="M758">
            <v>0</v>
          </cell>
          <cell r="N758">
            <v>0</v>
          </cell>
          <cell r="O758">
            <v>0</v>
          </cell>
          <cell r="P758">
            <v>0</v>
          </cell>
        </row>
        <row r="759">
          <cell r="B759" t="str">
            <v>31통신설비공</v>
          </cell>
          <cell r="C759">
            <v>0</v>
          </cell>
          <cell r="D759" t="str">
            <v>통신설비공</v>
          </cell>
          <cell r="E759">
            <v>0</v>
          </cell>
          <cell r="F759" t="str">
            <v>인</v>
          </cell>
          <cell r="G759" t="e">
            <v>#NAME?</v>
          </cell>
          <cell r="H759">
            <v>0</v>
          </cell>
          <cell r="I759">
            <v>0</v>
          </cell>
          <cell r="J759">
            <v>272067</v>
          </cell>
          <cell r="K759" t="e">
            <v>#NAME?</v>
          </cell>
          <cell r="L759">
            <v>0</v>
          </cell>
          <cell r="M759">
            <v>0</v>
          </cell>
          <cell r="N759">
            <v>272067</v>
          </cell>
          <cell r="O759" t="e">
            <v>#NAME?</v>
          </cell>
          <cell r="P759">
            <v>0</v>
          </cell>
        </row>
        <row r="760">
          <cell r="B760" t="str">
            <v>31보통인부</v>
          </cell>
          <cell r="C760">
            <v>0</v>
          </cell>
          <cell r="D760" t="str">
            <v>보통인부</v>
          </cell>
          <cell r="E760">
            <v>0</v>
          </cell>
          <cell r="F760" t="str">
            <v>인</v>
          </cell>
          <cell r="G760" t="e">
            <v>#NAME?</v>
          </cell>
          <cell r="H760">
            <v>0</v>
          </cell>
          <cell r="I760">
            <v>0</v>
          </cell>
          <cell r="J760">
            <v>153671</v>
          </cell>
          <cell r="K760" t="e">
            <v>#NAME?</v>
          </cell>
          <cell r="L760">
            <v>0</v>
          </cell>
          <cell r="M760">
            <v>0</v>
          </cell>
          <cell r="N760">
            <v>153671</v>
          </cell>
          <cell r="O760" t="e">
            <v>#NAME?</v>
          </cell>
          <cell r="P760">
            <v>0</v>
          </cell>
        </row>
        <row r="761">
          <cell r="C761">
            <v>0</v>
          </cell>
          <cell r="D761">
            <v>0</v>
          </cell>
          <cell r="E761">
            <v>0</v>
          </cell>
          <cell r="F761">
            <v>0</v>
          </cell>
          <cell r="G761">
            <v>0</v>
          </cell>
          <cell r="H761">
            <v>0</v>
          </cell>
          <cell r="I761">
            <v>0</v>
          </cell>
          <cell r="J761">
            <v>0</v>
          </cell>
          <cell r="K761">
            <v>0</v>
          </cell>
          <cell r="L761">
            <v>0</v>
          </cell>
          <cell r="M761">
            <v>0</v>
          </cell>
          <cell r="N761">
            <v>0</v>
          </cell>
          <cell r="O761">
            <v>0</v>
          </cell>
          <cell r="P761">
            <v>0</v>
          </cell>
        </row>
        <row r="762">
          <cell r="C762">
            <v>0</v>
          </cell>
          <cell r="D762" t="str">
            <v>다. 공구손료</v>
          </cell>
          <cell r="E762" t="str">
            <v>노무비x3%</v>
          </cell>
          <cell r="F762">
            <v>0</v>
          </cell>
          <cell r="G762">
            <v>0</v>
          </cell>
          <cell r="H762">
            <v>0</v>
          </cell>
          <cell r="I762">
            <v>0</v>
          </cell>
          <cell r="J762">
            <v>0</v>
          </cell>
          <cell r="K762">
            <v>0</v>
          </cell>
          <cell r="L762">
            <v>0</v>
          </cell>
          <cell r="M762">
            <v>0</v>
          </cell>
          <cell r="N762">
            <v>0</v>
          </cell>
          <cell r="O762">
            <v>0</v>
          </cell>
          <cell r="P762">
            <v>0</v>
          </cell>
        </row>
        <row r="763">
          <cell r="C763">
            <v>0</v>
          </cell>
          <cell r="D763" t="str">
            <v>통신설비공</v>
          </cell>
          <cell r="E763">
            <v>0</v>
          </cell>
          <cell r="F763" t="str">
            <v>인</v>
          </cell>
          <cell r="G763" t="e">
            <v>#NAME?</v>
          </cell>
          <cell r="H763">
            <v>0</v>
          </cell>
          <cell r="I763" t="e">
            <v>#NAME?</v>
          </cell>
          <cell r="J763">
            <v>0</v>
          </cell>
          <cell r="K763">
            <v>0</v>
          </cell>
          <cell r="L763">
            <v>272067</v>
          </cell>
          <cell r="M763" t="e">
            <v>#NAME?</v>
          </cell>
          <cell r="N763">
            <v>272067</v>
          </cell>
          <cell r="O763" t="e">
            <v>#NAME?</v>
          </cell>
          <cell r="P763">
            <v>0</v>
          </cell>
        </row>
        <row r="764">
          <cell r="C764">
            <v>0</v>
          </cell>
          <cell r="D764" t="str">
            <v>보통인부</v>
          </cell>
          <cell r="E764">
            <v>0</v>
          </cell>
          <cell r="F764" t="str">
            <v>인</v>
          </cell>
          <cell r="G764" t="e">
            <v>#NAME?</v>
          </cell>
          <cell r="H764">
            <v>0</v>
          </cell>
          <cell r="I764" t="e">
            <v>#NAME?</v>
          </cell>
          <cell r="J764">
            <v>0</v>
          </cell>
          <cell r="K764">
            <v>0</v>
          </cell>
          <cell r="L764">
            <v>153671</v>
          </cell>
          <cell r="M764" t="e">
            <v>#NAME?</v>
          </cell>
          <cell r="N764">
            <v>153671</v>
          </cell>
          <cell r="O764" t="e">
            <v>#NAME?</v>
          </cell>
          <cell r="P764">
            <v>0</v>
          </cell>
        </row>
        <row r="765">
          <cell r="C765">
            <v>0</v>
          </cell>
          <cell r="D765">
            <v>0</v>
          </cell>
          <cell r="E765">
            <v>0</v>
          </cell>
          <cell r="F765">
            <v>0</v>
          </cell>
          <cell r="G765">
            <v>0</v>
          </cell>
          <cell r="H765">
            <v>0</v>
          </cell>
          <cell r="I765">
            <v>0</v>
          </cell>
          <cell r="J765">
            <v>0</v>
          </cell>
          <cell r="K765">
            <v>0</v>
          </cell>
          <cell r="L765">
            <v>0</v>
          </cell>
          <cell r="M765">
            <v>0</v>
          </cell>
          <cell r="N765">
            <v>0</v>
          </cell>
          <cell r="O765">
            <v>0</v>
          </cell>
          <cell r="P765">
            <v>0</v>
          </cell>
        </row>
        <row r="766">
          <cell r="C766">
            <v>0</v>
          </cell>
          <cell r="D766">
            <v>0</v>
          </cell>
          <cell r="E766">
            <v>0</v>
          </cell>
          <cell r="F766">
            <v>0</v>
          </cell>
          <cell r="G766">
            <v>0</v>
          </cell>
          <cell r="H766">
            <v>0</v>
          </cell>
          <cell r="I766">
            <v>0</v>
          </cell>
          <cell r="J766">
            <v>0</v>
          </cell>
          <cell r="K766">
            <v>0</v>
          </cell>
          <cell r="L766">
            <v>0</v>
          </cell>
          <cell r="M766">
            <v>0</v>
          </cell>
          <cell r="N766">
            <v>0</v>
          </cell>
          <cell r="O766">
            <v>0</v>
          </cell>
          <cell r="P766">
            <v>0</v>
          </cell>
        </row>
        <row r="767">
          <cell r="C767">
            <v>0</v>
          </cell>
          <cell r="D767">
            <v>0</v>
          </cell>
          <cell r="E767">
            <v>0</v>
          </cell>
          <cell r="F767">
            <v>0</v>
          </cell>
          <cell r="G767">
            <v>0</v>
          </cell>
          <cell r="H767">
            <v>0</v>
          </cell>
          <cell r="I767">
            <v>0</v>
          </cell>
          <cell r="J767">
            <v>0</v>
          </cell>
          <cell r="K767">
            <v>0</v>
          </cell>
          <cell r="L767">
            <v>0</v>
          </cell>
          <cell r="M767">
            <v>0</v>
          </cell>
          <cell r="N767">
            <v>0</v>
          </cell>
          <cell r="O767">
            <v>0</v>
          </cell>
          <cell r="P767">
            <v>0</v>
          </cell>
        </row>
        <row r="768">
          <cell r="C768">
            <v>0</v>
          </cell>
          <cell r="D768">
            <v>0</v>
          </cell>
          <cell r="E768">
            <v>0</v>
          </cell>
          <cell r="F768">
            <v>0</v>
          </cell>
          <cell r="G768">
            <v>0</v>
          </cell>
          <cell r="H768">
            <v>0</v>
          </cell>
          <cell r="I768">
            <v>0</v>
          </cell>
          <cell r="J768">
            <v>0</v>
          </cell>
          <cell r="K768">
            <v>0</v>
          </cell>
          <cell r="L768">
            <v>0</v>
          </cell>
          <cell r="M768">
            <v>0</v>
          </cell>
          <cell r="N768">
            <v>0</v>
          </cell>
          <cell r="O768">
            <v>0</v>
          </cell>
          <cell r="P768">
            <v>0</v>
          </cell>
        </row>
        <row r="769">
          <cell r="C769">
            <v>0</v>
          </cell>
          <cell r="D769">
            <v>0</v>
          </cell>
          <cell r="E769">
            <v>0</v>
          </cell>
          <cell r="F769">
            <v>0</v>
          </cell>
          <cell r="G769">
            <v>0</v>
          </cell>
          <cell r="H769">
            <v>0</v>
          </cell>
          <cell r="I769">
            <v>0</v>
          </cell>
          <cell r="J769">
            <v>0</v>
          </cell>
          <cell r="K769">
            <v>0</v>
          </cell>
          <cell r="L769">
            <v>0</v>
          </cell>
          <cell r="M769">
            <v>0</v>
          </cell>
          <cell r="N769">
            <v>0</v>
          </cell>
          <cell r="O769">
            <v>0</v>
          </cell>
          <cell r="P769">
            <v>0</v>
          </cell>
        </row>
        <row r="770">
          <cell r="C770">
            <v>0</v>
          </cell>
          <cell r="D770">
            <v>0</v>
          </cell>
          <cell r="E770">
            <v>0</v>
          </cell>
          <cell r="F770">
            <v>0</v>
          </cell>
          <cell r="G770">
            <v>0</v>
          </cell>
          <cell r="H770">
            <v>0</v>
          </cell>
          <cell r="I770">
            <v>0</v>
          </cell>
          <cell r="J770">
            <v>0</v>
          </cell>
          <cell r="K770">
            <v>0</v>
          </cell>
          <cell r="L770">
            <v>0</v>
          </cell>
          <cell r="M770">
            <v>0</v>
          </cell>
          <cell r="N770">
            <v>0</v>
          </cell>
          <cell r="O770">
            <v>0</v>
          </cell>
          <cell r="P770">
            <v>0</v>
          </cell>
        </row>
        <row r="771">
          <cell r="C771">
            <v>0</v>
          </cell>
          <cell r="D771">
            <v>0</v>
          </cell>
          <cell r="E771">
            <v>0</v>
          </cell>
          <cell r="F771">
            <v>0</v>
          </cell>
          <cell r="G771">
            <v>0</v>
          </cell>
          <cell r="H771">
            <v>0</v>
          </cell>
          <cell r="I771">
            <v>0</v>
          </cell>
          <cell r="J771">
            <v>0</v>
          </cell>
          <cell r="K771">
            <v>0</v>
          </cell>
          <cell r="L771">
            <v>0</v>
          </cell>
          <cell r="M771">
            <v>0</v>
          </cell>
          <cell r="N771">
            <v>0</v>
          </cell>
          <cell r="O771">
            <v>0</v>
          </cell>
          <cell r="P771">
            <v>0</v>
          </cell>
        </row>
        <row r="772">
          <cell r="C772">
            <v>0</v>
          </cell>
          <cell r="D772">
            <v>0</v>
          </cell>
          <cell r="E772">
            <v>0</v>
          </cell>
          <cell r="F772">
            <v>0</v>
          </cell>
          <cell r="G772">
            <v>0</v>
          </cell>
          <cell r="H772">
            <v>0</v>
          </cell>
          <cell r="I772">
            <v>0</v>
          </cell>
          <cell r="J772">
            <v>0</v>
          </cell>
          <cell r="K772">
            <v>0</v>
          </cell>
          <cell r="L772">
            <v>0</v>
          </cell>
          <cell r="M772">
            <v>0</v>
          </cell>
          <cell r="N772">
            <v>0</v>
          </cell>
          <cell r="O772">
            <v>0</v>
          </cell>
          <cell r="P772">
            <v>0</v>
          </cell>
        </row>
        <row r="773">
          <cell r="C773">
            <v>0</v>
          </cell>
          <cell r="D773">
            <v>0</v>
          </cell>
          <cell r="E773">
            <v>0</v>
          </cell>
          <cell r="F773">
            <v>0</v>
          </cell>
          <cell r="G773">
            <v>0</v>
          </cell>
          <cell r="H773">
            <v>0</v>
          </cell>
          <cell r="I773">
            <v>0</v>
          </cell>
          <cell r="J773">
            <v>0</v>
          </cell>
          <cell r="K773">
            <v>0</v>
          </cell>
          <cell r="L773">
            <v>0</v>
          </cell>
          <cell r="M773">
            <v>0</v>
          </cell>
          <cell r="N773">
            <v>0</v>
          </cell>
          <cell r="O773">
            <v>0</v>
          </cell>
          <cell r="P773">
            <v>0</v>
          </cell>
        </row>
        <row r="774">
          <cell r="C774">
            <v>0</v>
          </cell>
          <cell r="D774">
            <v>0</v>
          </cell>
          <cell r="E774">
            <v>0</v>
          </cell>
          <cell r="F774">
            <v>0</v>
          </cell>
          <cell r="G774">
            <v>0</v>
          </cell>
          <cell r="H774">
            <v>0</v>
          </cell>
          <cell r="I774">
            <v>0</v>
          </cell>
          <cell r="J774">
            <v>0</v>
          </cell>
          <cell r="K774">
            <v>0</v>
          </cell>
          <cell r="L774">
            <v>0</v>
          </cell>
          <cell r="M774">
            <v>0</v>
          </cell>
          <cell r="N774">
            <v>0</v>
          </cell>
          <cell r="O774">
            <v>0</v>
          </cell>
          <cell r="P774">
            <v>0</v>
          </cell>
        </row>
        <row r="775">
          <cell r="C775">
            <v>0</v>
          </cell>
          <cell r="D775">
            <v>0</v>
          </cell>
          <cell r="E775">
            <v>0</v>
          </cell>
          <cell r="F775">
            <v>0</v>
          </cell>
          <cell r="G775">
            <v>0</v>
          </cell>
          <cell r="H775">
            <v>0</v>
          </cell>
          <cell r="I775">
            <v>0</v>
          </cell>
          <cell r="J775">
            <v>0</v>
          </cell>
          <cell r="K775">
            <v>0</v>
          </cell>
          <cell r="L775">
            <v>0</v>
          </cell>
          <cell r="M775">
            <v>0</v>
          </cell>
          <cell r="N775">
            <v>0</v>
          </cell>
          <cell r="O775">
            <v>0</v>
          </cell>
          <cell r="P775">
            <v>0</v>
          </cell>
        </row>
        <row r="776">
          <cell r="C776">
            <v>0</v>
          </cell>
          <cell r="D776">
            <v>0</v>
          </cell>
          <cell r="E776">
            <v>0</v>
          </cell>
          <cell r="F776">
            <v>0</v>
          </cell>
          <cell r="G776">
            <v>0</v>
          </cell>
          <cell r="H776">
            <v>0</v>
          </cell>
          <cell r="I776">
            <v>0</v>
          </cell>
          <cell r="J776">
            <v>0</v>
          </cell>
          <cell r="K776">
            <v>0</v>
          </cell>
          <cell r="L776">
            <v>0</v>
          </cell>
          <cell r="M776">
            <v>0</v>
          </cell>
          <cell r="N776">
            <v>0</v>
          </cell>
          <cell r="O776">
            <v>0</v>
          </cell>
          <cell r="P776">
            <v>0</v>
          </cell>
        </row>
        <row r="777">
          <cell r="B777" t="str">
            <v>31계</v>
          </cell>
          <cell r="C777">
            <v>0</v>
          </cell>
          <cell r="D777" t="str">
            <v>계</v>
          </cell>
          <cell r="E777">
            <v>0</v>
          </cell>
          <cell r="F777">
            <v>0</v>
          </cell>
          <cell r="G777">
            <v>0</v>
          </cell>
          <cell r="H777">
            <v>0</v>
          </cell>
          <cell r="I777" t="e">
            <v>#NAME?</v>
          </cell>
          <cell r="J777">
            <v>0</v>
          </cell>
          <cell r="K777" t="e">
            <v>#NAME?</v>
          </cell>
          <cell r="L777">
            <v>0</v>
          </cell>
          <cell r="M777" t="e">
            <v>#NAME?</v>
          </cell>
          <cell r="N777">
            <v>0</v>
          </cell>
          <cell r="O777" t="e">
            <v>#NAME?</v>
          </cell>
          <cell r="P777">
            <v>0</v>
          </cell>
        </row>
        <row r="778">
          <cell r="B778">
            <v>32</v>
          </cell>
          <cell r="C778">
            <v>32</v>
          </cell>
          <cell r="D778" t="str">
            <v>OFD 신설</v>
          </cell>
          <cell r="E778" t="str">
            <v>72CORE용(저장함포함)</v>
          </cell>
          <cell r="F778" t="str">
            <v>개</v>
          </cell>
          <cell r="G778">
            <v>0</v>
          </cell>
          <cell r="H778">
            <v>0</v>
          </cell>
          <cell r="I778">
            <v>0</v>
          </cell>
          <cell r="J778">
            <v>0</v>
          </cell>
          <cell r="K778">
            <v>0</v>
          </cell>
          <cell r="L778">
            <v>0</v>
          </cell>
          <cell r="M778">
            <v>0</v>
          </cell>
          <cell r="N778">
            <v>0</v>
          </cell>
          <cell r="O778">
            <v>0</v>
          </cell>
          <cell r="P778">
            <v>32</v>
          </cell>
        </row>
        <row r="779">
          <cell r="C779">
            <v>0</v>
          </cell>
          <cell r="D779" t="str">
            <v>가. 재료비</v>
          </cell>
          <cell r="E779">
            <v>0</v>
          </cell>
          <cell r="F779">
            <v>0</v>
          </cell>
          <cell r="G779">
            <v>0</v>
          </cell>
          <cell r="H779">
            <v>0</v>
          </cell>
          <cell r="I779">
            <v>0</v>
          </cell>
          <cell r="J779">
            <v>0</v>
          </cell>
          <cell r="K779">
            <v>0</v>
          </cell>
          <cell r="L779">
            <v>0</v>
          </cell>
          <cell r="M779">
            <v>0</v>
          </cell>
          <cell r="N779">
            <v>0</v>
          </cell>
          <cell r="O779">
            <v>0</v>
          </cell>
          <cell r="P779">
            <v>0</v>
          </cell>
        </row>
        <row r="780">
          <cell r="C780">
            <v>0</v>
          </cell>
          <cell r="D780" t="str">
            <v>OFD</v>
          </cell>
          <cell r="E780" t="str">
            <v>72CORE용(저장함포함)</v>
          </cell>
          <cell r="F780" t="str">
            <v>개</v>
          </cell>
          <cell r="G780" t="e">
            <v>#NAME?</v>
          </cell>
          <cell r="H780">
            <v>192363</v>
          </cell>
          <cell r="I780" t="e">
            <v>#NAME?</v>
          </cell>
          <cell r="J780">
            <v>0</v>
          </cell>
          <cell r="K780">
            <v>0</v>
          </cell>
          <cell r="L780">
            <v>0</v>
          </cell>
          <cell r="M780" t="e">
            <v>#NAME?</v>
          </cell>
          <cell r="N780">
            <v>192363</v>
          </cell>
          <cell r="O780" t="e">
            <v>#NAME?</v>
          </cell>
          <cell r="P780">
            <v>0</v>
          </cell>
        </row>
        <row r="781">
          <cell r="C781">
            <v>0</v>
          </cell>
          <cell r="D781">
            <v>0</v>
          </cell>
          <cell r="E781">
            <v>0</v>
          </cell>
          <cell r="F781">
            <v>0</v>
          </cell>
          <cell r="G781">
            <v>0</v>
          </cell>
          <cell r="H781">
            <v>0</v>
          </cell>
          <cell r="I781">
            <v>0</v>
          </cell>
          <cell r="J781">
            <v>0</v>
          </cell>
          <cell r="K781">
            <v>0</v>
          </cell>
          <cell r="L781">
            <v>0</v>
          </cell>
          <cell r="M781">
            <v>0</v>
          </cell>
          <cell r="N781">
            <v>0</v>
          </cell>
          <cell r="O781">
            <v>0</v>
          </cell>
          <cell r="P781">
            <v>0</v>
          </cell>
        </row>
        <row r="782">
          <cell r="C782">
            <v>0</v>
          </cell>
          <cell r="D782">
            <v>0</v>
          </cell>
          <cell r="E782">
            <v>0</v>
          </cell>
          <cell r="F782">
            <v>0</v>
          </cell>
          <cell r="G782">
            <v>0</v>
          </cell>
          <cell r="H782">
            <v>0</v>
          </cell>
          <cell r="I782">
            <v>0</v>
          </cell>
          <cell r="J782">
            <v>0</v>
          </cell>
          <cell r="K782">
            <v>0</v>
          </cell>
          <cell r="L782">
            <v>0</v>
          </cell>
          <cell r="M782">
            <v>0</v>
          </cell>
          <cell r="N782">
            <v>0</v>
          </cell>
          <cell r="O782">
            <v>0</v>
          </cell>
          <cell r="P782">
            <v>0</v>
          </cell>
        </row>
        <row r="783">
          <cell r="C783">
            <v>0</v>
          </cell>
          <cell r="D783" t="str">
            <v>나 노무비</v>
          </cell>
          <cell r="E783">
            <v>0</v>
          </cell>
          <cell r="F783">
            <v>0</v>
          </cell>
          <cell r="G783">
            <v>0</v>
          </cell>
          <cell r="H783">
            <v>0</v>
          </cell>
          <cell r="I783">
            <v>0</v>
          </cell>
          <cell r="J783">
            <v>0</v>
          </cell>
          <cell r="K783">
            <v>0</v>
          </cell>
          <cell r="L783">
            <v>0</v>
          </cell>
          <cell r="M783">
            <v>0</v>
          </cell>
          <cell r="N783">
            <v>0</v>
          </cell>
          <cell r="O783">
            <v>0</v>
          </cell>
          <cell r="P783">
            <v>0</v>
          </cell>
        </row>
        <row r="784">
          <cell r="B784" t="str">
            <v>32통신설비공</v>
          </cell>
          <cell r="C784">
            <v>0</v>
          </cell>
          <cell r="D784" t="str">
            <v>통신설비공</v>
          </cell>
          <cell r="E784">
            <v>0</v>
          </cell>
          <cell r="F784" t="str">
            <v>인</v>
          </cell>
          <cell r="G784" t="e">
            <v>#NAME?</v>
          </cell>
          <cell r="H784">
            <v>0</v>
          </cell>
          <cell r="I784">
            <v>0</v>
          </cell>
          <cell r="J784">
            <v>272067</v>
          </cell>
          <cell r="K784" t="e">
            <v>#NAME?</v>
          </cell>
          <cell r="L784">
            <v>0</v>
          </cell>
          <cell r="M784">
            <v>0</v>
          </cell>
          <cell r="N784">
            <v>272067</v>
          </cell>
          <cell r="O784" t="e">
            <v>#NAME?</v>
          </cell>
          <cell r="P784">
            <v>0</v>
          </cell>
        </row>
        <row r="785">
          <cell r="B785" t="str">
            <v>32보통인부</v>
          </cell>
          <cell r="C785">
            <v>0</v>
          </cell>
          <cell r="D785" t="str">
            <v>보통인부</v>
          </cell>
          <cell r="E785">
            <v>0</v>
          </cell>
          <cell r="F785" t="str">
            <v>인</v>
          </cell>
          <cell r="G785" t="e">
            <v>#NAME?</v>
          </cell>
          <cell r="H785">
            <v>0</v>
          </cell>
          <cell r="I785">
            <v>0</v>
          </cell>
          <cell r="J785">
            <v>153671</v>
          </cell>
          <cell r="K785" t="e">
            <v>#NAME?</v>
          </cell>
          <cell r="L785">
            <v>0</v>
          </cell>
          <cell r="M785">
            <v>0</v>
          </cell>
          <cell r="N785">
            <v>153671</v>
          </cell>
          <cell r="O785" t="e">
            <v>#NAME?</v>
          </cell>
          <cell r="P785">
            <v>0</v>
          </cell>
        </row>
        <row r="786">
          <cell r="C786">
            <v>0</v>
          </cell>
          <cell r="D786">
            <v>0</v>
          </cell>
          <cell r="E786">
            <v>0</v>
          </cell>
          <cell r="F786">
            <v>0</v>
          </cell>
          <cell r="G786">
            <v>0</v>
          </cell>
          <cell r="H786">
            <v>0</v>
          </cell>
          <cell r="I786">
            <v>0</v>
          </cell>
          <cell r="J786">
            <v>0</v>
          </cell>
          <cell r="K786">
            <v>0</v>
          </cell>
          <cell r="L786">
            <v>0</v>
          </cell>
          <cell r="M786">
            <v>0</v>
          </cell>
          <cell r="N786">
            <v>0</v>
          </cell>
          <cell r="O786">
            <v>0</v>
          </cell>
          <cell r="P786">
            <v>0</v>
          </cell>
        </row>
        <row r="787">
          <cell r="C787">
            <v>0</v>
          </cell>
          <cell r="D787" t="str">
            <v>다. 공구손료</v>
          </cell>
          <cell r="E787" t="str">
            <v>노무비x3%</v>
          </cell>
          <cell r="F787">
            <v>0</v>
          </cell>
          <cell r="G787">
            <v>0</v>
          </cell>
          <cell r="H787">
            <v>0</v>
          </cell>
          <cell r="I787">
            <v>0</v>
          </cell>
          <cell r="J787">
            <v>0</v>
          </cell>
          <cell r="K787">
            <v>0</v>
          </cell>
          <cell r="L787">
            <v>0</v>
          </cell>
          <cell r="M787">
            <v>0</v>
          </cell>
          <cell r="N787">
            <v>0</v>
          </cell>
          <cell r="O787">
            <v>0</v>
          </cell>
          <cell r="P787">
            <v>0</v>
          </cell>
        </row>
        <row r="788">
          <cell r="C788">
            <v>0</v>
          </cell>
          <cell r="D788" t="str">
            <v>통신설비공</v>
          </cell>
          <cell r="E788">
            <v>0</v>
          </cell>
          <cell r="F788" t="str">
            <v>인</v>
          </cell>
          <cell r="G788" t="e">
            <v>#NAME?</v>
          </cell>
          <cell r="H788">
            <v>0</v>
          </cell>
          <cell r="I788" t="e">
            <v>#NAME?</v>
          </cell>
          <cell r="J788">
            <v>0</v>
          </cell>
          <cell r="K788">
            <v>0</v>
          </cell>
          <cell r="L788">
            <v>272067</v>
          </cell>
          <cell r="M788" t="e">
            <v>#NAME?</v>
          </cell>
          <cell r="N788">
            <v>272067</v>
          </cell>
          <cell r="O788" t="e">
            <v>#NAME?</v>
          </cell>
          <cell r="P788">
            <v>0</v>
          </cell>
        </row>
        <row r="789">
          <cell r="C789">
            <v>0</v>
          </cell>
          <cell r="D789" t="str">
            <v>보통인부</v>
          </cell>
          <cell r="E789">
            <v>0</v>
          </cell>
          <cell r="F789" t="str">
            <v>인</v>
          </cell>
          <cell r="G789" t="e">
            <v>#NAME?</v>
          </cell>
          <cell r="H789">
            <v>0</v>
          </cell>
          <cell r="I789" t="e">
            <v>#NAME?</v>
          </cell>
          <cell r="J789">
            <v>0</v>
          </cell>
          <cell r="K789">
            <v>0</v>
          </cell>
          <cell r="L789">
            <v>153671</v>
          </cell>
          <cell r="M789" t="e">
            <v>#NAME?</v>
          </cell>
          <cell r="N789">
            <v>153671</v>
          </cell>
          <cell r="O789" t="e">
            <v>#NAME?</v>
          </cell>
          <cell r="P789">
            <v>0</v>
          </cell>
        </row>
        <row r="790">
          <cell r="C790">
            <v>0</v>
          </cell>
          <cell r="D790">
            <v>0</v>
          </cell>
          <cell r="E790">
            <v>0</v>
          </cell>
          <cell r="F790">
            <v>0</v>
          </cell>
          <cell r="G790">
            <v>0</v>
          </cell>
          <cell r="H790">
            <v>0</v>
          </cell>
          <cell r="I790">
            <v>0</v>
          </cell>
          <cell r="J790">
            <v>0</v>
          </cell>
          <cell r="K790">
            <v>0</v>
          </cell>
          <cell r="L790">
            <v>0</v>
          </cell>
          <cell r="M790">
            <v>0</v>
          </cell>
          <cell r="N790">
            <v>0</v>
          </cell>
          <cell r="O790">
            <v>0</v>
          </cell>
          <cell r="P790">
            <v>0</v>
          </cell>
        </row>
        <row r="791">
          <cell r="C791">
            <v>0</v>
          </cell>
          <cell r="D791">
            <v>0</v>
          </cell>
          <cell r="E791">
            <v>0</v>
          </cell>
          <cell r="F791">
            <v>0</v>
          </cell>
          <cell r="G791">
            <v>0</v>
          </cell>
          <cell r="H791">
            <v>0</v>
          </cell>
          <cell r="I791">
            <v>0</v>
          </cell>
          <cell r="J791">
            <v>0</v>
          </cell>
          <cell r="K791">
            <v>0</v>
          </cell>
          <cell r="L791">
            <v>0</v>
          </cell>
          <cell r="M791">
            <v>0</v>
          </cell>
          <cell r="N791">
            <v>0</v>
          </cell>
          <cell r="O791">
            <v>0</v>
          </cell>
          <cell r="P791">
            <v>0</v>
          </cell>
        </row>
        <row r="792">
          <cell r="C792">
            <v>0</v>
          </cell>
          <cell r="D792">
            <v>0</v>
          </cell>
          <cell r="E792">
            <v>0</v>
          </cell>
          <cell r="F792">
            <v>0</v>
          </cell>
          <cell r="G792">
            <v>0</v>
          </cell>
          <cell r="H792">
            <v>0</v>
          </cell>
          <cell r="I792">
            <v>0</v>
          </cell>
          <cell r="J792">
            <v>0</v>
          </cell>
          <cell r="K792">
            <v>0</v>
          </cell>
          <cell r="L792">
            <v>0</v>
          </cell>
          <cell r="M792">
            <v>0</v>
          </cell>
          <cell r="N792">
            <v>0</v>
          </cell>
          <cell r="O792">
            <v>0</v>
          </cell>
          <cell r="P792">
            <v>0</v>
          </cell>
        </row>
        <row r="793">
          <cell r="C793">
            <v>0</v>
          </cell>
          <cell r="D793">
            <v>0</v>
          </cell>
          <cell r="E793">
            <v>0</v>
          </cell>
          <cell r="F793">
            <v>0</v>
          </cell>
          <cell r="G793">
            <v>0</v>
          </cell>
          <cell r="H793">
            <v>0</v>
          </cell>
          <cell r="I793">
            <v>0</v>
          </cell>
          <cell r="J793">
            <v>0</v>
          </cell>
          <cell r="K793">
            <v>0</v>
          </cell>
          <cell r="L793">
            <v>0</v>
          </cell>
          <cell r="M793">
            <v>0</v>
          </cell>
          <cell r="N793">
            <v>0</v>
          </cell>
          <cell r="O793">
            <v>0</v>
          </cell>
          <cell r="P793">
            <v>0</v>
          </cell>
        </row>
        <row r="794">
          <cell r="C794">
            <v>0</v>
          </cell>
          <cell r="D794">
            <v>0</v>
          </cell>
          <cell r="E794">
            <v>0</v>
          </cell>
          <cell r="F794">
            <v>0</v>
          </cell>
          <cell r="G794">
            <v>0</v>
          </cell>
          <cell r="H794">
            <v>0</v>
          </cell>
          <cell r="I794">
            <v>0</v>
          </cell>
          <cell r="J794">
            <v>0</v>
          </cell>
          <cell r="K794">
            <v>0</v>
          </cell>
          <cell r="L794">
            <v>0</v>
          </cell>
          <cell r="M794">
            <v>0</v>
          </cell>
          <cell r="N794">
            <v>0</v>
          </cell>
          <cell r="O794">
            <v>0</v>
          </cell>
          <cell r="P794">
            <v>0</v>
          </cell>
        </row>
        <row r="795">
          <cell r="C795">
            <v>0</v>
          </cell>
          <cell r="D795">
            <v>0</v>
          </cell>
          <cell r="E795">
            <v>0</v>
          </cell>
          <cell r="F795">
            <v>0</v>
          </cell>
          <cell r="G795">
            <v>0</v>
          </cell>
          <cell r="H795">
            <v>0</v>
          </cell>
          <cell r="I795">
            <v>0</v>
          </cell>
          <cell r="J795">
            <v>0</v>
          </cell>
          <cell r="K795">
            <v>0</v>
          </cell>
          <cell r="L795">
            <v>0</v>
          </cell>
          <cell r="M795">
            <v>0</v>
          </cell>
          <cell r="N795">
            <v>0</v>
          </cell>
          <cell r="O795">
            <v>0</v>
          </cell>
          <cell r="P795">
            <v>0</v>
          </cell>
        </row>
        <row r="796">
          <cell r="C796">
            <v>0</v>
          </cell>
          <cell r="D796">
            <v>0</v>
          </cell>
          <cell r="E796">
            <v>0</v>
          </cell>
          <cell r="F796">
            <v>0</v>
          </cell>
          <cell r="G796">
            <v>0</v>
          </cell>
          <cell r="H796">
            <v>0</v>
          </cell>
          <cell r="I796">
            <v>0</v>
          </cell>
          <cell r="J796">
            <v>0</v>
          </cell>
          <cell r="K796">
            <v>0</v>
          </cell>
          <cell r="L796">
            <v>0</v>
          </cell>
          <cell r="M796">
            <v>0</v>
          </cell>
          <cell r="N796">
            <v>0</v>
          </cell>
          <cell r="O796">
            <v>0</v>
          </cell>
          <cell r="P796">
            <v>0</v>
          </cell>
        </row>
        <row r="797">
          <cell r="C797">
            <v>0</v>
          </cell>
          <cell r="D797">
            <v>0</v>
          </cell>
          <cell r="E797">
            <v>0</v>
          </cell>
          <cell r="F797">
            <v>0</v>
          </cell>
          <cell r="G797">
            <v>0</v>
          </cell>
          <cell r="H797">
            <v>0</v>
          </cell>
          <cell r="I797">
            <v>0</v>
          </cell>
          <cell r="J797">
            <v>0</v>
          </cell>
          <cell r="K797">
            <v>0</v>
          </cell>
          <cell r="L797">
            <v>0</v>
          </cell>
          <cell r="M797">
            <v>0</v>
          </cell>
          <cell r="N797">
            <v>0</v>
          </cell>
          <cell r="O797">
            <v>0</v>
          </cell>
          <cell r="P797">
            <v>0</v>
          </cell>
        </row>
        <row r="798">
          <cell r="C798">
            <v>0</v>
          </cell>
          <cell r="D798">
            <v>0</v>
          </cell>
          <cell r="E798">
            <v>0</v>
          </cell>
          <cell r="F798">
            <v>0</v>
          </cell>
          <cell r="G798">
            <v>0</v>
          </cell>
          <cell r="H798">
            <v>0</v>
          </cell>
          <cell r="I798">
            <v>0</v>
          </cell>
          <cell r="J798">
            <v>0</v>
          </cell>
          <cell r="K798">
            <v>0</v>
          </cell>
          <cell r="L798">
            <v>0</v>
          </cell>
          <cell r="M798">
            <v>0</v>
          </cell>
          <cell r="N798">
            <v>0</v>
          </cell>
          <cell r="O798">
            <v>0</v>
          </cell>
          <cell r="P798">
            <v>0</v>
          </cell>
        </row>
        <row r="799">
          <cell r="C799">
            <v>0</v>
          </cell>
          <cell r="D799">
            <v>0</v>
          </cell>
          <cell r="E799">
            <v>0</v>
          </cell>
          <cell r="F799">
            <v>0</v>
          </cell>
          <cell r="G799">
            <v>0</v>
          </cell>
          <cell r="H799">
            <v>0</v>
          </cell>
          <cell r="I799">
            <v>0</v>
          </cell>
          <cell r="J799">
            <v>0</v>
          </cell>
          <cell r="K799">
            <v>0</v>
          </cell>
          <cell r="L799">
            <v>0</v>
          </cell>
          <cell r="M799">
            <v>0</v>
          </cell>
          <cell r="N799">
            <v>0</v>
          </cell>
          <cell r="O799">
            <v>0</v>
          </cell>
          <cell r="P799">
            <v>0</v>
          </cell>
        </row>
        <row r="800">
          <cell r="C800">
            <v>0</v>
          </cell>
          <cell r="D800">
            <v>0</v>
          </cell>
          <cell r="E800">
            <v>0</v>
          </cell>
          <cell r="F800">
            <v>0</v>
          </cell>
          <cell r="G800">
            <v>0</v>
          </cell>
          <cell r="H800">
            <v>0</v>
          </cell>
          <cell r="I800">
            <v>0</v>
          </cell>
          <cell r="J800">
            <v>0</v>
          </cell>
          <cell r="K800">
            <v>0</v>
          </cell>
          <cell r="L800">
            <v>0</v>
          </cell>
          <cell r="M800">
            <v>0</v>
          </cell>
          <cell r="N800">
            <v>0</v>
          </cell>
          <cell r="O800">
            <v>0</v>
          </cell>
          <cell r="P800">
            <v>0</v>
          </cell>
        </row>
        <row r="801">
          <cell r="C801">
            <v>0</v>
          </cell>
          <cell r="D801">
            <v>0</v>
          </cell>
          <cell r="E801">
            <v>0</v>
          </cell>
          <cell r="F801">
            <v>0</v>
          </cell>
          <cell r="G801">
            <v>0</v>
          </cell>
          <cell r="H801">
            <v>0</v>
          </cell>
          <cell r="I801">
            <v>0</v>
          </cell>
          <cell r="J801">
            <v>0</v>
          </cell>
          <cell r="K801">
            <v>0</v>
          </cell>
          <cell r="L801">
            <v>0</v>
          </cell>
          <cell r="M801">
            <v>0</v>
          </cell>
          <cell r="N801">
            <v>0</v>
          </cell>
          <cell r="O801">
            <v>0</v>
          </cell>
          <cell r="P801">
            <v>0</v>
          </cell>
        </row>
        <row r="802">
          <cell r="B802" t="str">
            <v>32계</v>
          </cell>
          <cell r="C802">
            <v>0</v>
          </cell>
          <cell r="D802" t="str">
            <v>계</v>
          </cell>
          <cell r="E802">
            <v>0</v>
          </cell>
          <cell r="F802">
            <v>0</v>
          </cell>
          <cell r="G802">
            <v>0</v>
          </cell>
          <cell r="H802">
            <v>0</v>
          </cell>
          <cell r="I802" t="e">
            <v>#NAME?</v>
          </cell>
          <cell r="J802">
            <v>0</v>
          </cell>
          <cell r="K802" t="e">
            <v>#NAME?</v>
          </cell>
          <cell r="L802">
            <v>0</v>
          </cell>
          <cell r="M802" t="e">
            <v>#NAME?</v>
          </cell>
          <cell r="N802">
            <v>0</v>
          </cell>
          <cell r="O802" t="e">
            <v>#NAME?</v>
          </cell>
          <cell r="P802">
            <v>0</v>
          </cell>
        </row>
        <row r="803">
          <cell r="B803">
            <v>33</v>
          </cell>
          <cell r="C803">
            <v>33</v>
          </cell>
          <cell r="D803" t="str">
            <v>OFD 신설</v>
          </cell>
          <cell r="E803" t="str">
            <v>96CORE용(저장함포함)</v>
          </cell>
          <cell r="F803" t="str">
            <v>개</v>
          </cell>
          <cell r="G803">
            <v>0</v>
          </cell>
          <cell r="H803">
            <v>0</v>
          </cell>
          <cell r="I803">
            <v>0</v>
          </cell>
          <cell r="J803">
            <v>0</v>
          </cell>
          <cell r="K803">
            <v>0</v>
          </cell>
          <cell r="L803">
            <v>0</v>
          </cell>
          <cell r="M803">
            <v>0</v>
          </cell>
          <cell r="N803">
            <v>0</v>
          </cell>
          <cell r="O803">
            <v>0</v>
          </cell>
          <cell r="P803">
            <v>33</v>
          </cell>
        </row>
        <row r="804">
          <cell r="C804">
            <v>0</v>
          </cell>
          <cell r="D804" t="str">
            <v>가. 재료비</v>
          </cell>
          <cell r="E804">
            <v>0</v>
          </cell>
          <cell r="F804">
            <v>0</v>
          </cell>
          <cell r="G804">
            <v>0</v>
          </cell>
          <cell r="H804">
            <v>0</v>
          </cell>
          <cell r="I804">
            <v>0</v>
          </cell>
          <cell r="J804">
            <v>0</v>
          </cell>
          <cell r="K804">
            <v>0</v>
          </cell>
          <cell r="L804">
            <v>0</v>
          </cell>
          <cell r="M804">
            <v>0</v>
          </cell>
          <cell r="N804">
            <v>0</v>
          </cell>
          <cell r="O804">
            <v>0</v>
          </cell>
          <cell r="P804">
            <v>0</v>
          </cell>
        </row>
        <row r="805">
          <cell r="C805">
            <v>0</v>
          </cell>
          <cell r="D805" t="str">
            <v>OFD</v>
          </cell>
          <cell r="E805" t="str">
            <v>96CORE용(저장함포함)</v>
          </cell>
          <cell r="F805" t="str">
            <v>개</v>
          </cell>
          <cell r="G805" t="e">
            <v>#NAME?</v>
          </cell>
          <cell r="H805">
            <v>219818</v>
          </cell>
          <cell r="I805" t="e">
            <v>#NAME?</v>
          </cell>
          <cell r="J805">
            <v>0</v>
          </cell>
          <cell r="K805">
            <v>0</v>
          </cell>
          <cell r="L805">
            <v>0</v>
          </cell>
          <cell r="M805" t="e">
            <v>#NAME?</v>
          </cell>
          <cell r="N805">
            <v>219818</v>
          </cell>
          <cell r="O805" t="e">
            <v>#NAME?</v>
          </cell>
          <cell r="P805">
            <v>0</v>
          </cell>
        </row>
        <row r="806">
          <cell r="C806">
            <v>0</v>
          </cell>
          <cell r="D806">
            <v>0</v>
          </cell>
          <cell r="E806">
            <v>0</v>
          </cell>
          <cell r="F806">
            <v>0</v>
          </cell>
          <cell r="G806">
            <v>0</v>
          </cell>
          <cell r="H806">
            <v>0</v>
          </cell>
          <cell r="I806">
            <v>0</v>
          </cell>
          <cell r="J806">
            <v>0</v>
          </cell>
          <cell r="K806">
            <v>0</v>
          </cell>
          <cell r="L806">
            <v>0</v>
          </cell>
          <cell r="M806">
            <v>0</v>
          </cell>
          <cell r="N806">
            <v>0</v>
          </cell>
          <cell r="O806">
            <v>0</v>
          </cell>
          <cell r="P806">
            <v>0</v>
          </cell>
        </row>
        <row r="807">
          <cell r="C807">
            <v>0</v>
          </cell>
          <cell r="D807">
            <v>0</v>
          </cell>
          <cell r="E807">
            <v>0</v>
          </cell>
          <cell r="F807">
            <v>0</v>
          </cell>
          <cell r="G807">
            <v>0</v>
          </cell>
          <cell r="H807">
            <v>0</v>
          </cell>
          <cell r="I807">
            <v>0</v>
          </cell>
          <cell r="J807">
            <v>0</v>
          </cell>
          <cell r="K807">
            <v>0</v>
          </cell>
          <cell r="L807">
            <v>0</v>
          </cell>
          <cell r="M807">
            <v>0</v>
          </cell>
          <cell r="N807">
            <v>0</v>
          </cell>
          <cell r="O807">
            <v>0</v>
          </cell>
          <cell r="P807">
            <v>0</v>
          </cell>
        </row>
        <row r="808">
          <cell r="C808">
            <v>0</v>
          </cell>
          <cell r="D808" t="str">
            <v>나 노무비</v>
          </cell>
          <cell r="E808">
            <v>0</v>
          </cell>
          <cell r="F808">
            <v>0</v>
          </cell>
          <cell r="G808">
            <v>0</v>
          </cell>
          <cell r="H808">
            <v>0</v>
          </cell>
          <cell r="I808">
            <v>0</v>
          </cell>
          <cell r="J808">
            <v>0</v>
          </cell>
          <cell r="K808">
            <v>0</v>
          </cell>
          <cell r="L808">
            <v>0</v>
          </cell>
          <cell r="M808">
            <v>0</v>
          </cell>
          <cell r="N808">
            <v>0</v>
          </cell>
          <cell r="O808">
            <v>0</v>
          </cell>
          <cell r="P808">
            <v>0</v>
          </cell>
        </row>
        <row r="809">
          <cell r="B809" t="str">
            <v>33통신설비공</v>
          </cell>
          <cell r="C809">
            <v>0</v>
          </cell>
          <cell r="D809" t="str">
            <v>통신설비공</v>
          </cell>
          <cell r="E809">
            <v>0</v>
          </cell>
          <cell r="F809" t="str">
            <v>인</v>
          </cell>
          <cell r="G809" t="e">
            <v>#NAME?</v>
          </cell>
          <cell r="H809">
            <v>0</v>
          </cell>
          <cell r="I809">
            <v>0</v>
          </cell>
          <cell r="J809">
            <v>272067</v>
          </cell>
          <cell r="K809" t="e">
            <v>#NAME?</v>
          </cell>
          <cell r="L809">
            <v>0</v>
          </cell>
          <cell r="M809">
            <v>0</v>
          </cell>
          <cell r="N809">
            <v>272067</v>
          </cell>
          <cell r="O809" t="e">
            <v>#NAME?</v>
          </cell>
          <cell r="P809">
            <v>0</v>
          </cell>
        </row>
        <row r="810">
          <cell r="B810" t="str">
            <v>33보통인부</v>
          </cell>
          <cell r="C810">
            <v>0</v>
          </cell>
          <cell r="D810" t="str">
            <v>보통인부</v>
          </cell>
          <cell r="E810">
            <v>0</v>
          </cell>
          <cell r="F810" t="str">
            <v>인</v>
          </cell>
          <cell r="G810" t="e">
            <v>#NAME?</v>
          </cell>
          <cell r="H810">
            <v>0</v>
          </cell>
          <cell r="I810">
            <v>0</v>
          </cell>
          <cell r="J810">
            <v>153671</v>
          </cell>
          <cell r="K810" t="e">
            <v>#NAME?</v>
          </cell>
          <cell r="L810">
            <v>0</v>
          </cell>
          <cell r="M810">
            <v>0</v>
          </cell>
          <cell r="N810">
            <v>153671</v>
          </cell>
          <cell r="O810" t="e">
            <v>#NAME?</v>
          </cell>
          <cell r="P810">
            <v>0</v>
          </cell>
        </row>
        <row r="811">
          <cell r="C811">
            <v>0</v>
          </cell>
          <cell r="D811">
            <v>0</v>
          </cell>
          <cell r="E811">
            <v>0</v>
          </cell>
          <cell r="F811">
            <v>0</v>
          </cell>
          <cell r="G811">
            <v>0</v>
          </cell>
          <cell r="H811">
            <v>0</v>
          </cell>
          <cell r="I811">
            <v>0</v>
          </cell>
          <cell r="J811">
            <v>0</v>
          </cell>
          <cell r="K811">
            <v>0</v>
          </cell>
          <cell r="L811">
            <v>0</v>
          </cell>
          <cell r="M811">
            <v>0</v>
          </cell>
          <cell r="N811">
            <v>0</v>
          </cell>
          <cell r="O811">
            <v>0</v>
          </cell>
          <cell r="P811">
            <v>0</v>
          </cell>
        </row>
        <row r="812">
          <cell r="C812">
            <v>0</v>
          </cell>
          <cell r="D812" t="str">
            <v>다. 공구손료</v>
          </cell>
          <cell r="E812" t="str">
            <v>노무비x3%</v>
          </cell>
          <cell r="F812">
            <v>0</v>
          </cell>
          <cell r="G812">
            <v>0</v>
          </cell>
          <cell r="H812">
            <v>0</v>
          </cell>
          <cell r="I812">
            <v>0</v>
          </cell>
          <cell r="J812">
            <v>0</v>
          </cell>
          <cell r="K812">
            <v>0</v>
          </cell>
          <cell r="L812">
            <v>0</v>
          </cell>
          <cell r="M812">
            <v>0</v>
          </cell>
          <cell r="N812">
            <v>0</v>
          </cell>
          <cell r="O812">
            <v>0</v>
          </cell>
          <cell r="P812">
            <v>0</v>
          </cell>
        </row>
        <row r="813">
          <cell r="C813">
            <v>0</v>
          </cell>
          <cell r="D813" t="str">
            <v>통신설비공</v>
          </cell>
          <cell r="E813">
            <v>0</v>
          </cell>
          <cell r="F813" t="str">
            <v>인</v>
          </cell>
          <cell r="G813" t="e">
            <v>#NAME?</v>
          </cell>
          <cell r="H813">
            <v>0</v>
          </cell>
          <cell r="I813" t="e">
            <v>#NAME?</v>
          </cell>
          <cell r="J813">
            <v>0</v>
          </cell>
          <cell r="K813">
            <v>0</v>
          </cell>
          <cell r="L813">
            <v>272067</v>
          </cell>
          <cell r="M813" t="e">
            <v>#NAME?</v>
          </cell>
          <cell r="N813">
            <v>272067</v>
          </cell>
          <cell r="O813" t="e">
            <v>#NAME?</v>
          </cell>
          <cell r="P813">
            <v>0</v>
          </cell>
        </row>
        <row r="814">
          <cell r="C814">
            <v>0</v>
          </cell>
          <cell r="D814" t="str">
            <v>보통인부</v>
          </cell>
          <cell r="E814">
            <v>0</v>
          </cell>
          <cell r="F814" t="str">
            <v>인</v>
          </cell>
          <cell r="G814" t="e">
            <v>#NAME?</v>
          </cell>
          <cell r="H814">
            <v>0</v>
          </cell>
          <cell r="I814" t="e">
            <v>#NAME?</v>
          </cell>
          <cell r="J814">
            <v>0</v>
          </cell>
          <cell r="K814">
            <v>0</v>
          </cell>
          <cell r="L814">
            <v>153671</v>
          </cell>
          <cell r="M814" t="e">
            <v>#NAME?</v>
          </cell>
          <cell r="N814">
            <v>153671</v>
          </cell>
          <cell r="O814" t="e">
            <v>#NAME?</v>
          </cell>
          <cell r="P814">
            <v>0</v>
          </cell>
        </row>
        <row r="815">
          <cell r="C815">
            <v>0</v>
          </cell>
          <cell r="D815">
            <v>0</v>
          </cell>
          <cell r="E815">
            <v>0</v>
          </cell>
          <cell r="F815">
            <v>0</v>
          </cell>
          <cell r="G815">
            <v>0</v>
          </cell>
          <cell r="H815">
            <v>0</v>
          </cell>
          <cell r="I815">
            <v>0</v>
          </cell>
          <cell r="J815">
            <v>0</v>
          </cell>
          <cell r="K815">
            <v>0</v>
          </cell>
          <cell r="L815">
            <v>0</v>
          </cell>
          <cell r="M815">
            <v>0</v>
          </cell>
          <cell r="N815">
            <v>0</v>
          </cell>
          <cell r="O815">
            <v>0</v>
          </cell>
          <cell r="P815">
            <v>0</v>
          </cell>
        </row>
        <row r="816">
          <cell r="C816">
            <v>0</v>
          </cell>
          <cell r="D816">
            <v>0</v>
          </cell>
          <cell r="E816">
            <v>0</v>
          </cell>
          <cell r="F816">
            <v>0</v>
          </cell>
          <cell r="G816">
            <v>0</v>
          </cell>
          <cell r="H816">
            <v>0</v>
          </cell>
          <cell r="I816">
            <v>0</v>
          </cell>
          <cell r="J816">
            <v>0</v>
          </cell>
          <cell r="K816">
            <v>0</v>
          </cell>
          <cell r="L816">
            <v>0</v>
          </cell>
          <cell r="M816">
            <v>0</v>
          </cell>
          <cell r="N816">
            <v>0</v>
          </cell>
          <cell r="O816">
            <v>0</v>
          </cell>
          <cell r="P816">
            <v>0</v>
          </cell>
        </row>
        <row r="817">
          <cell r="C817">
            <v>0</v>
          </cell>
          <cell r="D817">
            <v>0</v>
          </cell>
          <cell r="E817">
            <v>0</v>
          </cell>
          <cell r="F817">
            <v>0</v>
          </cell>
          <cell r="G817">
            <v>0</v>
          </cell>
          <cell r="H817">
            <v>0</v>
          </cell>
          <cell r="I817">
            <v>0</v>
          </cell>
          <cell r="J817">
            <v>0</v>
          </cell>
          <cell r="K817">
            <v>0</v>
          </cell>
          <cell r="L817">
            <v>0</v>
          </cell>
          <cell r="M817">
            <v>0</v>
          </cell>
          <cell r="N817">
            <v>0</v>
          </cell>
          <cell r="O817">
            <v>0</v>
          </cell>
          <cell r="P817">
            <v>0</v>
          </cell>
        </row>
        <row r="818">
          <cell r="C818">
            <v>0</v>
          </cell>
          <cell r="D818">
            <v>0</v>
          </cell>
          <cell r="E818">
            <v>0</v>
          </cell>
          <cell r="F818">
            <v>0</v>
          </cell>
          <cell r="G818">
            <v>0</v>
          </cell>
          <cell r="H818">
            <v>0</v>
          </cell>
          <cell r="I818">
            <v>0</v>
          </cell>
          <cell r="J818">
            <v>0</v>
          </cell>
          <cell r="K818">
            <v>0</v>
          </cell>
          <cell r="L818">
            <v>0</v>
          </cell>
          <cell r="M818">
            <v>0</v>
          </cell>
          <cell r="N818">
            <v>0</v>
          </cell>
          <cell r="O818">
            <v>0</v>
          </cell>
          <cell r="P818">
            <v>0</v>
          </cell>
        </row>
        <row r="819">
          <cell r="C819">
            <v>0</v>
          </cell>
          <cell r="D819">
            <v>0</v>
          </cell>
          <cell r="E819">
            <v>0</v>
          </cell>
          <cell r="F819">
            <v>0</v>
          </cell>
          <cell r="G819">
            <v>0</v>
          </cell>
          <cell r="H819">
            <v>0</v>
          </cell>
          <cell r="I819">
            <v>0</v>
          </cell>
          <cell r="J819">
            <v>0</v>
          </cell>
          <cell r="K819">
            <v>0</v>
          </cell>
          <cell r="L819">
            <v>0</v>
          </cell>
          <cell r="M819">
            <v>0</v>
          </cell>
          <cell r="N819">
            <v>0</v>
          </cell>
          <cell r="O819">
            <v>0</v>
          </cell>
          <cell r="P819">
            <v>0</v>
          </cell>
        </row>
        <row r="820">
          <cell r="C820">
            <v>0</v>
          </cell>
          <cell r="D820">
            <v>0</v>
          </cell>
          <cell r="E820">
            <v>0</v>
          </cell>
          <cell r="F820">
            <v>0</v>
          </cell>
          <cell r="G820">
            <v>0</v>
          </cell>
          <cell r="H820">
            <v>0</v>
          </cell>
          <cell r="I820">
            <v>0</v>
          </cell>
          <cell r="J820">
            <v>0</v>
          </cell>
          <cell r="K820">
            <v>0</v>
          </cell>
          <cell r="L820">
            <v>0</v>
          </cell>
          <cell r="M820">
            <v>0</v>
          </cell>
          <cell r="N820">
            <v>0</v>
          </cell>
          <cell r="O820">
            <v>0</v>
          </cell>
          <cell r="P820">
            <v>0</v>
          </cell>
        </row>
        <row r="821">
          <cell r="C821">
            <v>0</v>
          </cell>
          <cell r="D821">
            <v>0</v>
          </cell>
          <cell r="E821">
            <v>0</v>
          </cell>
          <cell r="F821">
            <v>0</v>
          </cell>
          <cell r="G821">
            <v>0</v>
          </cell>
          <cell r="H821">
            <v>0</v>
          </cell>
          <cell r="I821">
            <v>0</v>
          </cell>
          <cell r="J821">
            <v>0</v>
          </cell>
          <cell r="K821">
            <v>0</v>
          </cell>
          <cell r="L821">
            <v>0</v>
          </cell>
          <cell r="M821">
            <v>0</v>
          </cell>
          <cell r="N821">
            <v>0</v>
          </cell>
          <cell r="O821">
            <v>0</v>
          </cell>
          <cell r="P821">
            <v>0</v>
          </cell>
        </row>
        <row r="822">
          <cell r="C822">
            <v>0</v>
          </cell>
          <cell r="D822">
            <v>0</v>
          </cell>
          <cell r="E822">
            <v>0</v>
          </cell>
          <cell r="F822">
            <v>0</v>
          </cell>
          <cell r="G822">
            <v>0</v>
          </cell>
          <cell r="H822">
            <v>0</v>
          </cell>
          <cell r="I822">
            <v>0</v>
          </cell>
          <cell r="J822">
            <v>0</v>
          </cell>
          <cell r="K822">
            <v>0</v>
          </cell>
          <cell r="L822">
            <v>0</v>
          </cell>
          <cell r="M822">
            <v>0</v>
          </cell>
          <cell r="N822">
            <v>0</v>
          </cell>
          <cell r="O822">
            <v>0</v>
          </cell>
          <cell r="P822">
            <v>0</v>
          </cell>
        </row>
        <row r="823">
          <cell r="C823">
            <v>0</v>
          </cell>
          <cell r="D823">
            <v>0</v>
          </cell>
          <cell r="E823">
            <v>0</v>
          </cell>
          <cell r="F823">
            <v>0</v>
          </cell>
          <cell r="G823">
            <v>0</v>
          </cell>
          <cell r="H823">
            <v>0</v>
          </cell>
          <cell r="I823">
            <v>0</v>
          </cell>
          <cell r="J823">
            <v>0</v>
          </cell>
          <cell r="K823">
            <v>0</v>
          </cell>
          <cell r="L823">
            <v>0</v>
          </cell>
          <cell r="M823">
            <v>0</v>
          </cell>
          <cell r="N823">
            <v>0</v>
          </cell>
          <cell r="O823">
            <v>0</v>
          </cell>
          <cell r="P823">
            <v>0</v>
          </cell>
        </row>
        <row r="824">
          <cell r="C824">
            <v>0</v>
          </cell>
          <cell r="D824">
            <v>0</v>
          </cell>
          <cell r="E824">
            <v>0</v>
          </cell>
          <cell r="F824">
            <v>0</v>
          </cell>
          <cell r="G824">
            <v>0</v>
          </cell>
          <cell r="H824">
            <v>0</v>
          </cell>
          <cell r="I824">
            <v>0</v>
          </cell>
          <cell r="J824">
            <v>0</v>
          </cell>
          <cell r="K824">
            <v>0</v>
          </cell>
          <cell r="L824">
            <v>0</v>
          </cell>
          <cell r="M824">
            <v>0</v>
          </cell>
          <cell r="N824">
            <v>0</v>
          </cell>
          <cell r="O824">
            <v>0</v>
          </cell>
          <cell r="P824">
            <v>0</v>
          </cell>
        </row>
        <row r="825">
          <cell r="C825">
            <v>0</v>
          </cell>
          <cell r="D825">
            <v>0</v>
          </cell>
          <cell r="E825">
            <v>0</v>
          </cell>
          <cell r="F825">
            <v>0</v>
          </cell>
          <cell r="G825">
            <v>0</v>
          </cell>
          <cell r="H825">
            <v>0</v>
          </cell>
          <cell r="I825">
            <v>0</v>
          </cell>
          <cell r="J825">
            <v>0</v>
          </cell>
          <cell r="K825">
            <v>0</v>
          </cell>
          <cell r="L825">
            <v>0</v>
          </cell>
          <cell r="M825">
            <v>0</v>
          </cell>
          <cell r="N825">
            <v>0</v>
          </cell>
          <cell r="O825">
            <v>0</v>
          </cell>
          <cell r="P825">
            <v>0</v>
          </cell>
        </row>
        <row r="826">
          <cell r="C826">
            <v>0</v>
          </cell>
          <cell r="D826">
            <v>0</v>
          </cell>
          <cell r="E826">
            <v>0</v>
          </cell>
          <cell r="F826">
            <v>0</v>
          </cell>
          <cell r="G826">
            <v>0</v>
          </cell>
          <cell r="H826">
            <v>0</v>
          </cell>
          <cell r="I826">
            <v>0</v>
          </cell>
          <cell r="J826">
            <v>0</v>
          </cell>
          <cell r="K826">
            <v>0</v>
          </cell>
          <cell r="L826">
            <v>0</v>
          </cell>
          <cell r="M826">
            <v>0</v>
          </cell>
          <cell r="N826">
            <v>0</v>
          </cell>
          <cell r="O826">
            <v>0</v>
          </cell>
          <cell r="P826">
            <v>0</v>
          </cell>
        </row>
        <row r="827">
          <cell r="B827" t="str">
            <v>33계</v>
          </cell>
          <cell r="C827">
            <v>0</v>
          </cell>
          <cell r="D827" t="str">
            <v>계</v>
          </cell>
          <cell r="E827">
            <v>0</v>
          </cell>
          <cell r="F827">
            <v>0</v>
          </cell>
          <cell r="G827">
            <v>0</v>
          </cell>
          <cell r="H827">
            <v>0</v>
          </cell>
          <cell r="I827" t="e">
            <v>#NAME?</v>
          </cell>
          <cell r="J827">
            <v>0</v>
          </cell>
          <cell r="K827" t="e">
            <v>#NAME?</v>
          </cell>
          <cell r="L827">
            <v>0</v>
          </cell>
          <cell r="M827" t="e">
            <v>#NAME?</v>
          </cell>
          <cell r="N827">
            <v>0</v>
          </cell>
          <cell r="O827" t="e">
            <v>#NAME?</v>
          </cell>
          <cell r="P827">
            <v>0</v>
          </cell>
        </row>
        <row r="828">
          <cell r="B828">
            <v>34</v>
          </cell>
          <cell r="C828">
            <v>34</v>
          </cell>
          <cell r="D828" t="str">
            <v>OFD 신설</v>
          </cell>
          <cell r="E828" t="str">
            <v>144CORE용(저장함포함)</v>
          </cell>
          <cell r="F828" t="str">
            <v>개</v>
          </cell>
          <cell r="G828">
            <v>0</v>
          </cell>
          <cell r="H828">
            <v>0</v>
          </cell>
          <cell r="I828">
            <v>0</v>
          </cell>
          <cell r="J828">
            <v>0</v>
          </cell>
          <cell r="K828">
            <v>0</v>
          </cell>
          <cell r="L828">
            <v>0</v>
          </cell>
          <cell r="M828">
            <v>0</v>
          </cell>
          <cell r="N828">
            <v>0</v>
          </cell>
          <cell r="O828">
            <v>0</v>
          </cell>
          <cell r="P828">
            <v>34</v>
          </cell>
        </row>
        <row r="829">
          <cell r="C829">
            <v>0</v>
          </cell>
          <cell r="D829" t="str">
            <v>가. 재료비</v>
          </cell>
          <cell r="E829">
            <v>0</v>
          </cell>
          <cell r="F829">
            <v>0</v>
          </cell>
          <cell r="G829">
            <v>0</v>
          </cell>
          <cell r="H829">
            <v>0</v>
          </cell>
          <cell r="I829">
            <v>0</v>
          </cell>
          <cell r="J829">
            <v>0</v>
          </cell>
          <cell r="K829">
            <v>0</v>
          </cell>
          <cell r="L829">
            <v>0</v>
          </cell>
          <cell r="M829">
            <v>0</v>
          </cell>
          <cell r="N829">
            <v>0</v>
          </cell>
          <cell r="O829">
            <v>0</v>
          </cell>
          <cell r="P829">
            <v>0</v>
          </cell>
        </row>
        <row r="830">
          <cell r="C830">
            <v>0</v>
          </cell>
          <cell r="D830" t="str">
            <v>OFD</v>
          </cell>
          <cell r="E830" t="str">
            <v>144CORE용(저장함포함)</v>
          </cell>
          <cell r="F830" t="str">
            <v>개</v>
          </cell>
          <cell r="G830" t="e">
            <v>#NAME?</v>
          </cell>
          <cell r="H830">
            <v>254727</v>
          </cell>
          <cell r="I830" t="e">
            <v>#NAME?</v>
          </cell>
          <cell r="J830">
            <v>0</v>
          </cell>
          <cell r="K830">
            <v>0</v>
          </cell>
          <cell r="L830">
            <v>0</v>
          </cell>
          <cell r="M830" t="e">
            <v>#NAME?</v>
          </cell>
          <cell r="N830">
            <v>254727</v>
          </cell>
          <cell r="O830" t="e">
            <v>#NAME?</v>
          </cell>
          <cell r="P830">
            <v>0</v>
          </cell>
        </row>
        <row r="831">
          <cell r="C831">
            <v>0</v>
          </cell>
          <cell r="D831">
            <v>0</v>
          </cell>
          <cell r="E831">
            <v>0</v>
          </cell>
          <cell r="F831">
            <v>0</v>
          </cell>
          <cell r="G831">
            <v>0</v>
          </cell>
          <cell r="H831">
            <v>0</v>
          </cell>
          <cell r="I831">
            <v>0</v>
          </cell>
          <cell r="J831">
            <v>0</v>
          </cell>
          <cell r="K831">
            <v>0</v>
          </cell>
          <cell r="L831">
            <v>0</v>
          </cell>
          <cell r="M831">
            <v>0</v>
          </cell>
          <cell r="N831">
            <v>0</v>
          </cell>
          <cell r="O831">
            <v>0</v>
          </cell>
          <cell r="P831">
            <v>0</v>
          </cell>
        </row>
        <row r="832">
          <cell r="C832">
            <v>0</v>
          </cell>
          <cell r="D832">
            <v>0</v>
          </cell>
          <cell r="E832">
            <v>0</v>
          </cell>
          <cell r="F832">
            <v>0</v>
          </cell>
          <cell r="G832">
            <v>0</v>
          </cell>
          <cell r="H832">
            <v>0</v>
          </cell>
          <cell r="I832">
            <v>0</v>
          </cell>
          <cell r="J832">
            <v>0</v>
          </cell>
          <cell r="K832">
            <v>0</v>
          </cell>
          <cell r="L832">
            <v>0</v>
          </cell>
          <cell r="M832">
            <v>0</v>
          </cell>
          <cell r="N832">
            <v>0</v>
          </cell>
          <cell r="O832">
            <v>0</v>
          </cell>
          <cell r="P832">
            <v>0</v>
          </cell>
        </row>
        <row r="833">
          <cell r="C833">
            <v>0</v>
          </cell>
          <cell r="D833" t="str">
            <v>나 노무비</v>
          </cell>
          <cell r="E833">
            <v>0</v>
          </cell>
          <cell r="F833">
            <v>0</v>
          </cell>
          <cell r="G833">
            <v>0</v>
          </cell>
          <cell r="H833">
            <v>0</v>
          </cell>
          <cell r="I833">
            <v>0</v>
          </cell>
          <cell r="J833">
            <v>0</v>
          </cell>
          <cell r="K833">
            <v>0</v>
          </cell>
          <cell r="L833">
            <v>0</v>
          </cell>
          <cell r="M833">
            <v>0</v>
          </cell>
          <cell r="N833">
            <v>0</v>
          </cell>
          <cell r="O833">
            <v>0</v>
          </cell>
          <cell r="P833">
            <v>0</v>
          </cell>
        </row>
        <row r="834">
          <cell r="B834" t="str">
            <v>34통신설비공</v>
          </cell>
          <cell r="C834">
            <v>0</v>
          </cell>
          <cell r="D834" t="str">
            <v>통신설비공</v>
          </cell>
          <cell r="E834">
            <v>0</v>
          </cell>
          <cell r="F834" t="str">
            <v>인</v>
          </cell>
          <cell r="G834" t="e">
            <v>#NAME?</v>
          </cell>
          <cell r="H834">
            <v>0</v>
          </cell>
          <cell r="I834">
            <v>0</v>
          </cell>
          <cell r="J834">
            <v>272067</v>
          </cell>
          <cell r="K834" t="e">
            <v>#NAME?</v>
          </cell>
          <cell r="L834">
            <v>0</v>
          </cell>
          <cell r="M834">
            <v>0</v>
          </cell>
          <cell r="N834">
            <v>272067</v>
          </cell>
          <cell r="O834" t="e">
            <v>#NAME?</v>
          </cell>
          <cell r="P834">
            <v>0</v>
          </cell>
        </row>
        <row r="835">
          <cell r="B835" t="str">
            <v>34보통인부</v>
          </cell>
          <cell r="C835">
            <v>0</v>
          </cell>
          <cell r="D835" t="str">
            <v>보통인부</v>
          </cell>
          <cell r="E835">
            <v>0</v>
          </cell>
          <cell r="F835" t="str">
            <v>인</v>
          </cell>
          <cell r="G835" t="e">
            <v>#NAME?</v>
          </cell>
          <cell r="H835">
            <v>0</v>
          </cell>
          <cell r="I835">
            <v>0</v>
          </cell>
          <cell r="J835">
            <v>153671</v>
          </cell>
          <cell r="K835" t="e">
            <v>#NAME?</v>
          </cell>
          <cell r="L835">
            <v>0</v>
          </cell>
          <cell r="M835">
            <v>0</v>
          </cell>
          <cell r="N835">
            <v>153671</v>
          </cell>
          <cell r="O835" t="e">
            <v>#NAME?</v>
          </cell>
          <cell r="P835">
            <v>0</v>
          </cell>
        </row>
        <row r="836">
          <cell r="C836">
            <v>0</v>
          </cell>
          <cell r="D836">
            <v>0</v>
          </cell>
          <cell r="E836">
            <v>0</v>
          </cell>
          <cell r="F836">
            <v>0</v>
          </cell>
          <cell r="G836">
            <v>0</v>
          </cell>
          <cell r="H836">
            <v>0</v>
          </cell>
          <cell r="I836">
            <v>0</v>
          </cell>
          <cell r="J836">
            <v>0</v>
          </cell>
          <cell r="K836">
            <v>0</v>
          </cell>
          <cell r="L836">
            <v>0</v>
          </cell>
          <cell r="M836">
            <v>0</v>
          </cell>
          <cell r="N836">
            <v>0</v>
          </cell>
          <cell r="O836">
            <v>0</v>
          </cell>
          <cell r="P836">
            <v>0</v>
          </cell>
        </row>
        <row r="837">
          <cell r="C837">
            <v>0</v>
          </cell>
          <cell r="D837" t="str">
            <v>다. 공구손료</v>
          </cell>
          <cell r="E837" t="str">
            <v>노무비x3%</v>
          </cell>
          <cell r="F837">
            <v>0</v>
          </cell>
          <cell r="G837">
            <v>0</v>
          </cell>
          <cell r="H837">
            <v>0</v>
          </cell>
          <cell r="I837">
            <v>0</v>
          </cell>
          <cell r="J837">
            <v>0</v>
          </cell>
          <cell r="K837">
            <v>0</v>
          </cell>
          <cell r="L837">
            <v>0</v>
          </cell>
          <cell r="M837">
            <v>0</v>
          </cell>
          <cell r="N837">
            <v>0</v>
          </cell>
          <cell r="O837">
            <v>0</v>
          </cell>
          <cell r="P837">
            <v>0</v>
          </cell>
        </row>
        <row r="838">
          <cell r="C838">
            <v>0</v>
          </cell>
          <cell r="D838" t="str">
            <v>통신설비공</v>
          </cell>
          <cell r="E838">
            <v>0</v>
          </cell>
          <cell r="F838" t="str">
            <v>인</v>
          </cell>
          <cell r="G838" t="e">
            <v>#NAME?</v>
          </cell>
          <cell r="H838">
            <v>0</v>
          </cell>
          <cell r="I838" t="e">
            <v>#NAME?</v>
          </cell>
          <cell r="J838">
            <v>0</v>
          </cell>
          <cell r="K838">
            <v>0</v>
          </cell>
          <cell r="L838">
            <v>272067</v>
          </cell>
          <cell r="M838" t="e">
            <v>#NAME?</v>
          </cell>
          <cell r="N838">
            <v>272067</v>
          </cell>
          <cell r="O838" t="e">
            <v>#NAME?</v>
          </cell>
          <cell r="P838">
            <v>0</v>
          </cell>
        </row>
        <row r="839">
          <cell r="C839">
            <v>0</v>
          </cell>
          <cell r="D839" t="str">
            <v>보통인부</v>
          </cell>
          <cell r="E839">
            <v>0</v>
          </cell>
          <cell r="F839" t="str">
            <v>인</v>
          </cell>
          <cell r="G839" t="e">
            <v>#NAME?</v>
          </cell>
          <cell r="H839">
            <v>0</v>
          </cell>
          <cell r="I839" t="e">
            <v>#NAME?</v>
          </cell>
          <cell r="J839">
            <v>0</v>
          </cell>
          <cell r="K839">
            <v>0</v>
          </cell>
          <cell r="L839">
            <v>153671</v>
          </cell>
          <cell r="M839" t="e">
            <v>#NAME?</v>
          </cell>
          <cell r="N839">
            <v>153671</v>
          </cell>
          <cell r="O839" t="e">
            <v>#NAME?</v>
          </cell>
          <cell r="P839">
            <v>0</v>
          </cell>
        </row>
        <row r="840">
          <cell r="C840">
            <v>0</v>
          </cell>
          <cell r="D840">
            <v>0</v>
          </cell>
          <cell r="E840">
            <v>0</v>
          </cell>
          <cell r="F840">
            <v>0</v>
          </cell>
          <cell r="G840">
            <v>0</v>
          </cell>
          <cell r="H840">
            <v>0</v>
          </cell>
          <cell r="I840">
            <v>0</v>
          </cell>
          <cell r="J840">
            <v>0</v>
          </cell>
          <cell r="K840">
            <v>0</v>
          </cell>
          <cell r="L840">
            <v>0</v>
          </cell>
          <cell r="M840">
            <v>0</v>
          </cell>
          <cell r="N840">
            <v>0</v>
          </cell>
          <cell r="O840">
            <v>0</v>
          </cell>
          <cell r="P840">
            <v>0</v>
          </cell>
        </row>
        <row r="841">
          <cell r="C841">
            <v>0</v>
          </cell>
          <cell r="D841">
            <v>0</v>
          </cell>
          <cell r="E841">
            <v>0</v>
          </cell>
          <cell r="F841">
            <v>0</v>
          </cell>
          <cell r="G841">
            <v>0</v>
          </cell>
          <cell r="H841">
            <v>0</v>
          </cell>
          <cell r="I841">
            <v>0</v>
          </cell>
          <cell r="J841">
            <v>0</v>
          </cell>
          <cell r="K841">
            <v>0</v>
          </cell>
          <cell r="L841">
            <v>0</v>
          </cell>
          <cell r="M841">
            <v>0</v>
          </cell>
          <cell r="N841">
            <v>0</v>
          </cell>
          <cell r="O841">
            <v>0</v>
          </cell>
          <cell r="P841">
            <v>0</v>
          </cell>
        </row>
        <row r="842">
          <cell r="C842">
            <v>0</v>
          </cell>
          <cell r="D842">
            <v>0</v>
          </cell>
          <cell r="E842">
            <v>0</v>
          </cell>
          <cell r="F842">
            <v>0</v>
          </cell>
          <cell r="G842">
            <v>0</v>
          </cell>
          <cell r="H842">
            <v>0</v>
          </cell>
          <cell r="I842">
            <v>0</v>
          </cell>
          <cell r="J842">
            <v>0</v>
          </cell>
          <cell r="K842">
            <v>0</v>
          </cell>
          <cell r="L842">
            <v>0</v>
          </cell>
          <cell r="M842">
            <v>0</v>
          </cell>
          <cell r="N842">
            <v>0</v>
          </cell>
          <cell r="O842">
            <v>0</v>
          </cell>
          <cell r="P842">
            <v>0</v>
          </cell>
        </row>
        <row r="843">
          <cell r="C843">
            <v>0</v>
          </cell>
          <cell r="D843">
            <v>0</v>
          </cell>
          <cell r="E843">
            <v>0</v>
          </cell>
          <cell r="F843">
            <v>0</v>
          </cell>
          <cell r="G843">
            <v>0</v>
          </cell>
          <cell r="H843">
            <v>0</v>
          </cell>
          <cell r="I843">
            <v>0</v>
          </cell>
          <cell r="J843">
            <v>0</v>
          </cell>
          <cell r="K843">
            <v>0</v>
          </cell>
          <cell r="L843">
            <v>0</v>
          </cell>
          <cell r="M843">
            <v>0</v>
          </cell>
          <cell r="N843">
            <v>0</v>
          </cell>
          <cell r="O843">
            <v>0</v>
          </cell>
          <cell r="P843">
            <v>0</v>
          </cell>
        </row>
        <row r="844">
          <cell r="C844">
            <v>0</v>
          </cell>
          <cell r="D844">
            <v>0</v>
          </cell>
          <cell r="E844">
            <v>0</v>
          </cell>
          <cell r="F844">
            <v>0</v>
          </cell>
          <cell r="G844">
            <v>0</v>
          </cell>
          <cell r="H844">
            <v>0</v>
          </cell>
          <cell r="I844">
            <v>0</v>
          </cell>
          <cell r="J844">
            <v>0</v>
          </cell>
          <cell r="K844">
            <v>0</v>
          </cell>
          <cell r="L844">
            <v>0</v>
          </cell>
          <cell r="M844">
            <v>0</v>
          </cell>
          <cell r="N844">
            <v>0</v>
          </cell>
          <cell r="O844">
            <v>0</v>
          </cell>
          <cell r="P844">
            <v>0</v>
          </cell>
        </row>
        <row r="845">
          <cell r="C845">
            <v>0</v>
          </cell>
          <cell r="D845">
            <v>0</v>
          </cell>
          <cell r="E845">
            <v>0</v>
          </cell>
          <cell r="F845">
            <v>0</v>
          </cell>
          <cell r="G845">
            <v>0</v>
          </cell>
          <cell r="H845">
            <v>0</v>
          </cell>
          <cell r="I845">
            <v>0</v>
          </cell>
          <cell r="J845">
            <v>0</v>
          </cell>
          <cell r="K845">
            <v>0</v>
          </cell>
          <cell r="L845">
            <v>0</v>
          </cell>
          <cell r="M845">
            <v>0</v>
          </cell>
          <cell r="N845">
            <v>0</v>
          </cell>
          <cell r="O845">
            <v>0</v>
          </cell>
          <cell r="P845">
            <v>0</v>
          </cell>
        </row>
        <row r="846">
          <cell r="C846">
            <v>0</v>
          </cell>
          <cell r="D846">
            <v>0</v>
          </cell>
          <cell r="E846">
            <v>0</v>
          </cell>
          <cell r="F846">
            <v>0</v>
          </cell>
          <cell r="G846">
            <v>0</v>
          </cell>
          <cell r="H846">
            <v>0</v>
          </cell>
          <cell r="I846">
            <v>0</v>
          </cell>
          <cell r="J846">
            <v>0</v>
          </cell>
          <cell r="K846">
            <v>0</v>
          </cell>
          <cell r="L846">
            <v>0</v>
          </cell>
          <cell r="M846">
            <v>0</v>
          </cell>
          <cell r="N846">
            <v>0</v>
          </cell>
          <cell r="O846">
            <v>0</v>
          </cell>
          <cell r="P846">
            <v>0</v>
          </cell>
        </row>
        <row r="847">
          <cell r="C847">
            <v>0</v>
          </cell>
          <cell r="D847">
            <v>0</v>
          </cell>
          <cell r="E847">
            <v>0</v>
          </cell>
          <cell r="F847">
            <v>0</v>
          </cell>
          <cell r="G847">
            <v>0</v>
          </cell>
          <cell r="H847">
            <v>0</v>
          </cell>
          <cell r="I847">
            <v>0</v>
          </cell>
          <cell r="J847">
            <v>0</v>
          </cell>
          <cell r="K847">
            <v>0</v>
          </cell>
          <cell r="L847">
            <v>0</v>
          </cell>
          <cell r="M847">
            <v>0</v>
          </cell>
          <cell r="N847">
            <v>0</v>
          </cell>
          <cell r="O847">
            <v>0</v>
          </cell>
          <cell r="P847">
            <v>0</v>
          </cell>
        </row>
        <row r="848">
          <cell r="C848">
            <v>0</v>
          </cell>
          <cell r="D848">
            <v>0</v>
          </cell>
          <cell r="E848">
            <v>0</v>
          </cell>
          <cell r="F848">
            <v>0</v>
          </cell>
          <cell r="G848">
            <v>0</v>
          </cell>
          <cell r="H848">
            <v>0</v>
          </cell>
          <cell r="I848">
            <v>0</v>
          </cell>
          <cell r="J848">
            <v>0</v>
          </cell>
          <cell r="K848">
            <v>0</v>
          </cell>
          <cell r="L848">
            <v>0</v>
          </cell>
          <cell r="M848">
            <v>0</v>
          </cell>
          <cell r="N848">
            <v>0</v>
          </cell>
          <cell r="O848">
            <v>0</v>
          </cell>
          <cell r="P848">
            <v>0</v>
          </cell>
        </row>
        <row r="849">
          <cell r="C849">
            <v>0</v>
          </cell>
          <cell r="D849">
            <v>0</v>
          </cell>
          <cell r="E849">
            <v>0</v>
          </cell>
          <cell r="F849">
            <v>0</v>
          </cell>
          <cell r="G849">
            <v>0</v>
          </cell>
          <cell r="H849">
            <v>0</v>
          </cell>
          <cell r="I849">
            <v>0</v>
          </cell>
          <cell r="J849">
            <v>0</v>
          </cell>
          <cell r="K849">
            <v>0</v>
          </cell>
          <cell r="L849">
            <v>0</v>
          </cell>
          <cell r="M849">
            <v>0</v>
          </cell>
          <cell r="N849">
            <v>0</v>
          </cell>
          <cell r="O849">
            <v>0</v>
          </cell>
          <cell r="P849">
            <v>0</v>
          </cell>
        </row>
        <row r="850">
          <cell r="C850">
            <v>0</v>
          </cell>
          <cell r="D850">
            <v>0</v>
          </cell>
          <cell r="E850">
            <v>0</v>
          </cell>
          <cell r="F850">
            <v>0</v>
          </cell>
          <cell r="G850">
            <v>0</v>
          </cell>
          <cell r="H850">
            <v>0</v>
          </cell>
          <cell r="I850">
            <v>0</v>
          </cell>
          <cell r="J850">
            <v>0</v>
          </cell>
          <cell r="K850">
            <v>0</v>
          </cell>
          <cell r="L850">
            <v>0</v>
          </cell>
          <cell r="M850">
            <v>0</v>
          </cell>
          <cell r="N850">
            <v>0</v>
          </cell>
          <cell r="O850">
            <v>0</v>
          </cell>
          <cell r="P850">
            <v>0</v>
          </cell>
        </row>
        <row r="851">
          <cell r="C851">
            <v>0</v>
          </cell>
          <cell r="D851">
            <v>0</v>
          </cell>
          <cell r="E851">
            <v>0</v>
          </cell>
          <cell r="F851">
            <v>0</v>
          </cell>
          <cell r="G851">
            <v>0</v>
          </cell>
          <cell r="H851">
            <v>0</v>
          </cell>
          <cell r="I851">
            <v>0</v>
          </cell>
          <cell r="J851">
            <v>0</v>
          </cell>
          <cell r="K851">
            <v>0</v>
          </cell>
          <cell r="L851">
            <v>0</v>
          </cell>
          <cell r="M851">
            <v>0</v>
          </cell>
          <cell r="N851">
            <v>0</v>
          </cell>
          <cell r="O851">
            <v>0</v>
          </cell>
          <cell r="P851">
            <v>0</v>
          </cell>
        </row>
        <row r="852">
          <cell r="B852" t="str">
            <v>34계</v>
          </cell>
          <cell r="C852">
            <v>0</v>
          </cell>
          <cell r="D852" t="str">
            <v>계</v>
          </cell>
          <cell r="E852">
            <v>0</v>
          </cell>
          <cell r="F852">
            <v>0</v>
          </cell>
          <cell r="G852">
            <v>0</v>
          </cell>
          <cell r="H852">
            <v>0</v>
          </cell>
          <cell r="I852" t="e">
            <v>#NAME?</v>
          </cell>
          <cell r="J852">
            <v>0</v>
          </cell>
          <cell r="K852" t="e">
            <v>#NAME?</v>
          </cell>
          <cell r="L852">
            <v>0</v>
          </cell>
          <cell r="M852" t="e">
            <v>#NAME?</v>
          </cell>
          <cell r="N852">
            <v>0</v>
          </cell>
          <cell r="O852" t="e">
            <v>#NAME?</v>
          </cell>
          <cell r="P852">
            <v>0</v>
          </cell>
        </row>
        <row r="853">
          <cell r="B853">
            <v>35</v>
          </cell>
          <cell r="C853">
            <v>35</v>
          </cell>
          <cell r="D853" t="str">
            <v>광전복합케이블, 구내</v>
          </cell>
          <cell r="E853" t="str">
            <v>SM8C/2.5㎟X2C/2.5㎟*1C, 배관일체형</v>
          </cell>
          <cell r="F853" t="str">
            <v>100m</v>
          </cell>
          <cell r="G853">
            <v>0</v>
          </cell>
          <cell r="H853">
            <v>0</v>
          </cell>
          <cell r="I853">
            <v>0</v>
          </cell>
          <cell r="J853">
            <v>0</v>
          </cell>
          <cell r="K853">
            <v>0</v>
          </cell>
          <cell r="L853">
            <v>0</v>
          </cell>
          <cell r="M853">
            <v>0</v>
          </cell>
          <cell r="N853">
            <v>0</v>
          </cell>
          <cell r="O853">
            <v>0</v>
          </cell>
          <cell r="P853">
            <v>35</v>
          </cell>
        </row>
        <row r="854">
          <cell r="C854">
            <v>0</v>
          </cell>
          <cell r="D854" t="str">
            <v>가. 재료비</v>
          </cell>
          <cell r="E854">
            <v>0</v>
          </cell>
          <cell r="F854">
            <v>0</v>
          </cell>
          <cell r="G854">
            <v>0</v>
          </cell>
          <cell r="H854">
            <v>0</v>
          </cell>
          <cell r="I854">
            <v>0</v>
          </cell>
          <cell r="J854">
            <v>0</v>
          </cell>
          <cell r="K854">
            <v>0</v>
          </cell>
          <cell r="L854">
            <v>0</v>
          </cell>
          <cell r="M854">
            <v>0</v>
          </cell>
          <cell r="N854">
            <v>0</v>
          </cell>
          <cell r="O854">
            <v>0</v>
          </cell>
          <cell r="P854">
            <v>0</v>
          </cell>
        </row>
        <row r="855">
          <cell r="C855">
            <v>0</v>
          </cell>
          <cell r="D855" t="str">
            <v>광전복합케이블</v>
          </cell>
          <cell r="E855" t="str">
            <v>SM8C/2.5㎟X2C/2.5㎟*1C, 배관일체형</v>
          </cell>
          <cell r="F855" t="str">
            <v>m</v>
          </cell>
          <cell r="G855" t="e">
            <v>#NAME?</v>
          </cell>
          <cell r="H855">
            <v>8620</v>
          </cell>
          <cell r="I855" t="e">
            <v>#NAME?</v>
          </cell>
          <cell r="J855">
            <v>0</v>
          </cell>
          <cell r="K855">
            <v>0</v>
          </cell>
          <cell r="L855">
            <v>0</v>
          </cell>
          <cell r="M855" t="e">
            <v>#NAME?</v>
          </cell>
          <cell r="N855">
            <v>8620</v>
          </cell>
          <cell r="O855" t="e">
            <v>#NAME?</v>
          </cell>
          <cell r="P855">
            <v>0</v>
          </cell>
        </row>
        <row r="856">
          <cell r="C856">
            <v>0</v>
          </cell>
          <cell r="D856" t="str">
            <v>잡자재비</v>
          </cell>
          <cell r="E856" t="str">
            <v>전선 및 배관의 2%</v>
          </cell>
          <cell r="F856" t="str">
            <v>요율</v>
          </cell>
          <cell r="G856" t="e">
            <v>#NAME?</v>
          </cell>
          <cell r="H856" t="e">
            <v>#NAME?</v>
          </cell>
          <cell r="I856" t="e">
            <v>#NAME?</v>
          </cell>
          <cell r="J856">
            <v>0</v>
          </cell>
          <cell r="K856">
            <v>0</v>
          </cell>
          <cell r="L856">
            <v>0</v>
          </cell>
          <cell r="M856" t="e">
            <v>#NAME?</v>
          </cell>
          <cell r="N856" t="e">
            <v>#NAME?</v>
          </cell>
          <cell r="O856" t="e">
            <v>#NAME?</v>
          </cell>
          <cell r="P856">
            <v>0</v>
          </cell>
        </row>
        <row r="857">
          <cell r="C857">
            <v>0</v>
          </cell>
          <cell r="D857">
            <v>0</v>
          </cell>
          <cell r="E857">
            <v>0</v>
          </cell>
          <cell r="F857">
            <v>0</v>
          </cell>
          <cell r="G857">
            <v>0</v>
          </cell>
          <cell r="H857">
            <v>0</v>
          </cell>
          <cell r="I857">
            <v>0</v>
          </cell>
          <cell r="J857">
            <v>0</v>
          </cell>
          <cell r="K857">
            <v>0</v>
          </cell>
          <cell r="L857">
            <v>0</v>
          </cell>
          <cell r="M857">
            <v>0</v>
          </cell>
          <cell r="N857">
            <v>0</v>
          </cell>
          <cell r="O857">
            <v>0</v>
          </cell>
          <cell r="P857">
            <v>0</v>
          </cell>
        </row>
        <row r="858">
          <cell r="C858">
            <v>0</v>
          </cell>
          <cell r="D858" t="str">
            <v>나 노무비</v>
          </cell>
          <cell r="E858">
            <v>0</v>
          </cell>
          <cell r="F858">
            <v>0</v>
          </cell>
          <cell r="G858">
            <v>0</v>
          </cell>
          <cell r="H858">
            <v>0</v>
          </cell>
          <cell r="I858">
            <v>0</v>
          </cell>
          <cell r="J858">
            <v>0</v>
          </cell>
          <cell r="K858">
            <v>0</v>
          </cell>
          <cell r="L858">
            <v>0</v>
          </cell>
          <cell r="M858">
            <v>0</v>
          </cell>
          <cell r="N858">
            <v>0</v>
          </cell>
          <cell r="O858">
            <v>0</v>
          </cell>
          <cell r="P858">
            <v>0</v>
          </cell>
        </row>
        <row r="859">
          <cell r="B859" t="str">
            <v>35광케이블설치사</v>
          </cell>
          <cell r="C859">
            <v>0</v>
          </cell>
          <cell r="D859" t="str">
            <v>광케이블설치사</v>
          </cell>
          <cell r="E859">
            <v>0</v>
          </cell>
          <cell r="F859" t="str">
            <v>인</v>
          </cell>
          <cell r="G859" t="e">
            <v>#NAME?</v>
          </cell>
          <cell r="H859">
            <v>0</v>
          </cell>
          <cell r="I859">
            <v>0</v>
          </cell>
          <cell r="J859">
            <v>398214</v>
          </cell>
          <cell r="K859" t="e">
            <v>#NAME?</v>
          </cell>
          <cell r="L859">
            <v>0</v>
          </cell>
          <cell r="M859">
            <v>0</v>
          </cell>
          <cell r="N859">
            <v>398214</v>
          </cell>
          <cell r="O859" t="e">
            <v>#NAME?</v>
          </cell>
          <cell r="P859">
            <v>0</v>
          </cell>
        </row>
        <row r="860">
          <cell r="B860" t="str">
            <v>35보통인부</v>
          </cell>
          <cell r="C860">
            <v>0</v>
          </cell>
          <cell r="D860" t="str">
            <v>보통인부</v>
          </cell>
          <cell r="E860">
            <v>0</v>
          </cell>
          <cell r="F860" t="str">
            <v>인</v>
          </cell>
          <cell r="G860" t="e">
            <v>#NAME?</v>
          </cell>
          <cell r="H860">
            <v>0</v>
          </cell>
          <cell r="I860">
            <v>0</v>
          </cell>
          <cell r="J860">
            <v>153671</v>
          </cell>
          <cell r="K860" t="e">
            <v>#NAME?</v>
          </cell>
          <cell r="L860">
            <v>0</v>
          </cell>
          <cell r="M860">
            <v>0</v>
          </cell>
          <cell r="N860">
            <v>153671</v>
          </cell>
          <cell r="O860" t="e">
            <v>#NAME?</v>
          </cell>
          <cell r="P860">
            <v>0</v>
          </cell>
        </row>
        <row r="861">
          <cell r="C861">
            <v>0</v>
          </cell>
          <cell r="D861">
            <v>0</v>
          </cell>
          <cell r="E861">
            <v>0</v>
          </cell>
          <cell r="F861">
            <v>0</v>
          </cell>
          <cell r="G861">
            <v>0</v>
          </cell>
          <cell r="H861">
            <v>0</v>
          </cell>
          <cell r="I861">
            <v>0</v>
          </cell>
          <cell r="J861">
            <v>0</v>
          </cell>
          <cell r="K861">
            <v>0</v>
          </cell>
          <cell r="L861">
            <v>0</v>
          </cell>
          <cell r="M861">
            <v>0</v>
          </cell>
          <cell r="N861">
            <v>0</v>
          </cell>
          <cell r="O861">
            <v>0</v>
          </cell>
          <cell r="P861">
            <v>0</v>
          </cell>
        </row>
        <row r="862">
          <cell r="C862">
            <v>0</v>
          </cell>
          <cell r="D862" t="str">
            <v>다. 공구손료</v>
          </cell>
          <cell r="E862">
            <v>0</v>
          </cell>
          <cell r="F862">
            <v>0</v>
          </cell>
          <cell r="G862">
            <v>0</v>
          </cell>
          <cell r="H862">
            <v>0</v>
          </cell>
          <cell r="I862">
            <v>0</v>
          </cell>
          <cell r="J862">
            <v>0</v>
          </cell>
          <cell r="K862">
            <v>0</v>
          </cell>
          <cell r="L862">
            <v>0</v>
          </cell>
          <cell r="M862">
            <v>0</v>
          </cell>
          <cell r="N862">
            <v>0</v>
          </cell>
          <cell r="O862">
            <v>0</v>
          </cell>
          <cell r="P862">
            <v>0</v>
          </cell>
        </row>
        <row r="863">
          <cell r="C863">
            <v>0</v>
          </cell>
          <cell r="D863" t="str">
            <v>광케이블설치사</v>
          </cell>
          <cell r="E863">
            <v>0</v>
          </cell>
          <cell r="F863" t="str">
            <v>인</v>
          </cell>
          <cell r="G863" t="e">
            <v>#NAME?</v>
          </cell>
          <cell r="H863">
            <v>0</v>
          </cell>
          <cell r="I863" t="e">
            <v>#NAME?</v>
          </cell>
          <cell r="J863">
            <v>0</v>
          </cell>
          <cell r="K863">
            <v>0</v>
          </cell>
          <cell r="L863">
            <v>398214</v>
          </cell>
          <cell r="M863" t="e">
            <v>#NAME?</v>
          </cell>
          <cell r="N863">
            <v>398214</v>
          </cell>
          <cell r="O863" t="e">
            <v>#NAME?</v>
          </cell>
          <cell r="P863">
            <v>0</v>
          </cell>
        </row>
        <row r="864">
          <cell r="C864">
            <v>0</v>
          </cell>
          <cell r="D864" t="str">
            <v>보통인부</v>
          </cell>
          <cell r="E864">
            <v>0</v>
          </cell>
          <cell r="F864" t="str">
            <v>인</v>
          </cell>
          <cell r="G864" t="e">
            <v>#NAME?</v>
          </cell>
          <cell r="H864">
            <v>0</v>
          </cell>
          <cell r="I864" t="e">
            <v>#NAME?</v>
          </cell>
          <cell r="J864">
            <v>0</v>
          </cell>
          <cell r="K864">
            <v>0</v>
          </cell>
          <cell r="L864">
            <v>153671</v>
          </cell>
          <cell r="M864" t="e">
            <v>#NAME?</v>
          </cell>
          <cell r="N864">
            <v>153671</v>
          </cell>
          <cell r="O864" t="e">
            <v>#NAME?</v>
          </cell>
          <cell r="P864">
            <v>0</v>
          </cell>
        </row>
        <row r="865">
          <cell r="C865">
            <v>0</v>
          </cell>
          <cell r="D865">
            <v>0</v>
          </cell>
          <cell r="E865">
            <v>0</v>
          </cell>
          <cell r="F865">
            <v>0</v>
          </cell>
          <cell r="G865">
            <v>0</v>
          </cell>
          <cell r="H865">
            <v>0</v>
          </cell>
          <cell r="I865">
            <v>0</v>
          </cell>
          <cell r="J865">
            <v>0</v>
          </cell>
          <cell r="K865">
            <v>0</v>
          </cell>
          <cell r="L865">
            <v>0</v>
          </cell>
          <cell r="M865">
            <v>0</v>
          </cell>
          <cell r="N865">
            <v>0</v>
          </cell>
          <cell r="O865">
            <v>0</v>
          </cell>
          <cell r="P865">
            <v>0</v>
          </cell>
        </row>
        <row r="866">
          <cell r="C866">
            <v>0</v>
          </cell>
          <cell r="D866">
            <v>0</v>
          </cell>
          <cell r="E866">
            <v>0</v>
          </cell>
          <cell r="F866">
            <v>0</v>
          </cell>
          <cell r="G866">
            <v>0</v>
          </cell>
          <cell r="H866">
            <v>0</v>
          </cell>
          <cell r="I866">
            <v>0</v>
          </cell>
          <cell r="J866">
            <v>0</v>
          </cell>
          <cell r="K866">
            <v>0</v>
          </cell>
          <cell r="L866">
            <v>0</v>
          </cell>
          <cell r="M866">
            <v>0</v>
          </cell>
          <cell r="N866">
            <v>0</v>
          </cell>
          <cell r="O866">
            <v>0</v>
          </cell>
          <cell r="P866">
            <v>0</v>
          </cell>
        </row>
        <row r="867">
          <cell r="C867">
            <v>0</v>
          </cell>
          <cell r="D867">
            <v>0</v>
          </cell>
          <cell r="E867">
            <v>0</v>
          </cell>
          <cell r="F867">
            <v>0</v>
          </cell>
          <cell r="G867">
            <v>0</v>
          </cell>
          <cell r="H867">
            <v>0</v>
          </cell>
          <cell r="I867">
            <v>0</v>
          </cell>
          <cell r="J867">
            <v>0</v>
          </cell>
          <cell r="K867">
            <v>0</v>
          </cell>
          <cell r="L867">
            <v>0</v>
          </cell>
          <cell r="M867">
            <v>0</v>
          </cell>
          <cell r="N867">
            <v>0</v>
          </cell>
          <cell r="O867">
            <v>0</v>
          </cell>
          <cell r="P867">
            <v>0</v>
          </cell>
        </row>
        <row r="868">
          <cell r="C868">
            <v>0</v>
          </cell>
          <cell r="D868">
            <v>0</v>
          </cell>
          <cell r="E868">
            <v>0</v>
          </cell>
          <cell r="F868">
            <v>0</v>
          </cell>
          <cell r="G868">
            <v>0</v>
          </cell>
          <cell r="H868">
            <v>0</v>
          </cell>
          <cell r="I868">
            <v>0</v>
          </cell>
          <cell r="J868">
            <v>0</v>
          </cell>
          <cell r="K868">
            <v>0</v>
          </cell>
          <cell r="L868">
            <v>0</v>
          </cell>
          <cell r="M868">
            <v>0</v>
          </cell>
          <cell r="N868">
            <v>0</v>
          </cell>
          <cell r="O868">
            <v>0</v>
          </cell>
          <cell r="P868">
            <v>0</v>
          </cell>
        </row>
        <row r="869">
          <cell r="C869">
            <v>0</v>
          </cell>
          <cell r="D869">
            <v>0</v>
          </cell>
          <cell r="E869">
            <v>0</v>
          </cell>
          <cell r="F869">
            <v>0</v>
          </cell>
          <cell r="G869">
            <v>0</v>
          </cell>
          <cell r="H869">
            <v>0</v>
          </cell>
          <cell r="I869">
            <v>0</v>
          </cell>
          <cell r="J869">
            <v>0</v>
          </cell>
          <cell r="K869">
            <v>0</v>
          </cell>
          <cell r="L869">
            <v>0</v>
          </cell>
          <cell r="M869">
            <v>0</v>
          </cell>
          <cell r="N869">
            <v>0</v>
          </cell>
          <cell r="O869">
            <v>0</v>
          </cell>
          <cell r="P869">
            <v>0</v>
          </cell>
        </row>
        <row r="870">
          <cell r="C870">
            <v>0</v>
          </cell>
          <cell r="D870">
            <v>0</v>
          </cell>
          <cell r="E870">
            <v>0</v>
          </cell>
          <cell r="F870">
            <v>0</v>
          </cell>
          <cell r="G870">
            <v>0</v>
          </cell>
          <cell r="H870">
            <v>0</v>
          </cell>
          <cell r="I870">
            <v>0</v>
          </cell>
          <cell r="J870">
            <v>0</v>
          </cell>
          <cell r="K870">
            <v>0</v>
          </cell>
          <cell r="L870">
            <v>0</v>
          </cell>
          <cell r="M870">
            <v>0</v>
          </cell>
          <cell r="N870">
            <v>0</v>
          </cell>
          <cell r="O870">
            <v>0</v>
          </cell>
          <cell r="P870">
            <v>0</v>
          </cell>
        </row>
        <row r="871">
          <cell r="C871">
            <v>0</v>
          </cell>
          <cell r="D871">
            <v>0</v>
          </cell>
          <cell r="E871">
            <v>0</v>
          </cell>
          <cell r="F871">
            <v>0</v>
          </cell>
          <cell r="G871">
            <v>0</v>
          </cell>
          <cell r="H871">
            <v>0</v>
          </cell>
          <cell r="I871">
            <v>0</v>
          </cell>
          <cell r="J871">
            <v>0</v>
          </cell>
          <cell r="K871">
            <v>0</v>
          </cell>
          <cell r="L871">
            <v>0</v>
          </cell>
          <cell r="M871">
            <v>0</v>
          </cell>
          <cell r="N871">
            <v>0</v>
          </cell>
          <cell r="O871">
            <v>0</v>
          </cell>
          <cell r="P871">
            <v>0</v>
          </cell>
        </row>
        <row r="872">
          <cell r="C872">
            <v>0</v>
          </cell>
          <cell r="D872">
            <v>0</v>
          </cell>
          <cell r="E872">
            <v>0</v>
          </cell>
          <cell r="F872">
            <v>0</v>
          </cell>
          <cell r="G872">
            <v>0</v>
          </cell>
          <cell r="H872">
            <v>0</v>
          </cell>
          <cell r="I872">
            <v>0</v>
          </cell>
          <cell r="J872">
            <v>0</v>
          </cell>
          <cell r="K872">
            <v>0</v>
          </cell>
          <cell r="L872">
            <v>0</v>
          </cell>
          <cell r="M872">
            <v>0</v>
          </cell>
          <cell r="N872">
            <v>0</v>
          </cell>
          <cell r="O872">
            <v>0</v>
          </cell>
          <cell r="P872">
            <v>0</v>
          </cell>
        </row>
        <row r="873">
          <cell r="C873">
            <v>0</v>
          </cell>
          <cell r="D873">
            <v>0</v>
          </cell>
          <cell r="E873">
            <v>0</v>
          </cell>
          <cell r="F873">
            <v>0</v>
          </cell>
          <cell r="G873">
            <v>0</v>
          </cell>
          <cell r="H873">
            <v>0</v>
          </cell>
          <cell r="I873">
            <v>0</v>
          </cell>
          <cell r="J873">
            <v>0</v>
          </cell>
          <cell r="K873">
            <v>0</v>
          </cell>
          <cell r="L873">
            <v>0</v>
          </cell>
          <cell r="M873">
            <v>0</v>
          </cell>
          <cell r="N873">
            <v>0</v>
          </cell>
          <cell r="O873">
            <v>0</v>
          </cell>
          <cell r="P873">
            <v>0</v>
          </cell>
        </row>
        <row r="874">
          <cell r="C874">
            <v>0</v>
          </cell>
          <cell r="D874">
            <v>0</v>
          </cell>
          <cell r="E874">
            <v>0</v>
          </cell>
          <cell r="F874">
            <v>0</v>
          </cell>
          <cell r="G874">
            <v>0</v>
          </cell>
          <cell r="H874">
            <v>0</v>
          </cell>
          <cell r="I874">
            <v>0</v>
          </cell>
          <cell r="J874">
            <v>0</v>
          </cell>
          <cell r="K874">
            <v>0</v>
          </cell>
          <cell r="L874">
            <v>0</v>
          </cell>
          <cell r="M874">
            <v>0</v>
          </cell>
          <cell r="N874">
            <v>0</v>
          </cell>
          <cell r="O874">
            <v>0</v>
          </cell>
          <cell r="P874">
            <v>0</v>
          </cell>
        </row>
        <row r="875">
          <cell r="C875">
            <v>0</v>
          </cell>
          <cell r="D875">
            <v>0</v>
          </cell>
          <cell r="E875">
            <v>0</v>
          </cell>
          <cell r="F875">
            <v>0</v>
          </cell>
          <cell r="G875">
            <v>0</v>
          </cell>
          <cell r="H875">
            <v>0</v>
          </cell>
          <cell r="I875">
            <v>0</v>
          </cell>
          <cell r="J875">
            <v>0</v>
          </cell>
          <cell r="K875">
            <v>0</v>
          </cell>
          <cell r="L875">
            <v>0</v>
          </cell>
          <cell r="M875">
            <v>0</v>
          </cell>
          <cell r="N875">
            <v>0</v>
          </cell>
          <cell r="O875">
            <v>0</v>
          </cell>
          <cell r="P875">
            <v>0</v>
          </cell>
        </row>
        <row r="876">
          <cell r="C876">
            <v>0</v>
          </cell>
          <cell r="D876">
            <v>0</v>
          </cell>
          <cell r="E876">
            <v>0</v>
          </cell>
          <cell r="F876">
            <v>0</v>
          </cell>
          <cell r="G876">
            <v>0</v>
          </cell>
          <cell r="H876">
            <v>0</v>
          </cell>
          <cell r="I876">
            <v>0</v>
          </cell>
          <cell r="J876">
            <v>0</v>
          </cell>
          <cell r="K876">
            <v>0</v>
          </cell>
          <cell r="L876">
            <v>0</v>
          </cell>
          <cell r="M876">
            <v>0</v>
          </cell>
          <cell r="N876">
            <v>0</v>
          </cell>
          <cell r="O876">
            <v>0</v>
          </cell>
          <cell r="P876">
            <v>0</v>
          </cell>
        </row>
        <row r="877">
          <cell r="B877" t="str">
            <v>35계</v>
          </cell>
          <cell r="C877">
            <v>0</v>
          </cell>
          <cell r="D877" t="str">
            <v>계</v>
          </cell>
          <cell r="E877">
            <v>0</v>
          </cell>
          <cell r="F877">
            <v>0</v>
          </cell>
          <cell r="G877">
            <v>0</v>
          </cell>
          <cell r="H877">
            <v>0</v>
          </cell>
          <cell r="I877" t="e">
            <v>#NAME?</v>
          </cell>
          <cell r="J877">
            <v>0</v>
          </cell>
          <cell r="K877" t="e">
            <v>#NAME?</v>
          </cell>
          <cell r="L877">
            <v>0</v>
          </cell>
          <cell r="M877" t="e">
            <v>#NAME?</v>
          </cell>
          <cell r="N877">
            <v>0</v>
          </cell>
          <cell r="O877" t="e">
            <v>#NAME?</v>
          </cell>
          <cell r="P877">
            <v>0</v>
          </cell>
        </row>
        <row r="878">
          <cell r="B878">
            <v>36</v>
          </cell>
          <cell r="C878">
            <v>36</v>
          </cell>
          <cell r="D878" t="str">
            <v>광전복합케이블, 터널, 야간</v>
          </cell>
          <cell r="E878" t="str">
            <v>SM8C/2.5㎟X2C/2.5㎟*1C, 배관일체형</v>
          </cell>
          <cell r="F878" t="str">
            <v>100m</v>
          </cell>
          <cell r="G878">
            <v>0</v>
          </cell>
          <cell r="H878">
            <v>0</v>
          </cell>
          <cell r="I878">
            <v>0</v>
          </cell>
          <cell r="J878">
            <v>0</v>
          </cell>
          <cell r="K878">
            <v>0</v>
          </cell>
          <cell r="L878">
            <v>0</v>
          </cell>
          <cell r="M878">
            <v>0</v>
          </cell>
          <cell r="N878">
            <v>0</v>
          </cell>
          <cell r="O878">
            <v>0</v>
          </cell>
          <cell r="P878">
            <v>36</v>
          </cell>
        </row>
        <row r="879">
          <cell r="C879">
            <v>0</v>
          </cell>
          <cell r="D879" t="str">
            <v>가. 재료비</v>
          </cell>
          <cell r="E879">
            <v>0</v>
          </cell>
          <cell r="F879">
            <v>0</v>
          </cell>
          <cell r="G879">
            <v>0</v>
          </cell>
          <cell r="H879">
            <v>0</v>
          </cell>
          <cell r="I879">
            <v>0</v>
          </cell>
          <cell r="J879">
            <v>0</v>
          </cell>
          <cell r="K879">
            <v>0</v>
          </cell>
          <cell r="L879">
            <v>0</v>
          </cell>
          <cell r="M879">
            <v>0</v>
          </cell>
          <cell r="N879">
            <v>0</v>
          </cell>
          <cell r="O879">
            <v>0</v>
          </cell>
          <cell r="P879">
            <v>0</v>
          </cell>
        </row>
        <row r="880">
          <cell r="C880">
            <v>0</v>
          </cell>
          <cell r="D880" t="str">
            <v>광전복합케이블</v>
          </cell>
          <cell r="E880" t="str">
            <v>SM8C/2.5㎟X2C/2.5㎟*1C, 배관일체형</v>
          </cell>
          <cell r="F880" t="str">
            <v>m</v>
          </cell>
          <cell r="G880" t="e">
            <v>#NAME?</v>
          </cell>
          <cell r="H880">
            <v>8620</v>
          </cell>
          <cell r="I880" t="e">
            <v>#NAME?</v>
          </cell>
          <cell r="J880">
            <v>0</v>
          </cell>
          <cell r="K880">
            <v>0</v>
          </cell>
          <cell r="L880">
            <v>0</v>
          </cell>
          <cell r="M880" t="e">
            <v>#NAME?</v>
          </cell>
          <cell r="N880">
            <v>8620</v>
          </cell>
          <cell r="O880" t="e">
            <v>#NAME?</v>
          </cell>
          <cell r="P880">
            <v>0</v>
          </cell>
        </row>
        <row r="881">
          <cell r="C881">
            <v>0</v>
          </cell>
          <cell r="D881" t="str">
            <v>잡자재비</v>
          </cell>
          <cell r="E881" t="str">
            <v>전선 및 배관의 2%</v>
          </cell>
          <cell r="F881" t="str">
            <v>요율</v>
          </cell>
          <cell r="G881" t="e">
            <v>#NAME?</v>
          </cell>
          <cell r="H881" t="e">
            <v>#NAME?</v>
          </cell>
          <cell r="I881" t="e">
            <v>#NAME?</v>
          </cell>
          <cell r="J881">
            <v>0</v>
          </cell>
          <cell r="K881">
            <v>0</v>
          </cell>
          <cell r="L881">
            <v>0</v>
          </cell>
          <cell r="M881" t="e">
            <v>#NAME?</v>
          </cell>
          <cell r="N881" t="e">
            <v>#NAME?</v>
          </cell>
          <cell r="O881" t="e">
            <v>#NAME?</v>
          </cell>
          <cell r="P881">
            <v>0</v>
          </cell>
        </row>
        <row r="882">
          <cell r="C882">
            <v>0</v>
          </cell>
          <cell r="D882">
            <v>0</v>
          </cell>
          <cell r="E882">
            <v>0</v>
          </cell>
          <cell r="F882">
            <v>0</v>
          </cell>
          <cell r="G882">
            <v>0</v>
          </cell>
          <cell r="H882">
            <v>0</v>
          </cell>
          <cell r="I882">
            <v>0</v>
          </cell>
          <cell r="J882">
            <v>0</v>
          </cell>
          <cell r="K882">
            <v>0</v>
          </cell>
          <cell r="L882">
            <v>0</v>
          </cell>
          <cell r="M882">
            <v>0</v>
          </cell>
          <cell r="N882">
            <v>0</v>
          </cell>
          <cell r="O882">
            <v>0</v>
          </cell>
          <cell r="P882">
            <v>0</v>
          </cell>
        </row>
        <row r="883">
          <cell r="C883">
            <v>0</v>
          </cell>
          <cell r="D883" t="str">
            <v>나 노무비</v>
          </cell>
          <cell r="E883">
            <v>0</v>
          </cell>
          <cell r="F883">
            <v>0</v>
          </cell>
          <cell r="G883">
            <v>0</v>
          </cell>
          <cell r="H883">
            <v>0</v>
          </cell>
          <cell r="I883">
            <v>0</v>
          </cell>
          <cell r="J883">
            <v>0</v>
          </cell>
          <cell r="K883">
            <v>0</v>
          </cell>
          <cell r="L883">
            <v>0</v>
          </cell>
          <cell r="M883">
            <v>0</v>
          </cell>
          <cell r="N883">
            <v>0</v>
          </cell>
          <cell r="O883">
            <v>0</v>
          </cell>
          <cell r="P883">
            <v>0</v>
          </cell>
        </row>
        <row r="884">
          <cell r="B884" t="str">
            <v>36광케이블설치사</v>
          </cell>
          <cell r="C884">
            <v>0</v>
          </cell>
          <cell r="D884" t="str">
            <v>광케이블설치사</v>
          </cell>
          <cell r="E884">
            <v>0</v>
          </cell>
          <cell r="F884" t="str">
            <v>인</v>
          </cell>
          <cell r="G884" t="e">
            <v>#NAME?</v>
          </cell>
          <cell r="H884">
            <v>0</v>
          </cell>
          <cell r="I884">
            <v>0</v>
          </cell>
          <cell r="J884">
            <v>398214</v>
          </cell>
          <cell r="K884" t="e">
            <v>#NAME?</v>
          </cell>
          <cell r="L884">
            <v>0</v>
          </cell>
          <cell r="M884">
            <v>0</v>
          </cell>
          <cell r="N884">
            <v>398214</v>
          </cell>
          <cell r="O884" t="e">
            <v>#NAME?</v>
          </cell>
          <cell r="P884">
            <v>0</v>
          </cell>
        </row>
        <row r="885">
          <cell r="B885" t="str">
            <v>36보통인부</v>
          </cell>
          <cell r="C885">
            <v>0</v>
          </cell>
          <cell r="D885" t="str">
            <v>보통인부</v>
          </cell>
          <cell r="E885">
            <v>0</v>
          </cell>
          <cell r="F885" t="str">
            <v>인</v>
          </cell>
          <cell r="G885" t="e">
            <v>#NAME?</v>
          </cell>
          <cell r="H885">
            <v>0</v>
          </cell>
          <cell r="I885">
            <v>0</v>
          </cell>
          <cell r="J885">
            <v>153671</v>
          </cell>
          <cell r="K885" t="e">
            <v>#NAME?</v>
          </cell>
          <cell r="L885">
            <v>0</v>
          </cell>
          <cell r="M885">
            <v>0</v>
          </cell>
          <cell r="N885">
            <v>153671</v>
          </cell>
          <cell r="O885" t="e">
            <v>#NAME?</v>
          </cell>
          <cell r="P885">
            <v>0</v>
          </cell>
        </row>
        <row r="886">
          <cell r="C886">
            <v>0</v>
          </cell>
          <cell r="D886">
            <v>0</v>
          </cell>
          <cell r="E886">
            <v>0</v>
          </cell>
          <cell r="F886">
            <v>0</v>
          </cell>
          <cell r="G886">
            <v>0</v>
          </cell>
          <cell r="H886">
            <v>0</v>
          </cell>
          <cell r="I886">
            <v>0</v>
          </cell>
          <cell r="J886">
            <v>0</v>
          </cell>
          <cell r="K886">
            <v>0</v>
          </cell>
          <cell r="L886">
            <v>0</v>
          </cell>
          <cell r="M886">
            <v>0</v>
          </cell>
          <cell r="N886">
            <v>0</v>
          </cell>
          <cell r="O886">
            <v>0</v>
          </cell>
          <cell r="P886">
            <v>0</v>
          </cell>
        </row>
        <row r="887">
          <cell r="C887">
            <v>0</v>
          </cell>
          <cell r="D887" t="str">
            <v>다. 공구손료</v>
          </cell>
          <cell r="E887">
            <v>0</v>
          </cell>
          <cell r="F887">
            <v>0</v>
          </cell>
          <cell r="G887">
            <v>0</v>
          </cell>
          <cell r="H887">
            <v>0</v>
          </cell>
          <cell r="I887">
            <v>0</v>
          </cell>
          <cell r="J887">
            <v>0</v>
          </cell>
          <cell r="K887">
            <v>0</v>
          </cell>
          <cell r="L887">
            <v>0</v>
          </cell>
          <cell r="M887">
            <v>0</v>
          </cell>
          <cell r="N887">
            <v>0</v>
          </cell>
          <cell r="O887">
            <v>0</v>
          </cell>
          <cell r="P887">
            <v>0</v>
          </cell>
        </row>
        <row r="888">
          <cell r="C888">
            <v>0</v>
          </cell>
          <cell r="D888" t="str">
            <v>광케이블설치사</v>
          </cell>
          <cell r="E888">
            <v>0</v>
          </cell>
          <cell r="F888" t="str">
            <v>인</v>
          </cell>
          <cell r="G888" t="e">
            <v>#NAME?</v>
          </cell>
          <cell r="H888">
            <v>0</v>
          </cell>
          <cell r="I888" t="e">
            <v>#NAME?</v>
          </cell>
          <cell r="J888">
            <v>0</v>
          </cell>
          <cell r="K888">
            <v>0</v>
          </cell>
          <cell r="L888">
            <v>398214</v>
          </cell>
          <cell r="M888" t="e">
            <v>#NAME?</v>
          </cell>
          <cell r="N888">
            <v>398214</v>
          </cell>
          <cell r="O888" t="e">
            <v>#NAME?</v>
          </cell>
          <cell r="P888">
            <v>0</v>
          </cell>
        </row>
        <row r="889">
          <cell r="C889">
            <v>0</v>
          </cell>
          <cell r="D889" t="str">
            <v>보통인부</v>
          </cell>
          <cell r="E889">
            <v>0</v>
          </cell>
          <cell r="F889" t="str">
            <v>인</v>
          </cell>
          <cell r="G889" t="e">
            <v>#NAME?</v>
          </cell>
          <cell r="H889">
            <v>0</v>
          </cell>
          <cell r="I889" t="e">
            <v>#NAME?</v>
          </cell>
          <cell r="J889">
            <v>0</v>
          </cell>
          <cell r="K889">
            <v>0</v>
          </cell>
          <cell r="L889">
            <v>153671</v>
          </cell>
          <cell r="M889" t="e">
            <v>#NAME?</v>
          </cell>
          <cell r="N889">
            <v>153671</v>
          </cell>
          <cell r="O889" t="e">
            <v>#NAME?</v>
          </cell>
          <cell r="P889">
            <v>0</v>
          </cell>
        </row>
        <row r="890">
          <cell r="C890">
            <v>0</v>
          </cell>
          <cell r="D890">
            <v>0</v>
          </cell>
          <cell r="E890">
            <v>0</v>
          </cell>
          <cell r="F890">
            <v>0</v>
          </cell>
          <cell r="G890">
            <v>0</v>
          </cell>
          <cell r="H890">
            <v>0</v>
          </cell>
          <cell r="I890">
            <v>0</v>
          </cell>
          <cell r="J890">
            <v>0</v>
          </cell>
          <cell r="K890">
            <v>0</v>
          </cell>
          <cell r="L890">
            <v>0</v>
          </cell>
          <cell r="M890">
            <v>0</v>
          </cell>
          <cell r="N890">
            <v>0</v>
          </cell>
          <cell r="O890">
            <v>0</v>
          </cell>
          <cell r="P890">
            <v>0</v>
          </cell>
        </row>
        <row r="891">
          <cell r="C891">
            <v>0</v>
          </cell>
          <cell r="D891">
            <v>0</v>
          </cell>
          <cell r="E891">
            <v>0</v>
          </cell>
          <cell r="F891">
            <v>0</v>
          </cell>
          <cell r="G891">
            <v>0</v>
          </cell>
          <cell r="H891">
            <v>0</v>
          </cell>
          <cell r="I891">
            <v>0</v>
          </cell>
          <cell r="J891">
            <v>0</v>
          </cell>
          <cell r="K891">
            <v>0</v>
          </cell>
          <cell r="L891">
            <v>0</v>
          </cell>
          <cell r="M891">
            <v>0</v>
          </cell>
          <cell r="N891">
            <v>0</v>
          </cell>
          <cell r="O891">
            <v>0</v>
          </cell>
          <cell r="P891">
            <v>0</v>
          </cell>
        </row>
        <row r="892">
          <cell r="C892">
            <v>0</v>
          </cell>
          <cell r="D892">
            <v>0</v>
          </cell>
          <cell r="E892">
            <v>0</v>
          </cell>
          <cell r="F892">
            <v>0</v>
          </cell>
          <cell r="G892">
            <v>0</v>
          </cell>
          <cell r="H892">
            <v>0</v>
          </cell>
          <cell r="I892">
            <v>0</v>
          </cell>
          <cell r="J892">
            <v>0</v>
          </cell>
          <cell r="K892">
            <v>0</v>
          </cell>
          <cell r="L892">
            <v>0</v>
          </cell>
          <cell r="M892">
            <v>0</v>
          </cell>
          <cell r="N892">
            <v>0</v>
          </cell>
          <cell r="O892">
            <v>0</v>
          </cell>
          <cell r="P892">
            <v>0</v>
          </cell>
        </row>
        <row r="893">
          <cell r="C893">
            <v>0</v>
          </cell>
          <cell r="D893">
            <v>0</v>
          </cell>
          <cell r="E893">
            <v>0</v>
          </cell>
          <cell r="F893">
            <v>0</v>
          </cell>
          <cell r="G893">
            <v>0</v>
          </cell>
          <cell r="H893">
            <v>0</v>
          </cell>
          <cell r="I893">
            <v>0</v>
          </cell>
          <cell r="J893">
            <v>0</v>
          </cell>
          <cell r="K893">
            <v>0</v>
          </cell>
          <cell r="L893">
            <v>0</v>
          </cell>
          <cell r="M893">
            <v>0</v>
          </cell>
          <cell r="N893">
            <v>0</v>
          </cell>
          <cell r="O893">
            <v>0</v>
          </cell>
          <cell r="P893">
            <v>0</v>
          </cell>
        </row>
        <row r="894">
          <cell r="C894">
            <v>0</v>
          </cell>
          <cell r="D894">
            <v>0</v>
          </cell>
          <cell r="E894">
            <v>0</v>
          </cell>
          <cell r="F894">
            <v>0</v>
          </cell>
          <cell r="G894">
            <v>0</v>
          </cell>
          <cell r="H894">
            <v>0</v>
          </cell>
          <cell r="I894">
            <v>0</v>
          </cell>
          <cell r="J894">
            <v>0</v>
          </cell>
          <cell r="K894">
            <v>0</v>
          </cell>
          <cell r="L894">
            <v>0</v>
          </cell>
          <cell r="M894">
            <v>0</v>
          </cell>
          <cell r="N894">
            <v>0</v>
          </cell>
          <cell r="O894">
            <v>0</v>
          </cell>
          <cell r="P894">
            <v>0</v>
          </cell>
        </row>
        <row r="895">
          <cell r="C895">
            <v>0</v>
          </cell>
          <cell r="D895">
            <v>0</v>
          </cell>
          <cell r="E895">
            <v>0</v>
          </cell>
          <cell r="F895">
            <v>0</v>
          </cell>
          <cell r="G895">
            <v>0</v>
          </cell>
          <cell r="H895">
            <v>0</v>
          </cell>
          <cell r="I895">
            <v>0</v>
          </cell>
          <cell r="J895">
            <v>0</v>
          </cell>
          <cell r="K895">
            <v>0</v>
          </cell>
          <cell r="L895">
            <v>0</v>
          </cell>
          <cell r="M895">
            <v>0</v>
          </cell>
          <cell r="N895">
            <v>0</v>
          </cell>
          <cell r="O895">
            <v>0</v>
          </cell>
          <cell r="P895">
            <v>0</v>
          </cell>
        </row>
        <row r="896">
          <cell r="C896">
            <v>0</v>
          </cell>
          <cell r="D896">
            <v>0</v>
          </cell>
          <cell r="E896">
            <v>0</v>
          </cell>
          <cell r="F896">
            <v>0</v>
          </cell>
          <cell r="G896">
            <v>0</v>
          </cell>
          <cell r="H896">
            <v>0</v>
          </cell>
          <cell r="I896">
            <v>0</v>
          </cell>
          <cell r="J896">
            <v>0</v>
          </cell>
          <cell r="K896">
            <v>0</v>
          </cell>
          <cell r="L896">
            <v>0</v>
          </cell>
          <cell r="M896">
            <v>0</v>
          </cell>
          <cell r="N896">
            <v>0</v>
          </cell>
          <cell r="O896">
            <v>0</v>
          </cell>
          <cell r="P896">
            <v>0</v>
          </cell>
        </row>
        <row r="897">
          <cell r="C897">
            <v>0</v>
          </cell>
          <cell r="D897">
            <v>0</v>
          </cell>
          <cell r="E897">
            <v>0</v>
          </cell>
          <cell r="F897">
            <v>0</v>
          </cell>
          <cell r="G897">
            <v>0</v>
          </cell>
          <cell r="H897">
            <v>0</v>
          </cell>
          <cell r="I897">
            <v>0</v>
          </cell>
          <cell r="J897">
            <v>0</v>
          </cell>
          <cell r="K897">
            <v>0</v>
          </cell>
          <cell r="L897">
            <v>0</v>
          </cell>
          <cell r="M897">
            <v>0</v>
          </cell>
          <cell r="N897">
            <v>0</v>
          </cell>
          <cell r="O897">
            <v>0</v>
          </cell>
          <cell r="P897">
            <v>0</v>
          </cell>
        </row>
        <row r="898">
          <cell r="C898">
            <v>0</v>
          </cell>
          <cell r="D898">
            <v>0</v>
          </cell>
          <cell r="E898">
            <v>0</v>
          </cell>
          <cell r="F898">
            <v>0</v>
          </cell>
          <cell r="G898">
            <v>0</v>
          </cell>
          <cell r="H898">
            <v>0</v>
          </cell>
          <cell r="I898">
            <v>0</v>
          </cell>
          <cell r="J898">
            <v>0</v>
          </cell>
          <cell r="K898">
            <v>0</v>
          </cell>
          <cell r="L898">
            <v>0</v>
          </cell>
          <cell r="M898">
            <v>0</v>
          </cell>
          <cell r="N898">
            <v>0</v>
          </cell>
          <cell r="O898">
            <v>0</v>
          </cell>
          <cell r="P898">
            <v>0</v>
          </cell>
        </row>
        <row r="899">
          <cell r="C899">
            <v>0</v>
          </cell>
          <cell r="D899">
            <v>0</v>
          </cell>
          <cell r="E899">
            <v>0</v>
          </cell>
          <cell r="F899">
            <v>0</v>
          </cell>
          <cell r="G899">
            <v>0</v>
          </cell>
          <cell r="H899">
            <v>0</v>
          </cell>
          <cell r="I899">
            <v>0</v>
          </cell>
          <cell r="J899">
            <v>0</v>
          </cell>
          <cell r="K899">
            <v>0</v>
          </cell>
          <cell r="L899">
            <v>0</v>
          </cell>
          <cell r="M899">
            <v>0</v>
          </cell>
          <cell r="N899">
            <v>0</v>
          </cell>
          <cell r="O899">
            <v>0</v>
          </cell>
          <cell r="P899">
            <v>0</v>
          </cell>
        </row>
        <row r="900">
          <cell r="C900">
            <v>0</v>
          </cell>
          <cell r="D900">
            <v>0</v>
          </cell>
          <cell r="E900">
            <v>0</v>
          </cell>
          <cell r="F900">
            <v>0</v>
          </cell>
          <cell r="G900">
            <v>0</v>
          </cell>
          <cell r="H900">
            <v>0</v>
          </cell>
          <cell r="I900">
            <v>0</v>
          </cell>
          <cell r="J900">
            <v>0</v>
          </cell>
          <cell r="K900">
            <v>0</v>
          </cell>
          <cell r="L900">
            <v>0</v>
          </cell>
          <cell r="M900">
            <v>0</v>
          </cell>
          <cell r="N900">
            <v>0</v>
          </cell>
          <cell r="O900">
            <v>0</v>
          </cell>
          <cell r="P900">
            <v>0</v>
          </cell>
        </row>
        <row r="901">
          <cell r="C901">
            <v>0</v>
          </cell>
          <cell r="D901">
            <v>0</v>
          </cell>
          <cell r="E901">
            <v>0</v>
          </cell>
          <cell r="F901">
            <v>0</v>
          </cell>
          <cell r="G901">
            <v>0</v>
          </cell>
          <cell r="H901">
            <v>0</v>
          </cell>
          <cell r="I901">
            <v>0</v>
          </cell>
          <cell r="J901">
            <v>0</v>
          </cell>
          <cell r="K901">
            <v>0</v>
          </cell>
          <cell r="L901">
            <v>0</v>
          </cell>
          <cell r="M901">
            <v>0</v>
          </cell>
          <cell r="N901">
            <v>0</v>
          </cell>
          <cell r="O901">
            <v>0</v>
          </cell>
          <cell r="P901">
            <v>0</v>
          </cell>
        </row>
        <row r="902">
          <cell r="B902" t="str">
            <v>36계</v>
          </cell>
          <cell r="C902">
            <v>0</v>
          </cell>
          <cell r="D902" t="str">
            <v>계</v>
          </cell>
          <cell r="E902">
            <v>0</v>
          </cell>
          <cell r="F902">
            <v>0</v>
          </cell>
          <cell r="G902">
            <v>0</v>
          </cell>
          <cell r="H902">
            <v>0</v>
          </cell>
          <cell r="I902" t="e">
            <v>#NAME?</v>
          </cell>
          <cell r="J902">
            <v>0</v>
          </cell>
          <cell r="K902" t="e">
            <v>#NAME?</v>
          </cell>
          <cell r="L902">
            <v>0</v>
          </cell>
          <cell r="M902" t="e">
            <v>#NAME?</v>
          </cell>
          <cell r="N902">
            <v>0</v>
          </cell>
          <cell r="O902" t="e">
            <v>#NAME?</v>
          </cell>
          <cell r="P902">
            <v>0</v>
          </cell>
        </row>
        <row r="903">
          <cell r="B903">
            <v>37</v>
          </cell>
          <cell r="C903">
            <v>37</v>
          </cell>
          <cell r="D903" t="str">
            <v>광전복합케이블, 구내</v>
          </cell>
          <cell r="E903" t="str">
            <v>SM8C/4㎟X2C/4㎟*1C, 배관일체형</v>
          </cell>
          <cell r="F903" t="str">
            <v>100m</v>
          </cell>
          <cell r="G903">
            <v>0</v>
          </cell>
          <cell r="H903">
            <v>0</v>
          </cell>
          <cell r="I903">
            <v>0</v>
          </cell>
          <cell r="J903">
            <v>0</v>
          </cell>
          <cell r="K903">
            <v>0</v>
          </cell>
          <cell r="L903">
            <v>0</v>
          </cell>
          <cell r="M903">
            <v>0</v>
          </cell>
          <cell r="N903">
            <v>0</v>
          </cell>
          <cell r="O903">
            <v>0</v>
          </cell>
          <cell r="P903">
            <v>37</v>
          </cell>
        </row>
        <row r="904">
          <cell r="C904">
            <v>0</v>
          </cell>
          <cell r="D904" t="str">
            <v>가. 재료비</v>
          </cell>
          <cell r="E904">
            <v>0</v>
          </cell>
          <cell r="F904">
            <v>0</v>
          </cell>
          <cell r="G904">
            <v>0</v>
          </cell>
          <cell r="H904">
            <v>0</v>
          </cell>
          <cell r="I904">
            <v>0</v>
          </cell>
          <cell r="J904">
            <v>0</v>
          </cell>
          <cell r="K904">
            <v>0</v>
          </cell>
          <cell r="L904">
            <v>0</v>
          </cell>
          <cell r="M904">
            <v>0</v>
          </cell>
          <cell r="N904">
            <v>0</v>
          </cell>
          <cell r="O904">
            <v>0</v>
          </cell>
          <cell r="P904">
            <v>0</v>
          </cell>
        </row>
        <row r="905">
          <cell r="C905">
            <v>0</v>
          </cell>
          <cell r="D905" t="str">
            <v>광전복합케이블</v>
          </cell>
          <cell r="E905" t="str">
            <v>SM8C/4㎟X2C/4㎟*1C, 배관일체형</v>
          </cell>
          <cell r="F905" t="str">
            <v>m</v>
          </cell>
          <cell r="G905" t="e">
            <v>#NAME?</v>
          </cell>
          <cell r="H905">
            <v>9590</v>
          </cell>
          <cell r="I905" t="e">
            <v>#NAME?</v>
          </cell>
          <cell r="J905">
            <v>0</v>
          </cell>
          <cell r="K905">
            <v>0</v>
          </cell>
          <cell r="L905">
            <v>0</v>
          </cell>
          <cell r="M905" t="e">
            <v>#NAME?</v>
          </cell>
          <cell r="N905">
            <v>9590</v>
          </cell>
          <cell r="O905" t="e">
            <v>#NAME?</v>
          </cell>
          <cell r="P905">
            <v>0</v>
          </cell>
        </row>
        <row r="906">
          <cell r="C906">
            <v>0</v>
          </cell>
          <cell r="D906" t="str">
            <v>잡자재비</v>
          </cell>
          <cell r="E906" t="str">
            <v>전선 및 배관의 2%</v>
          </cell>
          <cell r="F906" t="str">
            <v>요율</v>
          </cell>
          <cell r="G906" t="e">
            <v>#NAME?</v>
          </cell>
          <cell r="H906" t="e">
            <v>#NAME?</v>
          </cell>
          <cell r="I906" t="e">
            <v>#NAME?</v>
          </cell>
          <cell r="J906">
            <v>0</v>
          </cell>
          <cell r="K906">
            <v>0</v>
          </cell>
          <cell r="L906">
            <v>0</v>
          </cell>
          <cell r="M906" t="e">
            <v>#NAME?</v>
          </cell>
          <cell r="N906" t="e">
            <v>#NAME?</v>
          </cell>
          <cell r="O906" t="e">
            <v>#NAME?</v>
          </cell>
          <cell r="P906">
            <v>0</v>
          </cell>
        </row>
        <row r="907">
          <cell r="C907">
            <v>0</v>
          </cell>
          <cell r="D907">
            <v>0</v>
          </cell>
          <cell r="E907">
            <v>0</v>
          </cell>
          <cell r="F907">
            <v>0</v>
          </cell>
          <cell r="G907">
            <v>0</v>
          </cell>
          <cell r="H907">
            <v>0</v>
          </cell>
          <cell r="I907">
            <v>0</v>
          </cell>
          <cell r="J907">
            <v>0</v>
          </cell>
          <cell r="K907">
            <v>0</v>
          </cell>
          <cell r="L907">
            <v>0</v>
          </cell>
          <cell r="M907">
            <v>0</v>
          </cell>
          <cell r="N907">
            <v>0</v>
          </cell>
          <cell r="O907">
            <v>0</v>
          </cell>
          <cell r="P907">
            <v>0</v>
          </cell>
        </row>
        <row r="908">
          <cell r="C908">
            <v>0</v>
          </cell>
          <cell r="D908" t="str">
            <v>나 노무비</v>
          </cell>
          <cell r="E908">
            <v>0</v>
          </cell>
          <cell r="F908">
            <v>0</v>
          </cell>
          <cell r="G908">
            <v>0</v>
          </cell>
          <cell r="H908">
            <v>0</v>
          </cell>
          <cell r="I908">
            <v>0</v>
          </cell>
          <cell r="J908">
            <v>0</v>
          </cell>
          <cell r="K908">
            <v>0</v>
          </cell>
          <cell r="L908">
            <v>0</v>
          </cell>
          <cell r="M908">
            <v>0</v>
          </cell>
          <cell r="N908">
            <v>0</v>
          </cell>
          <cell r="O908">
            <v>0</v>
          </cell>
          <cell r="P908">
            <v>0</v>
          </cell>
        </row>
        <row r="909">
          <cell r="B909" t="str">
            <v>37광케이블설치사</v>
          </cell>
          <cell r="C909">
            <v>0</v>
          </cell>
          <cell r="D909" t="str">
            <v>광케이블설치사</v>
          </cell>
          <cell r="E909">
            <v>0</v>
          </cell>
          <cell r="F909" t="str">
            <v>인</v>
          </cell>
          <cell r="G909" t="e">
            <v>#NAME?</v>
          </cell>
          <cell r="H909">
            <v>0</v>
          </cell>
          <cell r="I909">
            <v>0</v>
          </cell>
          <cell r="J909">
            <v>398214</v>
          </cell>
          <cell r="K909" t="e">
            <v>#NAME?</v>
          </cell>
          <cell r="L909">
            <v>0</v>
          </cell>
          <cell r="M909">
            <v>0</v>
          </cell>
          <cell r="N909">
            <v>398214</v>
          </cell>
          <cell r="O909" t="e">
            <v>#NAME?</v>
          </cell>
          <cell r="P909">
            <v>0</v>
          </cell>
        </row>
        <row r="910">
          <cell r="B910" t="str">
            <v>37보통인부</v>
          </cell>
          <cell r="C910">
            <v>0</v>
          </cell>
          <cell r="D910" t="str">
            <v>보통인부</v>
          </cell>
          <cell r="E910">
            <v>0</v>
          </cell>
          <cell r="F910" t="str">
            <v>인</v>
          </cell>
          <cell r="G910" t="e">
            <v>#NAME?</v>
          </cell>
          <cell r="H910">
            <v>0</v>
          </cell>
          <cell r="I910">
            <v>0</v>
          </cell>
          <cell r="J910">
            <v>153671</v>
          </cell>
          <cell r="K910" t="e">
            <v>#NAME?</v>
          </cell>
          <cell r="L910">
            <v>0</v>
          </cell>
          <cell r="M910">
            <v>0</v>
          </cell>
          <cell r="N910">
            <v>153671</v>
          </cell>
          <cell r="O910" t="e">
            <v>#NAME?</v>
          </cell>
          <cell r="P910">
            <v>0</v>
          </cell>
        </row>
        <row r="911">
          <cell r="C911">
            <v>0</v>
          </cell>
          <cell r="D911">
            <v>0</v>
          </cell>
          <cell r="E911">
            <v>0</v>
          </cell>
          <cell r="F911">
            <v>0</v>
          </cell>
          <cell r="G911">
            <v>0</v>
          </cell>
          <cell r="H911">
            <v>0</v>
          </cell>
          <cell r="I911">
            <v>0</v>
          </cell>
          <cell r="J911">
            <v>0</v>
          </cell>
          <cell r="K911">
            <v>0</v>
          </cell>
          <cell r="L911">
            <v>0</v>
          </cell>
          <cell r="M911">
            <v>0</v>
          </cell>
          <cell r="N911">
            <v>0</v>
          </cell>
          <cell r="O911">
            <v>0</v>
          </cell>
          <cell r="P911">
            <v>0</v>
          </cell>
        </row>
        <row r="912">
          <cell r="C912">
            <v>0</v>
          </cell>
          <cell r="D912" t="str">
            <v>다. 공구손료</v>
          </cell>
          <cell r="E912">
            <v>0</v>
          </cell>
          <cell r="F912">
            <v>0</v>
          </cell>
          <cell r="G912">
            <v>0</v>
          </cell>
          <cell r="H912">
            <v>0</v>
          </cell>
          <cell r="I912">
            <v>0</v>
          </cell>
          <cell r="J912">
            <v>0</v>
          </cell>
          <cell r="K912">
            <v>0</v>
          </cell>
          <cell r="L912">
            <v>0</v>
          </cell>
          <cell r="M912">
            <v>0</v>
          </cell>
          <cell r="N912">
            <v>0</v>
          </cell>
          <cell r="O912">
            <v>0</v>
          </cell>
          <cell r="P912">
            <v>0</v>
          </cell>
        </row>
        <row r="913">
          <cell r="C913">
            <v>0</v>
          </cell>
          <cell r="D913" t="str">
            <v>광케이블설치사</v>
          </cell>
          <cell r="E913">
            <v>0</v>
          </cell>
          <cell r="F913" t="str">
            <v>인</v>
          </cell>
          <cell r="G913" t="e">
            <v>#NAME?</v>
          </cell>
          <cell r="H913">
            <v>0</v>
          </cell>
          <cell r="I913" t="e">
            <v>#NAME?</v>
          </cell>
          <cell r="J913">
            <v>0</v>
          </cell>
          <cell r="K913">
            <v>0</v>
          </cell>
          <cell r="L913">
            <v>398214</v>
          </cell>
          <cell r="M913" t="e">
            <v>#NAME?</v>
          </cell>
          <cell r="N913">
            <v>398214</v>
          </cell>
          <cell r="O913" t="e">
            <v>#NAME?</v>
          </cell>
          <cell r="P913">
            <v>0</v>
          </cell>
        </row>
        <row r="914">
          <cell r="C914">
            <v>0</v>
          </cell>
          <cell r="D914" t="str">
            <v>보통인부</v>
          </cell>
          <cell r="E914">
            <v>0</v>
          </cell>
          <cell r="F914" t="str">
            <v>인</v>
          </cell>
          <cell r="G914" t="e">
            <v>#NAME?</v>
          </cell>
          <cell r="H914">
            <v>0</v>
          </cell>
          <cell r="I914" t="e">
            <v>#NAME?</v>
          </cell>
          <cell r="J914">
            <v>0</v>
          </cell>
          <cell r="K914">
            <v>0</v>
          </cell>
          <cell r="L914">
            <v>153671</v>
          </cell>
          <cell r="M914" t="e">
            <v>#NAME?</v>
          </cell>
          <cell r="N914">
            <v>153671</v>
          </cell>
          <cell r="O914" t="e">
            <v>#NAME?</v>
          </cell>
          <cell r="P914">
            <v>0</v>
          </cell>
        </row>
        <row r="915">
          <cell r="C915">
            <v>0</v>
          </cell>
          <cell r="D915">
            <v>0</v>
          </cell>
          <cell r="E915">
            <v>0</v>
          </cell>
          <cell r="F915">
            <v>0</v>
          </cell>
          <cell r="G915">
            <v>0</v>
          </cell>
          <cell r="H915">
            <v>0</v>
          </cell>
          <cell r="I915">
            <v>0</v>
          </cell>
          <cell r="J915">
            <v>0</v>
          </cell>
          <cell r="K915">
            <v>0</v>
          </cell>
          <cell r="L915">
            <v>0</v>
          </cell>
          <cell r="M915">
            <v>0</v>
          </cell>
          <cell r="N915">
            <v>0</v>
          </cell>
          <cell r="O915">
            <v>0</v>
          </cell>
          <cell r="P915">
            <v>0</v>
          </cell>
        </row>
        <row r="916">
          <cell r="C916">
            <v>0</v>
          </cell>
          <cell r="D916">
            <v>0</v>
          </cell>
          <cell r="E916">
            <v>0</v>
          </cell>
          <cell r="F916">
            <v>0</v>
          </cell>
          <cell r="G916">
            <v>0</v>
          </cell>
          <cell r="H916">
            <v>0</v>
          </cell>
          <cell r="I916">
            <v>0</v>
          </cell>
          <cell r="J916">
            <v>0</v>
          </cell>
          <cell r="K916">
            <v>0</v>
          </cell>
          <cell r="L916">
            <v>0</v>
          </cell>
          <cell r="M916">
            <v>0</v>
          </cell>
          <cell r="N916">
            <v>0</v>
          </cell>
          <cell r="O916">
            <v>0</v>
          </cell>
          <cell r="P916">
            <v>0</v>
          </cell>
        </row>
        <row r="917">
          <cell r="C917">
            <v>0</v>
          </cell>
          <cell r="D917">
            <v>0</v>
          </cell>
          <cell r="E917">
            <v>0</v>
          </cell>
          <cell r="F917">
            <v>0</v>
          </cell>
          <cell r="G917">
            <v>0</v>
          </cell>
          <cell r="H917">
            <v>0</v>
          </cell>
          <cell r="I917">
            <v>0</v>
          </cell>
          <cell r="J917">
            <v>0</v>
          </cell>
          <cell r="K917">
            <v>0</v>
          </cell>
          <cell r="L917">
            <v>0</v>
          </cell>
          <cell r="M917">
            <v>0</v>
          </cell>
          <cell r="N917">
            <v>0</v>
          </cell>
          <cell r="O917">
            <v>0</v>
          </cell>
          <cell r="P917">
            <v>0</v>
          </cell>
        </row>
        <row r="918">
          <cell r="C918">
            <v>0</v>
          </cell>
          <cell r="D918">
            <v>0</v>
          </cell>
          <cell r="E918">
            <v>0</v>
          </cell>
          <cell r="F918">
            <v>0</v>
          </cell>
          <cell r="G918">
            <v>0</v>
          </cell>
          <cell r="H918">
            <v>0</v>
          </cell>
          <cell r="I918">
            <v>0</v>
          </cell>
          <cell r="J918">
            <v>0</v>
          </cell>
          <cell r="K918">
            <v>0</v>
          </cell>
          <cell r="L918">
            <v>0</v>
          </cell>
          <cell r="M918">
            <v>0</v>
          </cell>
          <cell r="N918">
            <v>0</v>
          </cell>
          <cell r="O918">
            <v>0</v>
          </cell>
          <cell r="P918">
            <v>0</v>
          </cell>
        </row>
        <row r="919">
          <cell r="C919">
            <v>0</v>
          </cell>
          <cell r="D919">
            <v>0</v>
          </cell>
          <cell r="E919">
            <v>0</v>
          </cell>
          <cell r="F919">
            <v>0</v>
          </cell>
          <cell r="G919">
            <v>0</v>
          </cell>
          <cell r="H919">
            <v>0</v>
          </cell>
          <cell r="I919">
            <v>0</v>
          </cell>
          <cell r="J919">
            <v>0</v>
          </cell>
          <cell r="K919">
            <v>0</v>
          </cell>
          <cell r="L919">
            <v>0</v>
          </cell>
          <cell r="M919">
            <v>0</v>
          </cell>
          <cell r="N919">
            <v>0</v>
          </cell>
          <cell r="O919">
            <v>0</v>
          </cell>
          <cell r="P919">
            <v>0</v>
          </cell>
        </row>
        <row r="920">
          <cell r="C920">
            <v>0</v>
          </cell>
          <cell r="D920">
            <v>0</v>
          </cell>
          <cell r="E920">
            <v>0</v>
          </cell>
          <cell r="F920">
            <v>0</v>
          </cell>
          <cell r="G920">
            <v>0</v>
          </cell>
          <cell r="H920">
            <v>0</v>
          </cell>
          <cell r="I920">
            <v>0</v>
          </cell>
          <cell r="J920">
            <v>0</v>
          </cell>
          <cell r="K920">
            <v>0</v>
          </cell>
          <cell r="L920">
            <v>0</v>
          </cell>
          <cell r="M920">
            <v>0</v>
          </cell>
          <cell r="N920">
            <v>0</v>
          </cell>
          <cell r="O920">
            <v>0</v>
          </cell>
          <cell r="P920">
            <v>0</v>
          </cell>
        </row>
        <row r="921">
          <cell r="C921">
            <v>0</v>
          </cell>
          <cell r="D921">
            <v>0</v>
          </cell>
          <cell r="E921">
            <v>0</v>
          </cell>
          <cell r="F921">
            <v>0</v>
          </cell>
          <cell r="G921">
            <v>0</v>
          </cell>
          <cell r="H921">
            <v>0</v>
          </cell>
          <cell r="I921">
            <v>0</v>
          </cell>
          <cell r="J921">
            <v>0</v>
          </cell>
          <cell r="K921">
            <v>0</v>
          </cell>
          <cell r="L921">
            <v>0</v>
          </cell>
          <cell r="M921">
            <v>0</v>
          </cell>
          <cell r="N921">
            <v>0</v>
          </cell>
          <cell r="O921">
            <v>0</v>
          </cell>
          <cell r="P921">
            <v>0</v>
          </cell>
        </row>
        <row r="922">
          <cell r="C922">
            <v>0</v>
          </cell>
          <cell r="D922">
            <v>0</v>
          </cell>
          <cell r="E922">
            <v>0</v>
          </cell>
          <cell r="F922">
            <v>0</v>
          </cell>
          <cell r="G922">
            <v>0</v>
          </cell>
          <cell r="H922">
            <v>0</v>
          </cell>
          <cell r="I922">
            <v>0</v>
          </cell>
          <cell r="J922">
            <v>0</v>
          </cell>
          <cell r="K922">
            <v>0</v>
          </cell>
          <cell r="L922">
            <v>0</v>
          </cell>
          <cell r="M922">
            <v>0</v>
          </cell>
          <cell r="N922">
            <v>0</v>
          </cell>
          <cell r="O922">
            <v>0</v>
          </cell>
          <cell r="P922">
            <v>0</v>
          </cell>
        </row>
        <row r="923">
          <cell r="C923">
            <v>0</v>
          </cell>
          <cell r="D923">
            <v>0</v>
          </cell>
          <cell r="E923">
            <v>0</v>
          </cell>
          <cell r="F923">
            <v>0</v>
          </cell>
          <cell r="G923">
            <v>0</v>
          </cell>
          <cell r="H923">
            <v>0</v>
          </cell>
          <cell r="I923">
            <v>0</v>
          </cell>
          <cell r="J923">
            <v>0</v>
          </cell>
          <cell r="K923">
            <v>0</v>
          </cell>
          <cell r="L923">
            <v>0</v>
          </cell>
          <cell r="M923">
            <v>0</v>
          </cell>
          <cell r="N923">
            <v>0</v>
          </cell>
          <cell r="O923">
            <v>0</v>
          </cell>
          <cell r="P923">
            <v>0</v>
          </cell>
        </row>
        <row r="924">
          <cell r="C924">
            <v>0</v>
          </cell>
          <cell r="D924">
            <v>0</v>
          </cell>
          <cell r="E924">
            <v>0</v>
          </cell>
          <cell r="F924">
            <v>0</v>
          </cell>
          <cell r="G924">
            <v>0</v>
          </cell>
          <cell r="H924">
            <v>0</v>
          </cell>
          <cell r="I924">
            <v>0</v>
          </cell>
          <cell r="J924">
            <v>0</v>
          </cell>
          <cell r="K924">
            <v>0</v>
          </cell>
          <cell r="L924">
            <v>0</v>
          </cell>
          <cell r="M924">
            <v>0</v>
          </cell>
          <cell r="N924">
            <v>0</v>
          </cell>
          <cell r="O924">
            <v>0</v>
          </cell>
          <cell r="P924">
            <v>0</v>
          </cell>
        </row>
        <row r="925">
          <cell r="C925">
            <v>0</v>
          </cell>
          <cell r="D925">
            <v>0</v>
          </cell>
          <cell r="E925">
            <v>0</v>
          </cell>
          <cell r="F925">
            <v>0</v>
          </cell>
          <cell r="G925">
            <v>0</v>
          </cell>
          <cell r="H925">
            <v>0</v>
          </cell>
          <cell r="I925">
            <v>0</v>
          </cell>
          <cell r="J925">
            <v>0</v>
          </cell>
          <cell r="K925">
            <v>0</v>
          </cell>
          <cell r="L925">
            <v>0</v>
          </cell>
          <cell r="M925">
            <v>0</v>
          </cell>
          <cell r="N925">
            <v>0</v>
          </cell>
          <cell r="O925">
            <v>0</v>
          </cell>
          <cell r="P925">
            <v>0</v>
          </cell>
        </row>
        <row r="926">
          <cell r="C926">
            <v>0</v>
          </cell>
          <cell r="D926">
            <v>0</v>
          </cell>
          <cell r="E926">
            <v>0</v>
          </cell>
          <cell r="F926">
            <v>0</v>
          </cell>
          <cell r="G926">
            <v>0</v>
          </cell>
          <cell r="H926">
            <v>0</v>
          </cell>
          <cell r="I926">
            <v>0</v>
          </cell>
          <cell r="J926">
            <v>0</v>
          </cell>
          <cell r="K926">
            <v>0</v>
          </cell>
          <cell r="L926">
            <v>0</v>
          </cell>
          <cell r="M926">
            <v>0</v>
          </cell>
          <cell r="N926">
            <v>0</v>
          </cell>
          <cell r="O926">
            <v>0</v>
          </cell>
          <cell r="P926">
            <v>0</v>
          </cell>
        </row>
        <row r="927">
          <cell r="B927" t="str">
            <v>37계</v>
          </cell>
          <cell r="C927">
            <v>0</v>
          </cell>
          <cell r="D927" t="str">
            <v>계</v>
          </cell>
          <cell r="E927">
            <v>0</v>
          </cell>
          <cell r="F927">
            <v>0</v>
          </cell>
          <cell r="G927">
            <v>0</v>
          </cell>
          <cell r="H927">
            <v>0</v>
          </cell>
          <cell r="I927" t="e">
            <v>#NAME?</v>
          </cell>
          <cell r="J927">
            <v>0</v>
          </cell>
          <cell r="K927" t="e">
            <v>#NAME?</v>
          </cell>
          <cell r="L927">
            <v>0</v>
          </cell>
          <cell r="M927" t="e">
            <v>#NAME?</v>
          </cell>
          <cell r="N927">
            <v>0</v>
          </cell>
          <cell r="O927" t="e">
            <v>#NAME?</v>
          </cell>
          <cell r="P927">
            <v>0</v>
          </cell>
        </row>
        <row r="928">
          <cell r="B928">
            <v>38</v>
          </cell>
          <cell r="C928">
            <v>38</v>
          </cell>
          <cell r="D928" t="str">
            <v>광전복합케이블, 터널, 야간</v>
          </cell>
          <cell r="E928" t="str">
            <v>SM8C/4㎟X2C/4㎟*1C, 배관일체형</v>
          </cell>
          <cell r="F928" t="str">
            <v>100m</v>
          </cell>
          <cell r="G928">
            <v>0</v>
          </cell>
          <cell r="H928">
            <v>0</v>
          </cell>
          <cell r="I928">
            <v>0</v>
          </cell>
          <cell r="J928">
            <v>0</v>
          </cell>
          <cell r="K928">
            <v>0</v>
          </cell>
          <cell r="L928">
            <v>0</v>
          </cell>
          <cell r="M928">
            <v>0</v>
          </cell>
          <cell r="N928">
            <v>0</v>
          </cell>
          <cell r="O928">
            <v>0</v>
          </cell>
          <cell r="P928">
            <v>38</v>
          </cell>
        </row>
        <row r="929">
          <cell r="C929">
            <v>0</v>
          </cell>
          <cell r="D929" t="str">
            <v>가. 재료비</v>
          </cell>
          <cell r="E929">
            <v>0</v>
          </cell>
          <cell r="F929">
            <v>0</v>
          </cell>
          <cell r="G929">
            <v>0</v>
          </cell>
          <cell r="H929">
            <v>0</v>
          </cell>
          <cell r="I929">
            <v>0</v>
          </cell>
          <cell r="J929">
            <v>0</v>
          </cell>
          <cell r="K929">
            <v>0</v>
          </cell>
          <cell r="L929">
            <v>0</v>
          </cell>
          <cell r="M929">
            <v>0</v>
          </cell>
          <cell r="N929">
            <v>0</v>
          </cell>
          <cell r="O929">
            <v>0</v>
          </cell>
          <cell r="P929">
            <v>0</v>
          </cell>
        </row>
        <row r="930">
          <cell r="C930">
            <v>0</v>
          </cell>
          <cell r="D930" t="str">
            <v>광전복합케이블</v>
          </cell>
          <cell r="E930" t="str">
            <v>SM8C/4㎟X2C/4㎟*1C, 배관일체형</v>
          </cell>
          <cell r="F930" t="str">
            <v>m</v>
          </cell>
          <cell r="G930" t="e">
            <v>#NAME?</v>
          </cell>
          <cell r="H930">
            <v>9590</v>
          </cell>
          <cell r="I930" t="e">
            <v>#NAME?</v>
          </cell>
          <cell r="J930">
            <v>0</v>
          </cell>
          <cell r="K930">
            <v>0</v>
          </cell>
          <cell r="L930">
            <v>0</v>
          </cell>
          <cell r="M930" t="e">
            <v>#NAME?</v>
          </cell>
          <cell r="N930">
            <v>9590</v>
          </cell>
          <cell r="O930" t="e">
            <v>#NAME?</v>
          </cell>
          <cell r="P930">
            <v>0</v>
          </cell>
        </row>
        <row r="931">
          <cell r="C931">
            <v>0</v>
          </cell>
          <cell r="D931" t="str">
            <v>잡자재비</v>
          </cell>
          <cell r="E931" t="str">
            <v>전선 및 배관의 2%</v>
          </cell>
          <cell r="F931" t="str">
            <v>요율</v>
          </cell>
          <cell r="G931" t="e">
            <v>#NAME?</v>
          </cell>
          <cell r="H931" t="e">
            <v>#NAME?</v>
          </cell>
          <cell r="I931" t="e">
            <v>#NAME?</v>
          </cell>
          <cell r="J931">
            <v>0</v>
          </cell>
          <cell r="K931">
            <v>0</v>
          </cell>
          <cell r="L931">
            <v>0</v>
          </cell>
          <cell r="M931" t="e">
            <v>#NAME?</v>
          </cell>
          <cell r="N931" t="e">
            <v>#NAME?</v>
          </cell>
          <cell r="O931" t="e">
            <v>#NAME?</v>
          </cell>
          <cell r="P931">
            <v>0</v>
          </cell>
        </row>
        <row r="932">
          <cell r="C932">
            <v>0</v>
          </cell>
          <cell r="D932">
            <v>0</v>
          </cell>
          <cell r="E932">
            <v>0</v>
          </cell>
          <cell r="F932">
            <v>0</v>
          </cell>
          <cell r="G932">
            <v>0</v>
          </cell>
          <cell r="H932">
            <v>0</v>
          </cell>
          <cell r="I932">
            <v>0</v>
          </cell>
          <cell r="J932">
            <v>0</v>
          </cell>
          <cell r="K932">
            <v>0</v>
          </cell>
          <cell r="L932">
            <v>0</v>
          </cell>
          <cell r="M932">
            <v>0</v>
          </cell>
          <cell r="N932">
            <v>0</v>
          </cell>
          <cell r="O932">
            <v>0</v>
          </cell>
          <cell r="P932">
            <v>0</v>
          </cell>
        </row>
        <row r="933">
          <cell r="C933">
            <v>0</v>
          </cell>
          <cell r="D933" t="str">
            <v>나 노무비</v>
          </cell>
          <cell r="E933">
            <v>0</v>
          </cell>
          <cell r="F933">
            <v>0</v>
          </cell>
          <cell r="G933">
            <v>0</v>
          </cell>
          <cell r="H933">
            <v>0</v>
          </cell>
          <cell r="I933">
            <v>0</v>
          </cell>
          <cell r="J933">
            <v>0</v>
          </cell>
          <cell r="K933">
            <v>0</v>
          </cell>
          <cell r="L933">
            <v>0</v>
          </cell>
          <cell r="M933">
            <v>0</v>
          </cell>
          <cell r="N933">
            <v>0</v>
          </cell>
          <cell r="O933">
            <v>0</v>
          </cell>
          <cell r="P933">
            <v>0</v>
          </cell>
        </row>
        <row r="934">
          <cell r="B934" t="str">
            <v>38광케이블설치사</v>
          </cell>
          <cell r="C934">
            <v>0</v>
          </cell>
          <cell r="D934" t="str">
            <v>광케이블설치사</v>
          </cell>
          <cell r="E934">
            <v>0</v>
          </cell>
          <cell r="F934" t="str">
            <v>인</v>
          </cell>
          <cell r="G934" t="e">
            <v>#NAME?</v>
          </cell>
          <cell r="H934">
            <v>0</v>
          </cell>
          <cell r="I934">
            <v>0</v>
          </cell>
          <cell r="J934">
            <v>398214</v>
          </cell>
          <cell r="K934" t="e">
            <v>#NAME?</v>
          </cell>
          <cell r="L934">
            <v>0</v>
          </cell>
          <cell r="M934">
            <v>0</v>
          </cell>
          <cell r="N934">
            <v>398214</v>
          </cell>
          <cell r="O934" t="e">
            <v>#NAME?</v>
          </cell>
          <cell r="P934">
            <v>0</v>
          </cell>
        </row>
        <row r="935">
          <cell r="B935" t="str">
            <v>38보통인부</v>
          </cell>
          <cell r="C935">
            <v>0</v>
          </cell>
          <cell r="D935" t="str">
            <v>보통인부</v>
          </cell>
          <cell r="E935">
            <v>0</v>
          </cell>
          <cell r="F935" t="str">
            <v>인</v>
          </cell>
          <cell r="G935" t="e">
            <v>#NAME?</v>
          </cell>
          <cell r="H935">
            <v>0</v>
          </cell>
          <cell r="I935">
            <v>0</v>
          </cell>
          <cell r="J935">
            <v>153671</v>
          </cell>
          <cell r="K935" t="e">
            <v>#NAME?</v>
          </cell>
          <cell r="L935">
            <v>0</v>
          </cell>
          <cell r="M935">
            <v>0</v>
          </cell>
          <cell r="N935">
            <v>153671</v>
          </cell>
          <cell r="O935" t="e">
            <v>#NAME?</v>
          </cell>
          <cell r="P935">
            <v>0</v>
          </cell>
        </row>
        <row r="936">
          <cell r="C936">
            <v>0</v>
          </cell>
          <cell r="D936">
            <v>0</v>
          </cell>
          <cell r="E936">
            <v>0</v>
          </cell>
          <cell r="F936">
            <v>0</v>
          </cell>
          <cell r="G936">
            <v>0</v>
          </cell>
          <cell r="H936">
            <v>0</v>
          </cell>
          <cell r="I936">
            <v>0</v>
          </cell>
          <cell r="J936">
            <v>0</v>
          </cell>
          <cell r="K936">
            <v>0</v>
          </cell>
          <cell r="L936">
            <v>0</v>
          </cell>
          <cell r="M936">
            <v>0</v>
          </cell>
          <cell r="N936">
            <v>0</v>
          </cell>
          <cell r="O936">
            <v>0</v>
          </cell>
          <cell r="P936">
            <v>0</v>
          </cell>
        </row>
        <row r="937">
          <cell r="C937">
            <v>0</v>
          </cell>
          <cell r="D937" t="str">
            <v>다. 공구손료</v>
          </cell>
          <cell r="E937">
            <v>0</v>
          </cell>
          <cell r="F937">
            <v>0</v>
          </cell>
          <cell r="G937">
            <v>0</v>
          </cell>
          <cell r="H937">
            <v>0</v>
          </cell>
          <cell r="I937">
            <v>0</v>
          </cell>
          <cell r="J937">
            <v>0</v>
          </cell>
          <cell r="K937">
            <v>0</v>
          </cell>
          <cell r="L937">
            <v>0</v>
          </cell>
          <cell r="M937">
            <v>0</v>
          </cell>
          <cell r="N937">
            <v>0</v>
          </cell>
          <cell r="O937">
            <v>0</v>
          </cell>
          <cell r="P937">
            <v>0</v>
          </cell>
        </row>
        <row r="938">
          <cell r="C938">
            <v>0</v>
          </cell>
          <cell r="D938" t="str">
            <v>광케이블설치사</v>
          </cell>
          <cell r="E938">
            <v>0</v>
          </cell>
          <cell r="F938" t="str">
            <v>인</v>
          </cell>
          <cell r="G938" t="e">
            <v>#NAME?</v>
          </cell>
          <cell r="H938">
            <v>0</v>
          </cell>
          <cell r="I938" t="e">
            <v>#NAME?</v>
          </cell>
          <cell r="J938">
            <v>0</v>
          </cell>
          <cell r="K938">
            <v>0</v>
          </cell>
          <cell r="L938">
            <v>398214</v>
          </cell>
          <cell r="M938" t="e">
            <v>#NAME?</v>
          </cell>
          <cell r="N938">
            <v>398214</v>
          </cell>
          <cell r="O938" t="e">
            <v>#NAME?</v>
          </cell>
          <cell r="P938">
            <v>0</v>
          </cell>
        </row>
        <row r="939">
          <cell r="C939">
            <v>0</v>
          </cell>
          <cell r="D939" t="str">
            <v>보통인부</v>
          </cell>
          <cell r="E939">
            <v>0</v>
          </cell>
          <cell r="F939" t="str">
            <v>인</v>
          </cell>
          <cell r="G939" t="e">
            <v>#NAME?</v>
          </cell>
          <cell r="H939">
            <v>0</v>
          </cell>
          <cell r="I939" t="e">
            <v>#NAME?</v>
          </cell>
          <cell r="J939">
            <v>0</v>
          </cell>
          <cell r="K939">
            <v>0</v>
          </cell>
          <cell r="L939">
            <v>153671</v>
          </cell>
          <cell r="M939" t="e">
            <v>#NAME?</v>
          </cell>
          <cell r="N939">
            <v>153671</v>
          </cell>
          <cell r="O939" t="e">
            <v>#NAME?</v>
          </cell>
          <cell r="P939">
            <v>0</v>
          </cell>
        </row>
        <row r="940">
          <cell r="C940">
            <v>0</v>
          </cell>
          <cell r="D940">
            <v>0</v>
          </cell>
          <cell r="E940">
            <v>0</v>
          </cell>
          <cell r="F940">
            <v>0</v>
          </cell>
          <cell r="G940">
            <v>0</v>
          </cell>
          <cell r="H940">
            <v>0</v>
          </cell>
          <cell r="I940">
            <v>0</v>
          </cell>
          <cell r="J940">
            <v>0</v>
          </cell>
          <cell r="K940">
            <v>0</v>
          </cell>
          <cell r="L940">
            <v>0</v>
          </cell>
          <cell r="M940">
            <v>0</v>
          </cell>
          <cell r="N940">
            <v>0</v>
          </cell>
          <cell r="O940">
            <v>0</v>
          </cell>
          <cell r="P940">
            <v>0</v>
          </cell>
        </row>
        <row r="941">
          <cell r="C941">
            <v>0</v>
          </cell>
          <cell r="D941">
            <v>0</v>
          </cell>
          <cell r="E941">
            <v>0</v>
          </cell>
          <cell r="F941">
            <v>0</v>
          </cell>
          <cell r="G941">
            <v>0</v>
          </cell>
          <cell r="H941">
            <v>0</v>
          </cell>
          <cell r="I941">
            <v>0</v>
          </cell>
          <cell r="J941">
            <v>0</v>
          </cell>
          <cell r="K941">
            <v>0</v>
          </cell>
          <cell r="L941">
            <v>0</v>
          </cell>
          <cell r="M941">
            <v>0</v>
          </cell>
          <cell r="N941">
            <v>0</v>
          </cell>
          <cell r="O941">
            <v>0</v>
          </cell>
          <cell r="P941">
            <v>0</v>
          </cell>
        </row>
        <row r="942">
          <cell r="C942">
            <v>0</v>
          </cell>
          <cell r="D942">
            <v>0</v>
          </cell>
          <cell r="E942">
            <v>0</v>
          </cell>
          <cell r="F942">
            <v>0</v>
          </cell>
          <cell r="G942">
            <v>0</v>
          </cell>
          <cell r="H942">
            <v>0</v>
          </cell>
          <cell r="I942">
            <v>0</v>
          </cell>
          <cell r="J942">
            <v>0</v>
          </cell>
          <cell r="K942">
            <v>0</v>
          </cell>
          <cell r="L942">
            <v>0</v>
          </cell>
          <cell r="M942">
            <v>0</v>
          </cell>
          <cell r="N942">
            <v>0</v>
          </cell>
          <cell r="O942">
            <v>0</v>
          </cell>
          <cell r="P942">
            <v>0</v>
          </cell>
        </row>
        <row r="943">
          <cell r="C943">
            <v>0</v>
          </cell>
          <cell r="D943">
            <v>0</v>
          </cell>
          <cell r="E943">
            <v>0</v>
          </cell>
          <cell r="F943">
            <v>0</v>
          </cell>
          <cell r="G943">
            <v>0</v>
          </cell>
          <cell r="H943">
            <v>0</v>
          </cell>
          <cell r="I943">
            <v>0</v>
          </cell>
          <cell r="J943">
            <v>0</v>
          </cell>
          <cell r="K943">
            <v>0</v>
          </cell>
          <cell r="L943">
            <v>0</v>
          </cell>
          <cell r="M943">
            <v>0</v>
          </cell>
          <cell r="N943">
            <v>0</v>
          </cell>
          <cell r="O943">
            <v>0</v>
          </cell>
          <cell r="P943">
            <v>0</v>
          </cell>
        </row>
        <row r="944">
          <cell r="C944">
            <v>0</v>
          </cell>
          <cell r="D944">
            <v>0</v>
          </cell>
          <cell r="E944">
            <v>0</v>
          </cell>
          <cell r="F944">
            <v>0</v>
          </cell>
          <cell r="G944">
            <v>0</v>
          </cell>
          <cell r="H944">
            <v>0</v>
          </cell>
          <cell r="I944">
            <v>0</v>
          </cell>
          <cell r="J944">
            <v>0</v>
          </cell>
          <cell r="K944">
            <v>0</v>
          </cell>
          <cell r="L944">
            <v>0</v>
          </cell>
          <cell r="M944">
            <v>0</v>
          </cell>
          <cell r="N944">
            <v>0</v>
          </cell>
          <cell r="O944">
            <v>0</v>
          </cell>
          <cell r="P944">
            <v>0</v>
          </cell>
        </row>
        <row r="945">
          <cell r="C945">
            <v>0</v>
          </cell>
          <cell r="D945">
            <v>0</v>
          </cell>
          <cell r="E945">
            <v>0</v>
          </cell>
          <cell r="F945">
            <v>0</v>
          </cell>
          <cell r="G945">
            <v>0</v>
          </cell>
          <cell r="H945">
            <v>0</v>
          </cell>
          <cell r="I945">
            <v>0</v>
          </cell>
          <cell r="J945">
            <v>0</v>
          </cell>
          <cell r="K945">
            <v>0</v>
          </cell>
          <cell r="L945">
            <v>0</v>
          </cell>
          <cell r="M945">
            <v>0</v>
          </cell>
          <cell r="N945">
            <v>0</v>
          </cell>
          <cell r="O945">
            <v>0</v>
          </cell>
          <cell r="P945">
            <v>0</v>
          </cell>
        </row>
        <row r="946">
          <cell r="C946">
            <v>0</v>
          </cell>
          <cell r="D946">
            <v>0</v>
          </cell>
          <cell r="E946">
            <v>0</v>
          </cell>
          <cell r="F946">
            <v>0</v>
          </cell>
          <cell r="G946">
            <v>0</v>
          </cell>
          <cell r="H946">
            <v>0</v>
          </cell>
          <cell r="I946">
            <v>0</v>
          </cell>
          <cell r="J946">
            <v>0</v>
          </cell>
          <cell r="K946">
            <v>0</v>
          </cell>
          <cell r="L946">
            <v>0</v>
          </cell>
          <cell r="M946">
            <v>0</v>
          </cell>
          <cell r="N946">
            <v>0</v>
          </cell>
          <cell r="O946">
            <v>0</v>
          </cell>
          <cell r="P946">
            <v>0</v>
          </cell>
        </row>
        <row r="947">
          <cell r="C947">
            <v>0</v>
          </cell>
          <cell r="D947">
            <v>0</v>
          </cell>
          <cell r="E947">
            <v>0</v>
          </cell>
          <cell r="F947">
            <v>0</v>
          </cell>
          <cell r="G947">
            <v>0</v>
          </cell>
          <cell r="H947">
            <v>0</v>
          </cell>
          <cell r="I947">
            <v>0</v>
          </cell>
          <cell r="J947">
            <v>0</v>
          </cell>
          <cell r="K947">
            <v>0</v>
          </cell>
          <cell r="L947">
            <v>0</v>
          </cell>
          <cell r="M947">
            <v>0</v>
          </cell>
          <cell r="N947">
            <v>0</v>
          </cell>
          <cell r="O947">
            <v>0</v>
          </cell>
          <cell r="P947">
            <v>0</v>
          </cell>
        </row>
        <row r="948">
          <cell r="C948">
            <v>0</v>
          </cell>
          <cell r="D948">
            <v>0</v>
          </cell>
          <cell r="E948">
            <v>0</v>
          </cell>
          <cell r="F948">
            <v>0</v>
          </cell>
          <cell r="G948">
            <v>0</v>
          </cell>
          <cell r="H948">
            <v>0</v>
          </cell>
          <cell r="I948">
            <v>0</v>
          </cell>
          <cell r="J948">
            <v>0</v>
          </cell>
          <cell r="K948">
            <v>0</v>
          </cell>
          <cell r="L948">
            <v>0</v>
          </cell>
          <cell r="M948">
            <v>0</v>
          </cell>
          <cell r="N948">
            <v>0</v>
          </cell>
          <cell r="O948">
            <v>0</v>
          </cell>
          <cell r="P948">
            <v>0</v>
          </cell>
        </row>
        <row r="949">
          <cell r="C949">
            <v>0</v>
          </cell>
          <cell r="D949">
            <v>0</v>
          </cell>
          <cell r="E949">
            <v>0</v>
          </cell>
          <cell r="F949">
            <v>0</v>
          </cell>
          <cell r="G949">
            <v>0</v>
          </cell>
          <cell r="H949">
            <v>0</v>
          </cell>
          <cell r="I949">
            <v>0</v>
          </cell>
          <cell r="J949">
            <v>0</v>
          </cell>
          <cell r="K949">
            <v>0</v>
          </cell>
          <cell r="L949">
            <v>0</v>
          </cell>
          <cell r="M949">
            <v>0</v>
          </cell>
          <cell r="N949">
            <v>0</v>
          </cell>
          <cell r="O949">
            <v>0</v>
          </cell>
          <cell r="P949">
            <v>0</v>
          </cell>
        </row>
        <row r="950">
          <cell r="C950">
            <v>0</v>
          </cell>
          <cell r="D950">
            <v>0</v>
          </cell>
          <cell r="E950">
            <v>0</v>
          </cell>
          <cell r="F950">
            <v>0</v>
          </cell>
          <cell r="G950">
            <v>0</v>
          </cell>
          <cell r="H950">
            <v>0</v>
          </cell>
          <cell r="I950">
            <v>0</v>
          </cell>
          <cell r="J950">
            <v>0</v>
          </cell>
          <cell r="K950">
            <v>0</v>
          </cell>
          <cell r="L950">
            <v>0</v>
          </cell>
          <cell r="M950">
            <v>0</v>
          </cell>
          <cell r="N950">
            <v>0</v>
          </cell>
          <cell r="O950">
            <v>0</v>
          </cell>
          <cell r="P950">
            <v>0</v>
          </cell>
        </row>
        <row r="951">
          <cell r="C951">
            <v>0</v>
          </cell>
          <cell r="D951">
            <v>0</v>
          </cell>
          <cell r="E951">
            <v>0</v>
          </cell>
          <cell r="F951">
            <v>0</v>
          </cell>
          <cell r="G951">
            <v>0</v>
          </cell>
          <cell r="H951">
            <v>0</v>
          </cell>
          <cell r="I951">
            <v>0</v>
          </cell>
          <cell r="J951">
            <v>0</v>
          </cell>
          <cell r="K951">
            <v>0</v>
          </cell>
          <cell r="L951">
            <v>0</v>
          </cell>
          <cell r="M951">
            <v>0</v>
          </cell>
          <cell r="N951">
            <v>0</v>
          </cell>
          <cell r="O951">
            <v>0</v>
          </cell>
          <cell r="P951">
            <v>0</v>
          </cell>
        </row>
        <row r="952">
          <cell r="B952" t="str">
            <v>38계</v>
          </cell>
          <cell r="C952">
            <v>0</v>
          </cell>
          <cell r="D952" t="str">
            <v>계</v>
          </cell>
          <cell r="E952">
            <v>0</v>
          </cell>
          <cell r="F952">
            <v>0</v>
          </cell>
          <cell r="G952">
            <v>0</v>
          </cell>
          <cell r="H952">
            <v>0</v>
          </cell>
          <cell r="I952" t="e">
            <v>#NAME?</v>
          </cell>
          <cell r="J952">
            <v>0</v>
          </cell>
          <cell r="K952" t="e">
            <v>#NAME?</v>
          </cell>
          <cell r="L952">
            <v>0</v>
          </cell>
          <cell r="M952" t="e">
            <v>#NAME?</v>
          </cell>
          <cell r="N952">
            <v>0</v>
          </cell>
          <cell r="O952" t="e">
            <v>#NAME?</v>
          </cell>
          <cell r="P952">
            <v>0</v>
          </cell>
        </row>
        <row r="953">
          <cell r="B953">
            <v>39</v>
          </cell>
          <cell r="C953">
            <v>39</v>
          </cell>
          <cell r="D953" t="str">
            <v>광전복합케이블, 구내</v>
          </cell>
          <cell r="E953" t="str">
            <v>SM8C/6㎟X2C/6㎟*1C, 배관일체형</v>
          </cell>
          <cell r="F953" t="str">
            <v>100m</v>
          </cell>
          <cell r="G953">
            <v>0</v>
          </cell>
          <cell r="H953">
            <v>0</v>
          </cell>
          <cell r="I953">
            <v>0</v>
          </cell>
          <cell r="J953">
            <v>0</v>
          </cell>
          <cell r="K953">
            <v>0</v>
          </cell>
          <cell r="L953">
            <v>0</v>
          </cell>
          <cell r="M953">
            <v>0</v>
          </cell>
          <cell r="N953">
            <v>0</v>
          </cell>
          <cell r="O953">
            <v>0</v>
          </cell>
          <cell r="P953">
            <v>39</v>
          </cell>
        </row>
        <row r="954">
          <cell r="C954">
            <v>0</v>
          </cell>
          <cell r="D954" t="str">
            <v>가. 재료비</v>
          </cell>
          <cell r="E954">
            <v>0</v>
          </cell>
          <cell r="F954">
            <v>0</v>
          </cell>
          <cell r="G954">
            <v>0</v>
          </cell>
          <cell r="H954">
            <v>0</v>
          </cell>
          <cell r="I954">
            <v>0</v>
          </cell>
          <cell r="J954">
            <v>0</v>
          </cell>
          <cell r="K954">
            <v>0</v>
          </cell>
          <cell r="L954">
            <v>0</v>
          </cell>
          <cell r="M954">
            <v>0</v>
          </cell>
          <cell r="N954">
            <v>0</v>
          </cell>
          <cell r="O954">
            <v>0</v>
          </cell>
          <cell r="P954">
            <v>0</v>
          </cell>
        </row>
        <row r="955">
          <cell r="C955">
            <v>0</v>
          </cell>
          <cell r="D955" t="str">
            <v>광전복합케이블</v>
          </cell>
          <cell r="E955" t="str">
            <v>SM8C/6㎟X2C/6㎟*1C, 배관일체형</v>
          </cell>
          <cell r="F955" t="str">
            <v>m</v>
          </cell>
          <cell r="G955" t="e">
            <v>#NAME?</v>
          </cell>
          <cell r="H955">
            <v>11247</v>
          </cell>
          <cell r="I955" t="e">
            <v>#NAME?</v>
          </cell>
          <cell r="J955">
            <v>0</v>
          </cell>
          <cell r="K955">
            <v>0</v>
          </cell>
          <cell r="L955">
            <v>0</v>
          </cell>
          <cell r="M955" t="e">
            <v>#NAME?</v>
          </cell>
          <cell r="N955">
            <v>11247</v>
          </cell>
          <cell r="O955" t="e">
            <v>#NAME?</v>
          </cell>
          <cell r="P955">
            <v>0</v>
          </cell>
        </row>
        <row r="956">
          <cell r="C956">
            <v>0</v>
          </cell>
          <cell r="D956" t="str">
            <v>잡자재비</v>
          </cell>
          <cell r="E956" t="str">
            <v>전선 및 배관의 2%</v>
          </cell>
          <cell r="F956" t="str">
            <v>요율</v>
          </cell>
          <cell r="G956" t="e">
            <v>#NAME?</v>
          </cell>
          <cell r="H956" t="e">
            <v>#NAME?</v>
          </cell>
          <cell r="I956" t="e">
            <v>#NAME?</v>
          </cell>
          <cell r="J956">
            <v>0</v>
          </cell>
          <cell r="K956">
            <v>0</v>
          </cell>
          <cell r="L956">
            <v>0</v>
          </cell>
          <cell r="M956" t="e">
            <v>#NAME?</v>
          </cell>
          <cell r="N956" t="e">
            <v>#NAME?</v>
          </cell>
          <cell r="O956" t="e">
            <v>#NAME?</v>
          </cell>
          <cell r="P956">
            <v>0</v>
          </cell>
        </row>
        <row r="957">
          <cell r="C957">
            <v>0</v>
          </cell>
          <cell r="D957">
            <v>0</v>
          </cell>
          <cell r="E957">
            <v>0</v>
          </cell>
          <cell r="F957">
            <v>0</v>
          </cell>
          <cell r="G957">
            <v>0</v>
          </cell>
          <cell r="H957">
            <v>0</v>
          </cell>
          <cell r="I957">
            <v>0</v>
          </cell>
          <cell r="J957">
            <v>0</v>
          </cell>
          <cell r="K957">
            <v>0</v>
          </cell>
          <cell r="L957">
            <v>0</v>
          </cell>
          <cell r="M957">
            <v>0</v>
          </cell>
          <cell r="N957">
            <v>0</v>
          </cell>
          <cell r="O957">
            <v>0</v>
          </cell>
          <cell r="P957">
            <v>0</v>
          </cell>
        </row>
        <row r="958">
          <cell r="C958">
            <v>0</v>
          </cell>
          <cell r="D958" t="str">
            <v>나 노무비</v>
          </cell>
          <cell r="E958">
            <v>0</v>
          </cell>
          <cell r="F958">
            <v>0</v>
          </cell>
          <cell r="G958">
            <v>0</v>
          </cell>
          <cell r="H958">
            <v>0</v>
          </cell>
          <cell r="I958">
            <v>0</v>
          </cell>
          <cell r="J958">
            <v>0</v>
          </cell>
          <cell r="K958">
            <v>0</v>
          </cell>
          <cell r="L958">
            <v>0</v>
          </cell>
          <cell r="M958">
            <v>0</v>
          </cell>
          <cell r="N958">
            <v>0</v>
          </cell>
          <cell r="O958">
            <v>0</v>
          </cell>
          <cell r="P958">
            <v>0</v>
          </cell>
        </row>
        <row r="959">
          <cell r="B959" t="str">
            <v>39광케이블설치사</v>
          </cell>
          <cell r="C959">
            <v>0</v>
          </cell>
          <cell r="D959" t="str">
            <v>광케이블설치사</v>
          </cell>
          <cell r="E959">
            <v>0</v>
          </cell>
          <cell r="F959" t="str">
            <v>인</v>
          </cell>
          <cell r="G959" t="e">
            <v>#NAME?</v>
          </cell>
          <cell r="H959">
            <v>0</v>
          </cell>
          <cell r="I959">
            <v>0</v>
          </cell>
          <cell r="J959">
            <v>398214</v>
          </cell>
          <cell r="K959" t="e">
            <v>#NAME?</v>
          </cell>
          <cell r="L959">
            <v>0</v>
          </cell>
          <cell r="M959">
            <v>0</v>
          </cell>
          <cell r="N959">
            <v>398214</v>
          </cell>
          <cell r="O959" t="e">
            <v>#NAME?</v>
          </cell>
          <cell r="P959">
            <v>0</v>
          </cell>
        </row>
        <row r="960">
          <cell r="B960" t="str">
            <v>39보통인부</v>
          </cell>
          <cell r="C960">
            <v>0</v>
          </cell>
          <cell r="D960" t="str">
            <v>보통인부</v>
          </cell>
          <cell r="E960">
            <v>0</v>
          </cell>
          <cell r="F960" t="str">
            <v>인</v>
          </cell>
          <cell r="G960" t="e">
            <v>#NAME?</v>
          </cell>
          <cell r="H960">
            <v>0</v>
          </cell>
          <cell r="I960">
            <v>0</v>
          </cell>
          <cell r="J960">
            <v>153671</v>
          </cell>
          <cell r="K960" t="e">
            <v>#NAME?</v>
          </cell>
          <cell r="L960">
            <v>0</v>
          </cell>
          <cell r="M960">
            <v>0</v>
          </cell>
          <cell r="N960">
            <v>153671</v>
          </cell>
          <cell r="O960" t="e">
            <v>#NAME?</v>
          </cell>
          <cell r="P960">
            <v>0</v>
          </cell>
        </row>
        <row r="961">
          <cell r="C961">
            <v>0</v>
          </cell>
          <cell r="D961">
            <v>0</v>
          </cell>
          <cell r="E961">
            <v>0</v>
          </cell>
          <cell r="F961">
            <v>0</v>
          </cell>
          <cell r="G961">
            <v>0</v>
          </cell>
          <cell r="H961">
            <v>0</v>
          </cell>
          <cell r="I961">
            <v>0</v>
          </cell>
          <cell r="J961">
            <v>0</v>
          </cell>
          <cell r="K961">
            <v>0</v>
          </cell>
          <cell r="L961">
            <v>0</v>
          </cell>
          <cell r="M961">
            <v>0</v>
          </cell>
          <cell r="N961">
            <v>0</v>
          </cell>
          <cell r="O961">
            <v>0</v>
          </cell>
          <cell r="P961">
            <v>0</v>
          </cell>
        </row>
        <row r="962">
          <cell r="C962">
            <v>0</v>
          </cell>
          <cell r="D962" t="str">
            <v>다. 공구손료</v>
          </cell>
          <cell r="E962">
            <v>0</v>
          </cell>
          <cell r="F962">
            <v>0</v>
          </cell>
          <cell r="G962">
            <v>0</v>
          </cell>
          <cell r="H962">
            <v>0</v>
          </cell>
          <cell r="I962">
            <v>0</v>
          </cell>
          <cell r="J962">
            <v>0</v>
          </cell>
          <cell r="K962">
            <v>0</v>
          </cell>
          <cell r="L962">
            <v>0</v>
          </cell>
          <cell r="M962">
            <v>0</v>
          </cell>
          <cell r="N962">
            <v>0</v>
          </cell>
          <cell r="O962">
            <v>0</v>
          </cell>
          <cell r="P962">
            <v>0</v>
          </cell>
        </row>
        <row r="963">
          <cell r="C963">
            <v>0</v>
          </cell>
          <cell r="D963" t="str">
            <v>광케이블설치사</v>
          </cell>
          <cell r="E963">
            <v>0</v>
          </cell>
          <cell r="F963" t="str">
            <v>인</v>
          </cell>
          <cell r="G963" t="e">
            <v>#NAME?</v>
          </cell>
          <cell r="H963">
            <v>0</v>
          </cell>
          <cell r="I963" t="e">
            <v>#NAME?</v>
          </cell>
          <cell r="J963">
            <v>0</v>
          </cell>
          <cell r="K963">
            <v>0</v>
          </cell>
          <cell r="L963">
            <v>398214</v>
          </cell>
          <cell r="M963" t="e">
            <v>#NAME?</v>
          </cell>
          <cell r="N963">
            <v>398214</v>
          </cell>
          <cell r="O963" t="e">
            <v>#NAME?</v>
          </cell>
          <cell r="P963">
            <v>0</v>
          </cell>
        </row>
        <row r="964">
          <cell r="C964">
            <v>0</v>
          </cell>
          <cell r="D964" t="str">
            <v>보통인부</v>
          </cell>
          <cell r="E964">
            <v>0</v>
          </cell>
          <cell r="F964" t="str">
            <v>인</v>
          </cell>
          <cell r="G964" t="e">
            <v>#NAME?</v>
          </cell>
          <cell r="H964">
            <v>0</v>
          </cell>
          <cell r="I964" t="e">
            <v>#NAME?</v>
          </cell>
          <cell r="J964">
            <v>0</v>
          </cell>
          <cell r="K964">
            <v>0</v>
          </cell>
          <cell r="L964">
            <v>153671</v>
          </cell>
          <cell r="M964" t="e">
            <v>#NAME?</v>
          </cell>
          <cell r="N964">
            <v>153671</v>
          </cell>
          <cell r="O964" t="e">
            <v>#NAME?</v>
          </cell>
          <cell r="P964">
            <v>0</v>
          </cell>
        </row>
        <row r="965">
          <cell r="C965">
            <v>0</v>
          </cell>
          <cell r="D965">
            <v>0</v>
          </cell>
          <cell r="E965">
            <v>0</v>
          </cell>
          <cell r="F965">
            <v>0</v>
          </cell>
          <cell r="G965">
            <v>0</v>
          </cell>
          <cell r="H965">
            <v>0</v>
          </cell>
          <cell r="I965">
            <v>0</v>
          </cell>
          <cell r="J965">
            <v>0</v>
          </cell>
          <cell r="K965">
            <v>0</v>
          </cell>
          <cell r="L965">
            <v>0</v>
          </cell>
          <cell r="M965">
            <v>0</v>
          </cell>
          <cell r="N965">
            <v>0</v>
          </cell>
          <cell r="O965">
            <v>0</v>
          </cell>
          <cell r="P965">
            <v>0</v>
          </cell>
        </row>
        <row r="966">
          <cell r="C966">
            <v>0</v>
          </cell>
          <cell r="D966">
            <v>0</v>
          </cell>
          <cell r="E966">
            <v>0</v>
          </cell>
          <cell r="F966">
            <v>0</v>
          </cell>
          <cell r="G966">
            <v>0</v>
          </cell>
          <cell r="H966">
            <v>0</v>
          </cell>
          <cell r="I966">
            <v>0</v>
          </cell>
          <cell r="J966">
            <v>0</v>
          </cell>
          <cell r="K966">
            <v>0</v>
          </cell>
          <cell r="L966">
            <v>0</v>
          </cell>
          <cell r="M966">
            <v>0</v>
          </cell>
          <cell r="N966">
            <v>0</v>
          </cell>
          <cell r="O966">
            <v>0</v>
          </cell>
          <cell r="P966">
            <v>0</v>
          </cell>
        </row>
        <row r="967">
          <cell r="C967">
            <v>0</v>
          </cell>
          <cell r="D967">
            <v>0</v>
          </cell>
          <cell r="E967">
            <v>0</v>
          </cell>
          <cell r="F967">
            <v>0</v>
          </cell>
          <cell r="G967">
            <v>0</v>
          </cell>
          <cell r="H967">
            <v>0</v>
          </cell>
          <cell r="I967">
            <v>0</v>
          </cell>
          <cell r="J967">
            <v>0</v>
          </cell>
          <cell r="K967">
            <v>0</v>
          </cell>
          <cell r="L967">
            <v>0</v>
          </cell>
          <cell r="M967">
            <v>0</v>
          </cell>
          <cell r="N967">
            <v>0</v>
          </cell>
          <cell r="O967">
            <v>0</v>
          </cell>
          <cell r="P967">
            <v>0</v>
          </cell>
        </row>
        <row r="968">
          <cell r="C968">
            <v>0</v>
          </cell>
          <cell r="D968">
            <v>0</v>
          </cell>
          <cell r="E968">
            <v>0</v>
          </cell>
          <cell r="F968">
            <v>0</v>
          </cell>
          <cell r="G968">
            <v>0</v>
          </cell>
          <cell r="H968">
            <v>0</v>
          </cell>
          <cell r="I968">
            <v>0</v>
          </cell>
          <cell r="J968">
            <v>0</v>
          </cell>
          <cell r="K968">
            <v>0</v>
          </cell>
          <cell r="L968">
            <v>0</v>
          </cell>
          <cell r="M968">
            <v>0</v>
          </cell>
          <cell r="N968">
            <v>0</v>
          </cell>
          <cell r="O968">
            <v>0</v>
          </cell>
          <cell r="P968">
            <v>0</v>
          </cell>
        </row>
        <row r="969">
          <cell r="C969">
            <v>0</v>
          </cell>
          <cell r="D969">
            <v>0</v>
          </cell>
          <cell r="E969">
            <v>0</v>
          </cell>
          <cell r="F969">
            <v>0</v>
          </cell>
          <cell r="G969">
            <v>0</v>
          </cell>
          <cell r="H969">
            <v>0</v>
          </cell>
          <cell r="I969">
            <v>0</v>
          </cell>
          <cell r="J969">
            <v>0</v>
          </cell>
          <cell r="K969">
            <v>0</v>
          </cell>
          <cell r="L969">
            <v>0</v>
          </cell>
          <cell r="M969">
            <v>0</v>
          </cell>
          <cell r="N969">
            <v>0</v>
          </cell>
          <cell r="O969">
            <v>0</v>
          </cell>
          <cell r="P969">
            <v>0</v>
          </cell>
        </row>
        <row r="970">
          <cell r="C970">
            <v>0</v>
          </cell>
          <cell r="D970">
            <v>0</v>
          </cell>
          <cell r="E970">
            <v>0</v>
          </cell>
          <cell r="F970">
            <v>0</v>
          </cell>
          <cell r="G970">
            <v>0</v>
          </cell>
          <cell r="H970">
            <v>0</v>
          </cell>
          <cell r="I970">
            <v>0</v>
          </cell>
          <cell r="J970">
            <v>0</v>
          </cell>
          <cell r="K970">
            <v>0</v>
          </cell>
          <cell r="L970">
            <v>0</v>
          </cell>
          <cell r="M970">
            <v>0</v>
          </cell>
          <cell r="N970">
            <v>0</v>
          </cell>
          <cell r="O970">
            <v>0</v>
          </cell>
          <cell r="P970">
            <v>0</v>
          </cell>
        </row>
        <row r="971">
          <cell r="C971">
            <v>0</v>
          </cell>
          <cell r="D971">
            <v>0</v>
          </cell>
          <cell r="E971">
            <v>0</v>
          </cell>
          <cell r="F971">
            <v>0</v>
          </cell>
          <cell r="G971">
            <v>0</v>
          </cell>
          <cell r="H971">
            <v>0</v>
          </cell>
          <cell r="I971">
            <v>0</v>
          </cell>
          <cell r="J971">
            <v>0</v>
          </cell>
          <cell r="K971">
            <v>0</v>
          </cell>
          <cell r="L971">
            <v>0</v>
          </cell>
          <cell r="M971">
            <v>0</v>
          </cell>
          <cell r="N971">
            <v>0</v>
          </cell>
          <cell r="O971">
            <v>0</v>
          </cell>
          <cell r="P971">
            <v>0</v>
          </cell>
        </row>
        <row r="972">
          <cell r="C972">
            <v>0</v>
          </cell>
          <cell r="D972">
            <v>0</v>
          </cell>
          <cell r="E972">
            <v>0</v>
          </cell>
          <cell r="F972">
            <v>0</v>
          </cell>
          <cell r="G972">
            <v>0</v>
          </cell>
          <cell r="H972">
            <v>0</v>
          </cell>
          <cell r="I972">
            <v>0</v>
          </cell>
          <cell r="J972">
            <v>0</v>
          </cell>
          <cell r="K972">
            <v>0</v>
          </cell>
          <cell r="L972">
            <v>0</v>
          </cell>
          <cell r="M972">
            <v>0</v>
          </cell>
          <cell r="N972">
            <v>0</v>
          </cell>
          <cell r="O972">
            <v>0</v>
          </cell>
          <cell r="P972">
            <v>0</v>
          </cell>
        </row>
        <row r="973">
          <cell r="C973">
            <v>0</v>
          </cell>
          <cell r="D973">
            <v>0</v>
          </cell>
          <cell r="E973">
            <v>0</v>
          </cell>
          <cell r="F973">
            <v>0</v>
          </cell>
          <cell r="G973">
            <v>0</v>
          </cell>
          <cell r="H973">
            <v>0</v>
          </cell>
          <cell r="I973">
            <v>0</v>
          </cell>
          <cell r="J973">
            <v>0</v>
          </cell>
          <cell r="K973">
            <v>0</v>
          </cell>
          <cell r="L973">
            <v>0</v>
          </cell>
          <cell r="M973">
            <v>0</v>
          </cell>
          <cell r="N973">
            <v>0</v>
          </cell>
          <cell r="O973">
            <v>0</v>
          </cell>
          <cell r="P973">
            <v>0</v>
          </cell>
        </row>
        <row r="974">
          <cell r="C974">
            <v>0</v>
          </cell>
          <cell r="D974">
            <v>0</v>
          </cell>
          <cell r="E974">
            <v>0</v>
          </cell>
          <cell r="F974">
            <v>0</v>
          </cell>
          <cell r="G974">
            <v>0</v>
          </cell>
          <cell r="H974">
            <v>0</v>
          </cell>
          <cell r="I974">
            <v>0</v>
          </cell>
          <cell r="J974">
            <v>0</v>
          </cell>
          <cell r="K974">
            <v>0</v>
          </cell>
          <cell r="L974">
            <v>0</v>
          </cell>
          <cell r="M974">
            <v>0</v>
          </cell>
          <cell r="N974">
            <v>0</v>
          </cell>
          <cell r="O974">
            <v>0</v>
          </cell>
          <cell r="P974">
            <v>0</v>
          </cell>
        </row>
        <row r="975">
          <cell r="C975">
            <v>0</v>
          </cell>
          <cell r="D975">
            <v>0</v>
          </cell>
          <cell r="E975">
            <v>0</v>
          </cell>
          <cell r="F975">
            <v>0</v>
          </cell>
          <cell r="G975">
            <v>0</v>
          </cell>
          <cell r="H975">
            <v>0</v>
          </cell>
          <cell r="I975">
            <v>0</v>
          </cell>
          <cell r="J975">
            <v>0</v>
          </cell>
          <cell r="K975">
            <v>0</v>
          </cell>
          <cell r="L975">
            <v>0</v>
          </cell>
          <cell r="M975">
            <v>0</v>
          </cell>
          <cell r="N975">
            <v>0</v>
          </cell>
          <cell r="O975">
            <v>0</v>
          </cell>
          <cell r="P975">
            <v>0</v>
          </cell>
        </row>
        <row r="976">
          <cell r="C976">
            <v>0</v>
          </cell>
          <cell r="D976">
            <v>0</v>
          </cell>
          <cell r="E976">
            <v>0</v>
          </cell>
          <cell r="F976">
            <v>0</v>
          </cell>
          <cell r="G976">
            <v>0</v>
          </cell>
          <cell r="H976">
            <v>0</v>
          </cell>
          <cell r="I976">
            <v>0</v>
          </cell>
          <cell r="J976">
            <v>0</v>
          </cell>
          <cell r="K976">
            <v>0</v>
          </cell>
          <cell r="L976">
            <v>0</v>
          </cell>
          <cell r="M976">
            <v>0</v>
          </cell>
          <cell r="N976">
            <v>0</v>
          </cell>
          <cell r="O976">
            <v>0</v>
          </cell>
          <cell r="P976">
            <v>0</v>
          </cell>
        </row>
        <row r="977">
          <cell r="B977" t="str">
            <v>39계</v>
          </cell>
          <cell r="C977">
            <v>0</v>
          </cell>
          <cell r="D977" t="str">
            <v>계</v>
          </cell>
          <cell r="E977">
            <v>0</v>
          </cell>
          <cell r="F977">
            <v>0</v>
          </cell>
          <cell r="G977">
            <v>0</v>
          </cell>
          <cell r="H977">
            <v>0</v>
          </cell>
          <cell r="I977" t="e">
            <v>#NAME?</v>
          </cell>
          <cell r="J977">
            <v>0</v>
          </cell>
          <cell r="K977" t="e">
            <v>#NAME?</v>
          </cell>
          <cell r="L977">
            <v>0</v>
          </cell>
          <cell r="M977" t="e">
            <v>#NAME?</v>
          </cell>
          <cell r="N977">
            <v>0</v>
          </cell>
          <cell r="O977" t="e">
            <v>#NAME?</v>
          </cell>
          <cell r="P977">
            <v>0</v>
          </cell>
        </row>
        <row r="978">
          <cell r="B978">
            <v>40</v>
          </cell>
          <cell r="C978">
            <v>40</v>
          </cell>
          <cell r="D978" t="str">
            <v>광전복합케이블, 구내</v>
          </cell>
          <cell r="E978" t="str">
            <v>SM8C/2.5㎟X2C/2.5㎟*1C, 일반난연</v>
          </cell>
          <cell r="F978" t="str">
            <v>100m</v>
          </cell>
          <cell r="G978">
            <v>0</v>
          </cell>
          <cell r="H978">
            <v>0</v>
          </cell>
          <cell r="I978">
            <v>0</v>
          </cell>
          <cell r="J978">
            <v>0</v>
          </cell>
          <cell r="K978">
            <v>0</v>
          </cell>
          <cell r="L978">
            <v>0</v>
          </cell>
          <cell r="M978">
            <v>0</v>
          </cell>
          <cell r="N978">
            <v>0</v>
          </cell>
          <cell r="O978">
            <v>0</v>
          </cell>
          <cell r="P978">
            <v>40</v>
          </cell>
        </row>
        <row r="979">
          <cell r="C979">
            <v>0</v>
          </cell>
          <cell r="D979" t="str">
            <v>가. 재료비</v>
          </cell>
          <cell r="E979">
            <v>0</v>
          </cell>
          <cell r="F979">
            <v>0</v>
          </cell>
          <cell r="G979">
            <v>0</v>
          </cell>
          <cell r="H979">
            <v>0</v>
          </cell>
          <cell r="I979">
            <v>0</v>
          </cell>
          <cell r="J979">
            <v>0</v>
          </cell>
          <cell r="K979">
            <v>0</v>
          </cell>
          <cell r="L979">
            <v>0</v>
          </cell>
          <cell r="M979">
            <v>0</v>
          </cell>
          <cell r="N979">
            <v>0</v>
          </cell>
          <cell r="O979">
            <v>0</v>
          </cell>
          <cell r="P979">
            <v>0</v>
          </cell>
        </row>
        <row r="980">
          <cell r="C980">
            <v>0</v>
          </cell>
          <cell r="D980" t="str">
            <v>광전복합케이블</v>
          </cell>
          <cell r="E980" t="str">
            <v>SM8C/2.5㎟X2C/2.5㎟*1C, 일반난연</v>
          </cell>
          <cell r="F980" t="str">
            <v>m</v>
          </cell>
          <cell r="G980" t="e">
            <v>#NAME?</v>
          </cell>
          <cell r="H980">
            <v>3100</v>
          </cell>
          <cell r="I980" t="e">
            <v>#NAME?</v>
          </cell>
          <cell r="J980">
            <v>0</v>
          </cell>
          <cell r="K980">
            <v>0</v>
          </cell>
          <cell r="L980">
            <v>0</v>
          </cell>
          <cell r="M980" t="e">
            <v>#NAME?</v>
          </cell>
          <cell r="N980">
            <v>3100</v>
          </cell>
          <cell r="O980" t="e">
            <v>#NAME?</v>
          </cell>
          <cell r="P980">
            <v>0</v>
          </cell>
        </row>
        <row r="981">
          <cell r="C981">
            <v>0</v>
          </cell>
          <cell r="D981" t="str">
            <v>잡자재비</v>
          </cell>
          <cell r="E981" t="str">
            <v>전선 및 배관의 2%</v>
          </cell>
          <cell r="F981" t="str">
            <v>요율</v>
          </cell>
          <cell r="G981" t="e">
            <v>#NAME?</v>
          </cell>
          <cell r="H981" t="e">
            <v>#NAME?</v>
          </cell>
          <cell r="I981" t="e">
            <v>#NAME?</v>
          </cell>
          <cell r="J981">
            <v>0</v>
          </cell>
          <cell r="K981">
            <v>0</v>
          </cell>
          <cell r="L981">
            <v>0</v>
          </cell>
          <cell r="M981" t="e">
            <v>#NAME?</v>
          </cell>
          <cell r="N981" t="e">
            <v>#NAME?</v>
          </cell>
          <cell r="O981" t="e">
            <v>#NAME?</v>
          </cell>
          <cell r="P981">
            <v>0</v>
          </cell>
        </row>
        <row r="982">
          <cell r="C982">
            <v>0</v>
          </cell>
          <cell r="D982">
            <v>0</v>
          </cell>
          <cell r="E982">
            <v>0</v>
          </cell>
          <cell r="F982">
            <v>0</v>
          </cell>
          <cell r="G982">
            <v>0</v>
          </cell>
          <cell r="H982">
            <v>0</v>
          </cell>
          <cell r="I982">
            <v>0</v>
          </cell>
          <cell r="J982">
            <v>0</v>
          </cell>
          <cell r="K982">
            <v>0</v>
          </cell>
          <cell r="L982">
            <v>0</v>
          </cell>
          <cell r="M982">
            <v>0</v>
          </cell>
          <cell r="N982">
            <v>0</v>
          </cell>
          <cell r="O982">
            <v>0</v>
          </cell>
          <cell r="P982">
            <v>0</v>
          </cell>
        </row>
        <row r="983">
          <cell r="C983">
            <v>0</v>
          </cell>
          <cell r="D983" t="str">
            <v>나 노무비</v>
          </cell>
          <cell r="E983">
            <v>0</v>
          </cell>
          <cell r="F983">
            <v>0</v>
          </cell>
          <cell r="G983">
            <v>0</v>
          </cell>
          <cell r="H983">
            <v>0</v>
          </cell>
          <cell r="I983">
            <v>0</v>
          </cell>
          <cell r="J983">
            <v>0</v>
          </cell>
          <cell r="K983">
            <v>0</v>
          </cell>
          <cell r="L983">
            <v>0</v>
          </cell>
          <cell r="M983">
            <v>0</v>
          </cell>
          <cell r="N983">
            <v>0</v>
          </cell>
          <cell r="O983">
            <v>0</v>
          </cell>
          <cell r="P983">
            <v>0</v>
          </cell>
        </row>
        <row r="984">
          <cell r="B984" t="str">
            <v>40광케이블설치사</v>
          </cell>
          <cell r="C984">
            <v>0</v>
          </cell>
          <cell r="D984" t="str">
            <v>광케이블설치사</v>
          </cell>
          <cell r="E984">
            <v>0</v>
          </cell>
          <cell r="F984" t="str">
            <v>인</v>
          </cell>
          <cell r="G984" t="e">
            <v>#NAME?</v>
          </cell>
          <cell r="H984">
            <v>0</v>
          </cell>
          <cell r="I984">
            <v>0</v>
          </cell>
          <cell r="J984">
            <v>398214</v>
          </cell>
          <cell r="K984" t="e">
            <v>#NAME?</v>
          </cell>
          <cell r="L984">
            <v>0</v>
          </cell>
          <cell r="M984">
            <v>0</v>
          </cell>
          <cell r="N984">
            <v>398214</v>
          </cell>
          <cell r="O984" t="e">
            <v>#NAME?</v>
          </cell>
          <cell r="P984">
            <v>0</v>
          </cell>
        </row>
        <row r="985">
          <cell r="B985" t="str">
            <v>40보통인부</v>
          </cell>
          <cell r="C985">
            <v>0</v>
          </cell>
          <cell r="D985" t="str">
            <v>보통인부</v>
          </cell>
          <cell r="E985">
            <v>0</v>
          </cell>
          <cell r="F985" t="str">
            <v>인</v>
          </cell>
          <cell r="G985" t="e">
            <v>#NAME?</v>
          </cell>
          <cell r="H985">
            <v>0</v>
          </cell>
          <cell r="I985">
            <v>0</v>
          </cell>
          <cell r="J985">
            <v>153671</v>
          </cell>
          <cell r="K985" t="e">
            <v>#NAME?</v>
          </cell>
          <cell r="L985">
            <v>0</v>
          </cell>
          <cell r="M985">
            <v>0</v>
          </cell>
          <cell r="N985">
            <v>153671</v>
          </cell>
          <cell r="O985" t="e">
            <v>#NAME?</v>
          </cell>
          <cell r="P985">
            <v>0</v>
          </cell>
        </row>
        <row r="986">
          <cell r="C986">
            <v>0</v>
          </cell>
          <cell r="D986">
            <v>0</v>
          </cell>
          <cell r="E986">
            <v>0</v>
          </cell>
          <cell r="F986">
            <v>0</v>
          </cell>
          <cell r="G986">
            <v>0</v>
          </cell>
          <cell r="H986">
            <v>0</v>
          </cell>
          <cell r="I986">
            <v>0</v>
          </cell>
          <cell r="J986">
            <v>0</v>
          </cell>
          <cell r="K986">
            <v>0</v>
          </cell>
          <cell r="L986">
            <v>0</v>
          </cell>
          <cell r="M986">
            <v>0</v>
          </cell>
          <cell r="N986">
            <v>0</v>
          </cell>
          <cell r="O986">
            <v>0</v>
          </cell>
          <cell r="P986">
            <v>0</v>
          </cell>
        </row>
        <row r="987">
          <cell r="C987">
            <v>0</v>
          </cell>
          <cell r="D987" t="str">
            <v>다. 공구손료</v>
          </cell>
          <cell r="E987">
            <v>0</v>
          </cell>
          <cell r="F987">
            <v>0</v>
          </cell>
          <cell r="G987">
            <v>0</v>
          </cell>
          <cell r="H987">
            <v>0</v>
          </cell>
          <cell r="I987">
            <v>0</v>
          </cell>
          <cell r="J987">
            <v>0</v>
          </cell>
          <cell r="K987">
            <v>0</v>
          </cell>
          <cell r="L987">
            <v>0</v>
          </cell>
          <cell r="M987">
            <v>0</v>
          </cell>
          <cell r="N987">
            <v>0</v>
          </cell>
          <cell r="O987">
            <v>0</v>
          </cell>
          <cell r="P987">
            <v>0</v>
          </cell>
        </row>
        <row r="988">
          <cell r="C988">
            <v>0</v>
          </cell>
          <cell r="D988" t="str">
            <v>광케이블설치사</v>
          </cell>
          <cell r="E988">
            <v>0</v>
          </cell>
          <cell r="F988" t="str">
            <v>인</v>
          </cell>
          <cell r="G988" t="e">
            <v>#NAME?</v>
          </cell>
          <cell r="H988">
            <v>0</v>
          </cell>
          <cell r="I988" t="e">
            <v>#NAME?</v>
          </cell>
          <cell r="J988">
            <v>0</v>
          </cell>
          <cell r="K988">
            <v>0</v>
          </cell>
          <cell r="L988">
            <v>398214</v>
          </cell>
          <cell r="M988" t="e">
            <v>#NAME?</v>
          </cell>
          <cell r="N988">
            <v>398214</v>
          </cell>
          <cell r="O988" t="e">
            <v>#NAME?</v>
          </cell>
          <cell r="P988">
            <v>0</v>
          </cell>
        </row>
        <row r="989">
          <cell r="C989">
            <v>0</v>
          </cell>
          <cell r="D989" t="str">
            <v>보통인부</v>
          </cell>
          <cell r="E989">
            <v>0</v>
          </cell>
          <cell r="F989" t="str">
            <v>인</v>
          </cell>
          <cell r="G989" t="e">
            <v>#NAME?</v>
          </cell>
          <cell r="H989">
            <v>0</v>
          </cell>
          <cell r="I989" t="e">
            <v>#NAME?</v>
          </cell>
          <cell r="J989">
            <v>0</v>
          </cell>
          <cell r="K989">
            <v>0</v>
          </cell>
          <cell r="L989">
            <v>153671</v>
          </cell>
          <cell r="M989" t="e">
            <v>#NAME?</v>
          </cell>
          <cell r="N989">
            <v>153671</v>
          </cell>
          <cell r="O989" t="e">
            <v>#NAME?</v>
          </cell>
          <cell r="P989">
            <v>0</v>
          </cell>
        </row>
        <row r="990">
          <cell r="C990">
            <v>0</v>
          </cell>
          <cell r="D990">
            <v>0</v>
          </cell>
          <cell r="E990">
            <v>0</v>
          </cell>
          <cell r="F990">
            <v>0</v>
          </cell>
          <cell r="G990">
            <v>0</v>
          </cell>
          <cell r="H990">
            <v>0</v>
          </cell>
          <cell r="I990">
            <v>0</v>
          </cell>
          <cell r="J990">
            <v>0</v>
          </cell>
          <cell r="K990">
            <v>0</v>
          </cell>
          <cell r="L990">
            <v>0</v>
          </cell>
          <cell r="M990">
            <v>0</v>
          </cell>
          <cell r="N990">
            <v>0</v>
          </cell>
          <cell r="O990">
            <v>0</v>
          </cell>
          <cell r="P990">
            <v>0</v>
          </cell>
        </row>
        <row r="991">
          <cell r="C991">
            <v>0</v>
          </cell>
          <cell r="D991">
            <v>0</v>
          </cell>
          <cell r="E991">
            <v>0</v>
          </cell>
          <cell r="F991">
            <v>0</v>
          </cell>
          <cell r="G991">
            <v>0</v>
          </cell>
          <cell r="H991">
            <v>0</v>
          </cell>
          <cell r="I991">
            <v>0</v>
          </cell>
          <cell r="J991">
            <v>0</v>
          </cell>
          <cell r="K991">
            <v>0</v>
          </cell>
          <cell r="L991">
            <v>0</v>
          </cell>
          <cell r="M991">
            <v>0</v>
          </cell>
          <cell r="N991">
            <v>0</v>
          </cell>
          <cell r="O991">
            <v>0</v>
          </cell>
          <cell r="P991">
            <v>0</v>
          </cell>
        </row>
        <row r="992">
          <cell r="C992">
            <v>0</v>
          </cell>
          <cell r="D992">
            <v>0</v>
          </cell>
          <cell r="E992">
            <v>0</v>
          </cell>
          <cell r="F992">
            <v>0</v>
          </cell>
          <cell r="G992">
            <v>0</v>
          </cell>
          <cell r="H992">
            <v>0</v>
          </cell>
          <cell r="I992">
            <v>0</v>
          </cell>
          <cell r="J992">
            <v>0</v>
          </cell>
          <cell r="K992">
            <v>0</v>
          </cell>
          <cell r="L992">
            <v>0</v>
          </cell>
          <cell r="M992">
            <v>0</v>
          </cell>
          <cell r="N992">
            <v>0</v>
          </cell>
          <cell r="O992">
            <v>0</v>
          </cell>
          <cell r="P992">
            <v>0</v>
          </cell>
        </row>
        <row r="993">
          <cell r="C993">
            <v>0</v>
          </cell>
          <cell r="D993">
            <v>0</v>
          </cell>
          <cell r="E993">
            <v>0</v>
          </cell>
          <cell r="F993">
            <v>0</v>
          </cell>
          <cell r="G993">
            <v>0</v>
          </cell>
          <cell r="H993">
            <v>0</v>
          </cell>
          <cell r="I993">
            <v>0</v>
          </cell>
          <cell r="J993">
            <v>0</v>
          </cell>
          <cell r="K993">
            <v>0</v>
          </cell>
          <cell r="L993">
            <v>0</v>
          </cell>
          <cell r="M993">
            <v>0</v>
          </cell>
          <cell r="N993">
            <v>0</v>
          </cell>
          <cell r="O993">
            <v>0</v>
          </cell>
          <cell r="P993">
            <v>0</v>
          </cell>
        </row>
        <row r="994">
          <cell r="C994">
            <v>0</v>
          </cell>
          <cell r="D994">
            <v>0</v>
          </cell>
          <cell r="E994">
            <v>0</v>
          </cell>
          <cell r="F994">
            <v>0</v>
          </cell>
          <cell r="G994">
            <v>0</v>
          </cell>
          <cell r="H994">
            <v>0</v>
          </cell>
          <cell r="I994">
            <v>0</v>
          </cell>
          <cell r="J994">
            <v>0</v>
          </cell>
          <cell r="K994">
            <v>0</v>
          </cell>
          <cell r="L994">
            <v>0</v>
          </cell>
          <cell r="M994">
            <v>0</v>
          </cell>
          <cell r="N994">
            <v>0</v>
          </cell>
          <cell r="O994">
            <v>0</v>
          </cell>
          <cell r="P994">
            <v>0</v>
          </cell>
        </row>
        <row r="995">
          <cell r="C995">
            <v>0</v>
          </cell>
          <cell r="D995">
            <v>0</v>
          </cell>
          <cell r="E995">
            <v>0</v>
          </cell>
          <cell r="F995">
            <v>0</v>
          </cell>
          <cell r="G995">
            <v>0</v>
          </cell>
          <cell r="H995">
            <v>0</v>
          </cell>
          <cell r="I995">
            <v>0</v>
          </cell>
          <cell r="J995">
            <v>0</v>
          </cell>
          <cell r="K995">
            <v>0</v>
          </cell>
          <cell r="L995">
            <v>0</v>
          </cell>
          <cell r="M995">
            <v>0</v>
          </cell>
          <cell r="N995">
            <v>0</v>
          </cell>
          <cell r="O995">
            <v>0</v>
          </cell>
          <cell r="P995">
            <v>0</v>
          </cell>
        </row>
        <row r="996">
          <cell r="C996">
            <v>0</v>
          </cell>
          <cell r="D996">
            <v>0</v>
          </cell>
          <cell r="E996">
            <v>0</v>
          </cell>
          <cell r="F996">
            <v>0</v>
          </cell>
          <cell r="G996">
            <v>0</v>
          </cell>
          <cell r="H996">
            <v>0</v>
          </cell>
          <cell r="I996">
            <v>0</v>
          </cell>
          <cell r="J996">
            <v>0</v>
          </cell>
          <cell r="K996">
            <v>0</v>
          </cell>
          <cell r="L996">
            <v>0</v>
          </cell>
          <cell r="M996">
            <v>0</v>
          </cell>
          <cell r="N996">
            <v>0</v>
          </cell>
          <cell r="O996">
            <v>0</v>
          </cell>
          <cell r="P996">
            <v>0</v>
          </cell>
        </row>
        <row r="997">
          <cell r="C997">
            <v>0</v>
          </cell>
          <cell r="D997">
            <v>0</v>
          </cell>
          <cell r="E997">
            <v>0</v>
          </cell>
          <cell r="F997">
            <v>0</v>
          </cell>
          <cell r="G997">
            <v>0</v>
          </cell>
          <cell r="H997">
            <v>0</v>
          </cell>
          <cell r="I997">
            <v>0</v>
          </cell>
          <cell r="J997">
            <v>0</v>
          </cell>
          <cell r="K997">
            <v>0</v>
          </cell>
          <cell r="L997">
            <v>0</v>
          </cell>
          <cell r="M997">
            <v>0</v>
          </cell>
          <cell r="N997">
            <v>0</v>
          </cell>
          <cell r="O997">
            <v>0</v>
          </cell>
          <cell r="P997">
            <v>0</v>
          </cell>
        </row>
        <row r="998">
          <cell r="C998">
            <v>0</v>
          </cell>
          <cell r="D998">
            <v>0</v>
          </cell>
          <cell r="E998">
            <v>0</v>
          </cell>
          <cell r="F998">
            <v>0</v>
          </cell>
          <cell r="G998">
            <v>0</v>
          </cell>
          <cell r="H998">
            <v>0</v>
          </cell>
          <cell r="I998">
            <v>0</v>
          </cell>
          <cell r="J998">
            <v>0</v>
          </cell>
          <cell r="K998">
            <v>0</v>
          </cell>
          <cell r="L998">
            <v>0</v>
          </cell>
          <cell r="M998">
            <v>0</v>
          </cell>
          <cell r="N998">
            <v>0</v>
          </cell>
          <cell r="O998">
            <v>0</v>
          </cell>
          <cell r="P998">
            <v>0</v>
          </cell>
        </row>
        <row r="999">
          <cell r="C999">
            <v>0</v>
          </cell>
          <cell r="D999">
            <v>0</v>
          </cell>
          <cell r="E999">
            <v>0</v>
          </cell>
          <cell r="F999">
            <v>0</v>
          </cell>
          <cell r="G999">
            <v>0</v>
          </cell>
          <cell r="H999">
            <v>0</v>
          </cell>
          <cell r="I999">
            <v>0</v>
          </cell>
          <cell r="J999">
            <v>0</v>
          </cell>
          <cell r="K999">
            <v>0</v>
          </cell>
          <cell r="L999">
            <v>0</v>
          </cell>
          <cell r="M999">
            <v>0</v>
          </cell>
          <cell r="N999">
            <v>0</v>
          </cell>
          <cell r="O999">
            <v>0</v>
          </cell>
          <cell r="P999">
            <v>0</v>
          </cell>
        </row>
        <row r="1000">
          <cell r="C1000">
            <v>0</v>
          </cell>
          <cell r="D1000">
            <v>0</v>
          </cell>
          <cell r="E1000">
            <v>0</v>
          </cell>
          <cell r="F1000">
            <v>0</v>
          </cell>
          <cell r="G1000">
            <v>0</v>
          </cell>
          <cell r="H1000">
            <v>0</v>
          </cell>
          <cell r="I1000">
            <v>0</v>
          </cell>
          <cell r="J1000">
            <v>0</v>
          </cell>
          <cell r="K1000">
            <v>0</v>
          </cell>
          <cell r="L1000">
            <v>0</v>
          </cell>
          <cell r="M1000">
            <v>0</v>
          </cell>
          <cell r="N1000">
            <v>0</v>
          </cell>
          <cell r="O1000">
            <v>0</v>
          </cell>
          <cell r="P1000">
            <v>0</v>
          </cell>
        </row>
        <row r="1001">
          <cell r="C1001">
            <v>0</v>
          </cell>
          <cell r="D1001">
            <v>0</v>
          </cell>
          <cell r="E1001">
            <v>0</v>
          </cell>
          <cell r="F1001">
            <v>0</v>
          </cell>
          <cell r="G1001">
            <v>0</v>
          </cell>
          <cell r="H1001">
            <v>0</v>
          </cell>
          <cell r="I1001">
            <v>0</v>
          </cell>
          <cell r="J1001">
            <v>0</v>
          </cell>
          <cell r="K1001">
            <v>0</v>
          </cell>
          <cell r="L1001">
            <v>0</v>
          </cell>
          <cell r="M1001">
            <v>0</v>
          </cell>
          <cell r="N1001">
            <v>0</v>
          </cell>
          <cell r="O1001">
            <v>0</v>
          </cell>
          <cell r="P1001">
            <v>0</v>
          </cell>
        </row>
        <row r="1002">
          <cell r="B1002" t="str">
            <v>40계</v>
          </cell>
          <cell r="C1002">
            <v>0</v>
          </cell>
          <cell r="D1002" t="str">
            <v>계</v>
          </cell>
          <cell r="E1002">
            <v>0</v>
          </cell>
          <cell r="F1002">
            <v>0</v>
          </cell>
          <cell r="G1002">
            <v>0</v>
          </cell>
          <cell r="H1002">
            <v>0</v>
          </cell>
          <cell r="I1002" t="e">
            <v>#NAME?</v>
          </cell>
          <cell r="J1002">
            <v>0</v>
          </cell>
          <cell r="K1002" t="e">
            <v>#NAME?</v>
          </cell>
          <cell r="L1002">
            <v>0</v>
          </cell>
          <cell r="M1002" t="e">
            <v>#NAME?</v>
          </cell>
          <cell r="N1002">
            <v>0</v>
          </cell>
          <cell r="O1002" t="e">
            <v>#NAME?</v>
          </cell>
          <cell r="P1002">
            <v>0</v>
          </cell>
        </row>
        <row r="1003">
          <cell r="B1003">
            <v>41</v>
          </cell>
          <cell r="C1003">
            <v>41</v>
          </cell>
          <cell r="D1003" t="str">
            <v>광전복합케이블, 터널, 야간</v>
          </cell>
          <cell r="E1003" t="str">
            <v>SM8C/2.5㎟X2C/2.5㎟*1C, 일반난연</v>
          </cell>
          <cell r="F1003" t="str">
            <v>100m</v>
          </cell>
          <cell r="G1003">
            <v>0</v>
          </cell>
          <cell r="H1003">
            <v>0</v>
          </cell>
          <cell r="I1003">
            <v>0</v>
          </cell>
          <cell r="J1003">
            <v>0</v>
          </cell>
          <cell r="K1003">
            <v>0</v>
          </cell>
          <cell r="L1003">
            <v>0</v>
          </cell>
          <cell r="M1003">
            <v>0</v>
          </cell>
          <cell r="N1003">
            <v>0</v>
          </cell>
          <cell r="O1003">
            <v>0</v>
          </cell>
          <cell r="P1003">
            <v>41</v>
          </cell>
        </row>
        <row r="1004">
          <cell r="C1004">
            <v>0</v>
          </cell>
          <cell r="D1004" t="str">
            <v>가. 재료비</v>
          </cell>
          <cell r="E1004">
            <v>0</v>
          </cell>
          <cell r="F1004">
            <v>0</v>
          </cell>
          <cell r="G1004">
            <v>0</v>
          </cell>
          <cell r="H1004">
            <v>0</v>
          </cell>
          <cell r="I1004">
            <v>0</v>
          </cell>
          <cell r="J1004">
            <v>0</v>
          </cell>
          <cell r="K1004">
            <v>0</v>
          </cell>
          <cell r="L1004">
            <v>0</v>
          </cell>
          <cell r="M1004">
            <v>0</v>
          </cell>
          <cell r="N1004">
            <v>0</v>
          </cell>
          <cell r="O1004">
            <v>0</v>
          </cell>
          <cell r="P1004">
            <v>0</v>
          </cell>
        </row>
        <row r="1005">
          <cell r="C1005">
            <v>0</v>
          </cell>
          <cell r="D1005" t="str">
            <v>광전복합케이블</v>
          </cell>
          <cell r="E1005" t="str">
            <v>SM8C/2.5㎟X2C/2.5㎟*1C, 일반난연</v>
          </cell>
          <cell r="F1005" t="str">
            <v>m</v>
          </cell>
          <cell r="G1005" t="e">
            <v>#NAME?</v>
          </cell>
          <cell r="H1005">
            <v>3100</v>
          </cell>
          <cell r="I1005" t="e">
            <v>#NAME?</v>
          </cell>
          <cell r="J1005">
            <v>0</v>
          </cell>
          <cell r="K1005">
            <v>0</v>
          </cell>
          <cell r="L1005">
            <v>0</v>
          </cell>
          <cell r="M1005" t="e">
            <v>#NAME?</v>
          </cell>
          <cell r="N1005">
            <v>3100</v>
          </cell>
          <cell r="O1005" t="e">
            <v>#NAME?</v>
          </cell>
          <cell r="P1005">
            <v>0</v>
          </cell>
        </row>
        <row r="1006">
          <cell r="C1006">
            <v>0</v>
          </cell>
          <cell r="D1006" t="str">
            <v>잡자재비</v>
          </cell>
          <cell r="E1006" t="str">
            <v>전선 및 배관의 2%</v>
          </cell>
          <cell r="F1006" t="str">
            <v>요율</v>
          </cell>
          <cell r="G1006" t="e">
            <v>#NAME?</v>
          </cell>
          <cell r="H1006" t="e">
            <v>#NAME?</v>
          </cell>
          <cell r="I1006" t="e">
            <v>#NAME?</v>
          </cell>
          <cell r="J1006">
            <v>0</v>
          </cell>
          <cell r="K1006">
            <v>0</v>
          </cell>
          <cell r="L1006">
            <v>0</v>
          </cell>
          <cell r="M1006" t="e">
            <v>#NAME?</v>
          </cell>
          <cell r="N1006" t="e">
            <v>#NAME?</v>
          </cell>
          <cell r="O1006" t="e">
            <v>#NAME?</v>
          </cell>
          <cell r="P1006">
            <v>0</v>
          </cell>
        </row>
        <row r="1007">
          <cell r="C1007">
            <v>0</v>
          </cell>
          <cell r="D1007">
            <v>0</v>
          </cell>
          <cell r="E1007">
            <v>0</v>
          </cell>
          <cell r="F1007">
            <v>0</v>
          </cell>
          <cell r="G1007">
            <v>0</v>
          </cell>
          <cell r="H1007">
            <v>0</v>
          </cell>
          <cell r="I1007">
            <v>0</v>
          </cell>
          <cell r="J1007">
            <v>0</v>
          </cell>
          <cell r="K1007">
            <v>0</v>
          </cell>
          <cell r="L1007">
            <v>0</v>
          </cell>
          <cell r="M1007">
            <v>0</v>
          </cell>
          <cell r="N1007">
            <v>0</v>
          </cell>
          <cell r="O1007">
            <v>0</v>
          </cell>
          <cell r="P1007">
            <v>0</v>
          </cell>
        </row>
        <row r="1008">
          <cell r="C1008">
            <v>0</v>
          </cell>
          <cell r="D1008" t="str">
            <v>나 노무비</v>
          </cell>
          <cell r="E1008">
            <v>0</v>
          </cell>
          <cell r="F1008">
            <v>0</v>
          </cell>
          <cell r="G1008">
            <v>0</v>
          </cell>
          <cell r="H1008">
            <v>0</v>
          </cell>
          <cell r="I1008">
            <v>0</v>
          </cell>
          <cell r="J1008">
            <v>0</v>
          </cell>
          <cell r="K1008">
            <v>0</v>
          </cell>
          <cell r="L1008">
            <v>0</v>
          </cell>
          <cell r="M1008">
            <v>0</v>
          </cell>
          <cell r="N1008">
            <v>0</v>
          </cell>
          <cell r="O1008">
            <v>0</v>
          </cell>
          <cell r="P1008">
            <v>0</v>
          </cell>
        </row>
        <row r="1009">
          <cell r="B1009" t="str">
            <v>41광케이블설치사</v>
          </cell>
          <cell r="C1009">
            <v>0</v>
          </cell>
          <cell r="D1009" t="str">
            <v>광케이블설치사</v>
          </cell>
          <cell r="E1009">
            <v>0</v>
          </cell>
          <cell r="F1009" t="str">
            <v>인</v>
          </cell>
          <cell r="G1009" t="e">
            <v>#NAME?</v>
          </cell>
          <cell r="H1009">
            <v>0</v>
          </cell>
          <cell r="I1009">
            <v>0</v>
          </cell>
          <cell r="J1009">
            <v>398214</v>
          </cell>
          <cell r="K1009" t="e">
            <v>#NAME?</v>
          </cell>
          <cell r="L1009">
            <v>0</v>
          </cell>
          <cell r="M1009">
            <v>0</v>
          </cell>
          <cell r="N1009">
            <v>398214</v>
          </cell>
          <cell r="O1009" t="e">
            <v>#NAME?</v>
          </cell>
          <cell r="P1009">
            <v>0</v>
          </cell>
        </row>
        <row r="1010">
          <cell r="B1010" t="str">
            <v>41보통인부</v>
          </cell>
          <cell r="C1010">
            <v>0</v>
          </cell>
          <cell r="D1010" t="str">
            <v>보통인부</v>
          </cell>
          <cell r="E1010">
            <v>0</v>
          </cell>
          <cell r="F1010" t="str">
            <v>인</v>
          </cell>
          <cell r="G1010" t="e">
            <v>#NAME?</v>
          </cell>
          <cell r="H1010">
            <v>0</v>
          </cell>
          <cell r="I1010">
            <v>0</v>
          </cell>
          <cell r="J1010">
            <v>153671</v>
          </cell>
          <cell r="K1010" t="e">
            <v>#NAME?</v>
          </cell>
          <cell r="L1010">
            <v>0</v>
          </cell>
          <cell r="M1010">
            <v>0</v>
          </cell>
          <cell r="N1010">
            <v>153671</v>
          </cell>
          <cell r="O1010" t="e">
            <v>#NAME?</v>
          </cell>
          <cell r="P1010">
            <v>0</v>
          </cell>
        </row>
        <row r="1011">
          <cell r="C1011">
            <v>0</v>
          </cell>
          <cell r="D1011">
            <v>0</v>
          </cell>
          <cell r="E1011">
            <v>0</v>
          </cell>
          <cell r="F1011">
            <v>0</v>
          </cell>
          <cell r="G1011">
            <v>0</v>
          </cell>
          <cell r="H1011">
            <v>0</v>
          </cell>
          <cell r="I1011">
            <v>0</v>
          </cell>
          <cell r="J1011">
            <v>0</v>
          </cell>
          <cell r="K1011">
            <v>0</v>
          </cell>
          <cell r="L1011">
            <v>0</v>
          </cell>
          <cell r="M1011">
            <v>0</v>
          </cell>
          <cell r="N1011">
            <v>0</v>
          </cell>
          <cell r="O1011">
            <v>0</v>
          </cell>
          <cell r="P1011">
            <v>0</v>
          </cell>
        </row>
        <row r="1012">
          <cell r="C1012">
            <v>0</v>
          </cell>
          <cell r="D1012" t="str">
            <v>다. 공구손료</v>
          </cell>
          <cell r="E1012">
            <v>0</v>
          </cell>
          <cell r="F1012">
            <v>0</v>
          </cell>
          <cell r="G1012">
            <v>0</v>
          </cell>
          <cell r="H1012">
            <v>0</v>
          </cell>
          <cell r="I1012">
            <v>0</v>
          </cell>
          <cell r="J1012">
            <v>0</v>
          </cell>
          <cell r="K1012">
            <v>0</v>
          </cell>
          <cell r="L1012">
            <v>0</v>
          </cell>
          <cell r="M1012">
            <v>0</v>
          </cell>
          <cell r="N1012">
            <v>0</v>
          </cell>
          <cell r="O1012">
            <v>0</v>
          </cell>
          <cell r="P1012">
            <v>0</v>
          </cell>
        </row>
        <row r="1013">
          <cell r="C1013">
            <v>0</v>
          </cell>
          <cell r="D1013" t="str">
            <v>광케이블설치사</v>
          </cell>
          <cell r="E1013">
            <v>0</v>
          </cell>
          <cell r="F1013" t="str">
            <v>인</v>
          </cell>
          <cell r="G1013" t="e">
            <v>#NAME?</v>
          </cell>
          <cell r="H1013">
            <v>0</v>
          </cell>
          <cell r="I1013" t="e">
            <v>#NAME?</v>
          </cell>
          <cell r="J1013">
            <v>0</v>
          </cell>
          <cell r="K1013">
            <v>0</v>
          </cell>
          <cell r="L1013">
            <v>398214</v>
          </cell>
          <cell r="M1013" t="e">
            <v>#NAME?</v>
          </cell>
          <cell r="N1013">
            <v>398214</v>
          </cell>
          <cell r="O1013" t="e">
            <v>#NAME?</v>
          </cell>
          <cell r="P1013">
            <v>0</v>
          </cell>
        </row>
        <row r="1014">
          <cell r="C1014">
            <v>0</v>
          </cell>
          <cell r="D1014" t="str">
            <v>보통인부</v>
          </cell>
          <cell r="E1014">
            <v>0</v>
          </cell>
          <cell r="F1014" t="str">
            <v>인</v>
          </cell>
          <cell r="G1014" t="e">
            <v>#NAME?</v>
          </cell>
          <cell r="H1014">
            <v>0</v>
          </cell>
          <cell r="I1014" t="e">
            <v>#NAME?</v>
          </cell>
          <cell r="J1014">
            <v>0</v>
          </cell>
          <cell r="K1014">
            <v>0</v>
          </cell>
          <cell r="L1014">
            <v>153671</v>
          </cell>
          <cell r="M1014" t="e">
            <v>#NAME?</v>
          </cell>
          <cell r="N1014">
            <v>153671</v>
          </cell>
          <cell r="O1014" t="e">
            <v>#NAME?</v>
          </cell>
          <cell r="P1014">
            <v>0</v>
          </cell>
        </row>
        <row r="1015">
          <cell r="C1015">
            <v>0</v>
          </cell>
          <cell r="D1015">
            <v>0</v>
          </cell>
          <cell r="E1015">
            <v>0</v>
          </cell>
          <cell r="F1015">
            <v>0</v>
          </cell>
          <cell r="G1015">
            <v>0</v>
          </cell>
          <cell r="H1015">
            <v>0</v>
          </cell>
          <cell r="I1015">
            <v>0</v>
          </cell>
          <cell r="J1015">
            <v>0</v>
          </cell>
          <cell r="K1015">
            <v>0</v>
          </cell>
          <cell r="L1015">
            <v>0</v>
          </cell>
          <cell r="M1015">
            <v>0</v>
          </cell>
          <cell r="N1015">
            <v>0</v>
          </cell>
          <cell r="O1015">
            <v>0</v>
          </cell>
          <cell r="P1015">
            <v>0</v>
          </cell>
        </row>
        <row r="1016">
          <cell r="C1016">
            <v>0</v>
          </cell>
          <cell r="D1016">
            <v>0</v>
          </cell>
          <cell r="E1016">
            <v>0</v>
          </cell>
          <cell r="F1016">
            <v>0</v>
          </cell>
          <cell r="G1016">
            <v>0</v>
          </cell>
          <cell r="H1016">
            <v>0</v>
          </cell>
          <cell r="I1016">
            <v>0</v>
          </cell>
          <cell r="J1016">
            <v>0</v>
          </cell>
          <cell r="K1016">
            <v>0</v>
          </cell>
          <cell r="L1016">
            <v>0</v>
          </cell>
          <cell r="M1016">
            <v>0</v>
          </cell>
          <cell r="N1016">
            <v>0</v>
          </cell>
          <cell r="O1016">
            <v>0</v>
          </cell>
          <cell r="P1016">
            <v>0</v>
          </cell>
        </row>
        <row r="1017">
          <cell r="C1017">
            <v>0</v>
          </cell>
          <cell r="D1017">
            <v>0</v>
          </cell>
          <cell r="E1017">
            <v>0</v>
          </cell>
          <cell r="F1017">
            <v>0</v>
          </cell>
          <cell r="G1017">
            <v>0</v>
          </cell>
          <cell r="H1017">
            <v>0</v>
          </cell>
          <cell r="I1017">
            <v>0</v>
          </cell>
          <cell r="J1017">
            <v>0</v>
          </cell>
          <cell r="K1017">
            <v>0</v>
          </cell>
          <cell r="L1017">
            <v>0</v>
          </cell>
          <cell r="M1017">
            <v>0</v>
          </cell>
          <cell r="N1017">
            <v>0</v>
          </cell>
          <cell r="O1017">
            <v>0</v>
          </cell>
          <cell r="P1017">
            <v>0</v>
          </cell>
        </row>
        <row r="1018">
          <cell r="C1018">
            <v>0</v>
          </cell>
          <cell r="D1018">
            <v>0</v>
          </cell>
          <cell r="E1018">
            <v>0</v>
          </cell>
          <cell r="F1018">
            <v>0</v>
          </cell>
          <cell r="G1018">
            <v>0</v>
          </cell>
          <cell r="H1018">
            <v>0</v>
          </cell>
          <cell r="I1018">
            <v>0</v>
          </cell>
          <cell r="J1018">
            <v>0</v>
          </cell>
          <cell r="K1018">
            <v>0</v>
          </cell>
          <cell r="L1018">
            <v>0</v>
          </cell>
          <cell r="M1018">
            <v>0</v>
          </cell>
          <cell r="N1018">
            <v>0</v>
          </cell>
          <cell r="O1018">
            <v>0</v>
          </cell>
          <cell r="P1018">
            <v>0</v>
          </cell>
        </row>
        <row r="1019">
          <cell r="C1019">
            <v>0</v>
          </cell>
          <cell r="D1019">
            <v>0</v>
          </cell>
          <cell r="E1019">
            <v>0</v>
          </cell>
          <cell r="F1019">
            <v>0</v>
          </cell>
          <cell r="G1019">
            <v>0</v>
          </cell>
          <cell r="H1019">
            <v>0</v>
          </cell>
          <cell r="I1019">
            <v>0</v>
          </cell>
          <cell r="J1019">
            <v>0</v>
          </cell>
          <cell r="K1019">
            <v>0</v>
          </cell>
          <cell r="L1019">
            <v>0</v>
          </cell>
          <cell r="M1019">
            <v>0</v>
          </cell>
          <cell r="N1019">
            <v>0</v>
          </cell>
          <cell r="O1019">
            <v>0</v>
          </cell>
          <cell r="P1019">
            <v>0</v>
          </cell>
        </row>
        <row r="1020">
          <cell r="C1020">
            <v>0</v>
          </cell>
          <cell r="D1020">
            <v>0</v>
          </cell>
          <cell r="E1020">
            <v>0</v>
          </cell>
          <cell r="F1020">
            <v>0</v>
          </cell>
          <cell r="G1020">
            <v>0</v>
          </cell>
          <cell r="H1020">
            <v>0</v>
          </cell>
          <cell r="I1020">
            <v>0</v>
          </cell>
          <cell r="J1020">
            <v>0</v>
          </cell>
          <cell r="K1020">
            <v>0</v>
          </cell>
          <cell r="L1020">
            <v>0</v>
          </cell>
          <cell r="M1020">
            <v>0</v>
          </cell>
          <cell r="N1020">
            <v>0</v>
          </cell>
          <cell r="O1020">
            <v>0</v>
          </cell>
          <cell r="P1020">
            <v>0</v>
          </cell>
        </row>
        <row r="1021">
          <cell r="C1021">
            <v>0</v>
          </cell>
          <cell r="D1021">
            <v>0</v>
          </cell>
          <cell r="E1021">
            <v>0</v>
          </cell>
          <cell r="F1021">
            <v>0</v>
          </cell>
          <cell r="G1021">
            <v>0</v>
          </cell>
          <cell r="H1021">
            <v>0</v>
          </cell>
          <cell r="I1021">
            <v>0</v>
          </cell>
          <cell r="J1021">
            <v>0</v>
          </cell>
          <cell r="K1021">
            <v>0</v>
          </cell>
          <cell r="L1021">
            <v>0</v>
          </cell>
          <cell r="M1021">
            <v>0</v>
          </cell>
          <cell r="N1021">
            <v>0</v>
          </cell>
          <cell r="O1021">
            <v>0</v>
          </cell>
          <cell r="P1021">
            <v>0</v>
          </cell>
        </row>
        <row r="1022">
          <cell r="C1022">
            <v>0</v>
          </cell>
          <cell r="D1022">
            <v>0</v>
          </cell>
          <cell r="E1022">
            <v>0</v>
          </cell>
          <cell r="F1022">
            <v>0</v>
          </cell>
          <cell r="G1022">
            <v>0</v>
          </cell>
          <cell r="H1022">
            <v>0</v>
          </cell>
          <cell r="I1022">
            <v>0</v>
          </cell>
          <cell r="J1022">
            <v>0</v>
          </cell>
          <cell r="K1022">
            <v>0</v>
          </cell>
          <cell r="L1022">
            <v>0</v>
          </cell>
          <cell r="M1022">
            <v>0</v>
          </cell>
          <cell r="N1022">
            <v>0</v>
          </cell>
          <cell r="O1022">
            <v>0</v>
          </cell>
          <cell r="P1022">
            <v>0</v>
          </cell>
        </row>
        <row r="1023">
          <cell r="C1023">
            <v>0</v>
          </cell>
          <cell r="D1023">
            <v>0</v>
          </cell>
          <cell r="E1023">
            <v>0</v>
          </cell>
          <cell r="F1023">
            <v>0</v>
          </cell>
          <cell r="G1023">
            <v>0</v>
          </cell>
          <cell r="H1023">
            <v>0</v>
          </cell>
          <cell r="I1023">
            <v>0</v>
          </cell>
          <cell r="J1023">
            <v>0</v>
          </cell>
          <cell r="K1023">
            <v>0</v>
          </cell>
          <cell r="L1023">
            <v>0</v>
          </cell>
          <cell r="M1023">
            <v>0</v>
          </cell>
          <cell r="N1023">
            <v>0</v>
          </cell>
          <cell r="O1023">
            <v>0</v>
          </cell>
          <cell r="P1023">
            <v>0</v>
          </cell>
        </row>
        <row r="1024">
          <cell r="C1024">
            <v>0</v>
          </cell>
          <cell r="D1024">
            <v>0</v>
          </cell>
          <cell r="E1024">
            <v>0</v>
          </cell>
          <cell r="F1024">
            <v>0</v>
          </cell>
          <cell r="G1024">
            <v>0</v>
          </cell>
          <cell r="H1024">
            <v>0</v>
          </cell>
          <cell r="I1024">
            <v>0</v>
          </cell>
          <cell r="J1024">
            <v>0</v>
          </cell>
          <cell r="K1024">
            <v>0</v>
          </cell>
          <cell r="L1024">
            <v>0</v>
          </cell>
          <cell r="M1024">
            <v>0</v>
          </cell>
          <cell r="N1024">
            <v>0</v>
          </cell>
          <cell r="O1024">
            <v>0</v>
          </cell>
          <cell r="P1024">
            <v>0</v>
          </cell>
        </row>
        <row r="1025">
          <cell r="C1025">
            <v>0</v>
          </cell>
          <cell r="D1025">
            <v>0</v>
          </cell>
          <cell r="E1025">
            <v>0</v>
          </cell>
          <cell r="F1025">
            <v>0</v>
          </cell>
          <cell r="G1025">
            <v>0</v>
          </cell>
          <cell r="H1025">
            <v>0</v>
          </cell>
          <cell r="I1025">
            <v>0</v>
          </cell>
          <cell r="J1025">
            <v>0</v>
          </cell>
          <cell r="K1025">
            <v>0</v>
          </cell>
          <cell r="L1025">
            <v>0</v>
          </cell>
          <cell r="M1025">
            <v>0</v>
          </cell>
          <cell r="N1025">
            <v>0</v>
          </cell>
          <cell r="O1025">
            <v>0</v>
          </cell>
          <cell r="P1025">
            <v>0</v>
          </cell>
        </row>
        <row r="1026">
          <cell r="C1026">
            <v>0</v>
          </cell>
          <cell r="D1026">
            <v>0</v>
          </cell>
          <cell r="E1026">
            <v>0</v>
          </cell>
          <cell r="F1026">
            <v>0</v>
          </cell>
          <cell r="G1026">
            <v>0</v>
          </cell>
          <cell r="H1026">
            <v>0</v>
          </cell>
          <cell r="I1026">
            <v>0</v>
          </cell>
          <cell r="J1026">
            <v>0</v>
          </cell>
          <cell r="K1026">
            <v>0</v>
          </cell>
          <cell r="L1026">
            <v>0</v>
          </cell>
          <cell r="M1026">
            <v>0</v>
          </cell>
          <cell r="N1026">
            <v>0</v>
          </cell>
          <cell r="O1026">
            <v>0</v>
          </cell>
          <cell r="P1026">
            <v>0</v>
          </cell>
        </row>
        <row r="1027">
          <cell r="B1027" t="str">
            <v>41계</v>
          </cell>
          <cell r="C1027">
            <v>0</v>
          </cell>
          <cell r="D1027" t="str">
            <v>계</v>
          </cell>
          <cell r="E1027">
            <v>0</v>
          </cell>
          <cell r="F1027">
            <v>0</v>
          </cell>
          <cell r="G1027">
            <v>0</v>
          </cell>
          <cell r="H1027">
            <v>0</v>
          </cell>
          <cell r="I1027" t="e">
            <v>#NAME?</v>
          </cell>
          <cell r="J1027">
            <v>0</v>
          </cell>
          <cell r="K1027" t="e">
            <v>#NAME?</v>
          </cell>
          <cell r="L1027">
            <v>0</v>
          </cell>
          <cell r="M1027" t="e">
            <v>#NAME?</v>
          </cell>
          <cell r="N1027">
            <v>0</v>
          </cell>
          <cell r="O1027" t="e">
            <v>#NAME?</v>
          </cell>
          <cell r="P1027">
            <v>0</v>
          </cell>
        </row>
        <row r="1028">
          <cell r="B1028">
            <v>42</v>
          </cell>
          <cell r="C1028">
            <v>42</v>
          </cell>
          <cell r="D1028" t="str">
            <v>광전복합케이블, 구내</v>
          </cell>
          <cell r="E1028" t="str">
            <v>SM8C/4㎟X2C/4㎟*1C, 일반난연</v>
          </cell>
          <cell r="F1028" t="str">
            <v>100m</v>
          </cell>
          <cell r="G1028">
            <v>0</v>
          </cell>
          <cell r="H1028">
            <v>0</v>
          </cell>
          <cell r="I1028">
            <v>0</v>
          </cell>
          <cell r="J1028">
            <v>0</v>
          </cell>
          <cell r="K1028">
            <v>0</v>
          </cell>
          <cell r="L1028">
            <v>0</v>
          </cell>
          <cell r="M1028">
            <v>0</v>
          </cell>
          <cell r="N1028">
            <v>0</v>
          </cell>
          <cell r="O1028">
            <v>0</v>
          </cell>
          <cell r="P1028">
            <v>42</v>
          </cell>
        </row>
        <row r="1029">
          <cell r="C1029">
            <v>0</v>
          </cell>
          <cell r="D1029" t="str">
            <v>가. 재료비</v>
          </cell>
          <cell r="E1029">
            <v>0</v>
          </cell>
          <cell r="F1029">
            <v>0</v>
          </cell>
          <cell r="G1029">
            <v>0</v>
          </cell>
          <cell r="H1029">
            <v>0</v>
          </cell>
          <cell r="I1029">
            <v>0</v>
          </cell>
          <cell r="J1029">
            <v>0</v>
          </cell>
          <cell r="K1029">
            <v>0</v>
          </cell>
          <cell r="L1029">
            <v>0</v>
          </cell>
          <cell r="M1029">
            <v>0</v>
          </cell>
          <cell r="N1029">
            <v>0</v>
          </cell>
          <cell r="O1029">
            <v>0</v>
          </cell>
          <cell r="P1029">
            <v>0</v>
          </cell>
        </row>
        <row r="1030">
          <cell r="C1030">
            <v>0</v>
          </cell>
          <cell r="D1030" t="str">
            <v>광전복합케이블</v>
          </cell>
          <cell r="E1030" t="str">
            <v>SM8C/4㎟X2C/4㎟*1C, 일반난연</v>
          </cell>
          <cell r="F1030" t="str">
            <v>m</v>
          </cell>
          <cell r="G1030" t="e">
            <v>#NAME?</v>
          </cell>
          <cell r="H1030">
            <v>3940</v>
          </cell>
          <cell r="I1030" t="e">
            <v>#NAME?</v>
          </cell>
          <cell r="J1030">
            <v>0</v>
          </cell>
          <cell r="K1030">
            <v>0</v>
          </cell>
          <cell r="L1030">
            <v>0</v>
          </cell>
          <cell r="M1030" t="e">
            <v>#NAME?</v>
          </cell>
          <cell r="N1030">
            <v>3940</v>
          </cell>
          <cell r="O1030" t="e">
            <v>#NAME?</v>
          </cell>
          <cell r="P1030">
            <v>0</v>
          </cell>
        </row>
        <row r="1031">
          <cell r="C1031">
            <v>0</v>
          </cell>
          <cell r="D1031" t="str">
            <v>잡자재비</v>
          </cell>
          <cell r="E1031" t="str">
            <v>전선 및 배관의 2%</v>
          </cell>
          <cell r="F1031" t="str">
            <v>요율</v>
          </cell>
          <cell r="G1031" t="e">
            <v>#NAME?</v>
          </cell>
          <cell r="H1031" t="e">
            <v>#NAME?</v>
          </cell>
          <cell r="I1031" t="e">
            <v>#NAME?</v>
          </cell>
          <cell r="J1031">
            <v>0</v>
          </cell>
          <cell r="K1031">
            <v>0</v>
          </cell>
          <cell r="L1031">
            <v>0</v>
          </cell>
          <cell r="M1031" t="e">
            <v>#NAME?</v>
          </cell>
          <cell r="N1031" t="e">
            <v>#NAME?</v>
          </cell>
          <cell r="O1031" t="e">
            <v>#NAME?</v>
          </cell>
          <cell r="P1031">
            <v>0</v>
          </cell>
        </row>
        <row r="1032">
          <cell r="C1032">
            <v>0</v>
          </cell>
          <cell r="D1032">
            <v>0</v>
          </cell>
          <cell r="E1032">
            <v>0</v>
          </cell>
          <cell r="F1032">
            <v>0</v>
          </cell>
          <cell r="G1032">
            <v>0</v>
          </cell>
          <cell r="H1032">
            <v>0</v>
          </cell>
          <cell r="I1032">
            <v>0</v>
          </cell>
          <cell r="J1032">
            <v>0</v>
          </cell>
          <cell r="K1032">
            <v>0</v>
          </cell>
          <cell r="L1032">
            <v>0</v>
          </cell>
          <cell r="M1032">
            <v>0</v>
          </cell>
          <cell r="N1032">
            <v>0</v>
          </cell>
          <cell r="O1032">
            <v>0</v>
          </cell>
          <cell r="P1032">
            <v>0</v>
          </cell>
        </row>
        <row r="1033">
          <cell r="C1033">
            <v>0</v>
          </cell>
          <cell r="D1033" t="str">
            <v>나 노무비</v>
          </cell>
          <cell r="E1033">
            <v>0</v>
          </cell>
          <cell r="F1033">
            <v>0</v>
          </cell>
          <cell r="G1033">
            <v>0</v>
          </cell>
          <cell r="H1033">
            <v>0</v>
          </cell>
          <cell r="I1033">
            <v>0</v>
          </cell>
          <cell r="J1033">
            <v>0</v>
          </cell>
          <cell r="K1033">
            <v>0</v>
          </cell>
          <cell r="L1033">
            <v>0</v>
          </cell>
          <cell r="M1033">
            <v>0</v>
          </cell>
          <cell r="N1033">
            <v>0</v>
          </cell>
          <cell r="O1033">
            <v>0</v>
          </cell>
          <cell r="P1033">
            <v>0</v>
          </cell>
        </row>
        <row r="1034">
          <cell r="B1034" t="str">
            <v>42광케이블설치사</v>
          </cell>
          <cell r="C1034">
            <v>0</v>
          </cell>
          <cell r="D1034" t="str">
            <v>광케이블설치사</v>
          </cell>
          <cell r="E1034">
            <v>0</v>
          </cell>
          <cell r="F1034" t="str">
            <v>인</v>
          </cell>
          <cell r="G1034" t="e">
            <v>#NAME?</v>
          </cell>
          <cell r="H1034">
            <v>0</v>
          </cell>
          <cell r="I1034">
            <v>0</v>
          </cell>
          <cell r="J1034">
            <v>398214</v>
          </cell>
          <cell r="K1034" t="e">
            <v>#NAME?</v>
          </cell>
          <cell r="L1034">
            <v>0</v>
          </cell>
          <cell r="M1034">
            <v>0</v>
          </cell>
          <cell r="N1034">
            <v>398214</v>
          </cell>
          <cell r="O1034" t="e">
            <v>#NAME?</v>
          </cell>
          <cell r="P1034">
            <v>0</v>
          </cell>
        </row>
        <row r="1035">
          <cell r="B1035" t="str">
            <v>42보통인부</v>
          </cell>
          <cell r="C1035">
            <v>0</v>
          </cell>
          <cell r="D1035" t="str">
            <v>보통인부</v>
          </cell>
          <cell r="E1035">
            <v>0</v>
          </cell>
          <cell r="F1035" t="str">
            <v>인</v>
          </cell>
          <cell r="G1035" t="e">
            <v>#NAME?</v>
          </cell>
          <cell r="H1035">
            <v>0</v>
          </cell>
          <cell r="I1035">
            <v>0</v>
          </cell>
          <cell r="J1035">
            <v>153671</v>
          </cell>
          <cell r="K1035" t="e">
            <v>#NAME?</v>
          </cell>
          <cell r="L1035">
            <v>0</v>
          </cell>
          <cell r="M1035">
            <v>0</v>
          </cell>
          <cell r="N1035">
            <v>153671</v>
          </cell>
          <cell r="O1035" t="e">
            <v>#NAME?</v>
          </cell>
          <cell r="P1035">
            <v>0</v>
          </cell>
        </row>
        <row r="1036">
          <cell r="C1036">
            <v>0</v>
          </cell>
          <cell r="D1036">
            <v>0</v>
          </cell>
          <cell r="E1036">
            <v>0</v>
          </cell>
          <cell r="F1036">
            <v>0</v>
          </cell>
          <cell r="G1036">
            <v>0</v>
          </cell>
          <cell r="H1036">
            <v>0</v>
          </cell>
          <cell r="I1036">
            <v>0</v>
          </cell>
          <cell r="J1036">
            <v>0</v>
          </cell>
          <cell r="K1036">
            <v>0</v>
          </cell>
          <cell r="L1036">
            <v>0</v>
          </cell>
          <cell r="M1036">
            <v>0</v>
          </cell>
          <cell r="N1036">
            <v>0</v>
          </cell>
          <cell r="O1036">
            <v>0</v>
          </cell>
          <cell r="P1036">
            <v>0</v>
          </cell>
        </row>
        <row r="1037">
          <cell r="C1037">
            <v>0</v>
          </cell>
          <cell r="D1037" t="str">
            <v>다. 공구손료</v>
          </cell>
          <cell r="E1037">
            <v>0</v>
          </cell>
          <cell r="F1037">
            <v>0</v>
          </cell>
          <cell r="G1037">
            <v>0</v>
          </cell>
          <cell r="H1037">
            <v>0</v>
          </cell>
          <cell r="I1037">
            <v>0</v>
          </cell>
          <cell r="J1037">
            <v>0</v>
          </cell>
          <cell r="K1037">
            <v>0</v>
          </cell>
          <cell r="L1037">
            <v>0</v>
          </cell>
          <cell r="M1037">
            <v>0</v>
          </cell>
          <cell r="N1037">
            <v>0</v>
          </cell>
          <cell r="O1037">
            <v>0</v>
          </cell>
          <cell r="P1037">
            <v>0</v>
          </cell>
        </row>
        <row r="1038">
          <cell r="C1038">
            <v>0</v>
          </cell>
          <cell r="D1038" t="str">
            <v>광케이블설치사</v>
          </cell>
          <cell r="E1038">
            <v>0</v>
          </cell>
          <cell r="F1038" t="str">
            <v>인</v>
          </cell>
          <cell r="G1038" t="e">
            <v>#NAME?</v>
          </cell>
          <cell r="H1038">
            <v>0</v>
          </cell>
          <cell r="I1038" t="e">
            <v>#NAME?</v>
          </cell>
          <cell r="J1038">
            <v>0</v>
          </cell>
          <cell r="K1038">
            <v>0</v>
          </cell>
          <cell r="L1038">
            <v>398214</v>
          </cell>
          <cell r="M1038" t="e">
            <v>#NAME?</v>
          </cell>
          <cell r="N1038">
            <v>398214</v>
          </cell>
          <cell r="O1038" t="e">
            <v>#NAME?</v>
          </cell>
          <cell r="P1038">
            <v>0</v>
          </cell>
        </row>
        <row r="1039">
          <cell r="C1039">
            <v>0</v>
          </cell>
          <cell r="D1039" t="str">
            <v>보통인부</v>
          </cell>
          <cell r="E1039">
            <v>0</v>
          </cell>
          <cell r="F1039" t="str">
            <v>인</v>
          </cell>
          <cell r="G1039" t="e">
            <v>#NAME?</v>
          </cell>
          <cell r="H1039">
            <v>0</v>
          </cell>
          <cell r="I1039" t="e">
            <v>#NAME?</v>
          </cell>
          <cell r="J1039">
            <v>0</v>
          </cell>
          <cell r="K1039">
            <v>0</v>
          </cell>
          <cell r="L1039">
            <v>153671</v>
          </cell>
          <cell r="M1039" t="e">
            <v>#NAME?</v>
          </cell>
          <cell r="N1039">
            <v>153671</v>
          </cell>
          <cell r="O1039" t="e">
            <v>#NAME?</v>
          </cell>
          <cell r="P1039">
            <v>0</v>
          </cell>
        </row>
        <row r="1040">
          <cell r="C1040">
            <v>0</v>
          </cell>
          <cell r="D1040">
            <v>0</v>
          </cell>
          <cell r="E1040">
            <v>0</v>
          </cell>
          <cell r="F1040">
            <v>0</v>
          </cell>
          <cell r="G1040">
            <v>0</v>
          </cell>
          <cell r="H1040">
            <v>0</v>
          </cell>
          <cell r="I1040">
            <v>0</v>
          </cell>
          <cell r="J1040">
            <v>0</v>
          </cell>
          <cell r="K1040">
            <v>0</v>
          </cell>
          <cell r="L1040">
            <v>0</v>
          </cell>
          <cell r="M1040">
            <v>0</v>
          </cell>
          <cell r="N1040">
            <v>0</v>
          </cell>
          <cell r="O1040">
            <v>0</v>
          </cell>
          <cell r="P1040">
            <v>0</v>
          </cell>
        </row>
        <row r="1041">
          <cell r="C1041">
            <v>0</v>
          </cell>
          <cell r="D1041">
            <v>0</v>
          </cell>
          <cell r="E1041">
            <v>0</v>
          </cell>
          <cell r="F1041">
            <v>0</v>
          </cell>
          <cell r="G1041">
            <v>0</v>
          </cell>
          <cell r="H1041">
            <v>0</v>
          </cell>
          <cell r="I1041">
            <v>0</v>
          </cell>
          <cell r="J1041">
            <v>0</v>
          </cell>
          <cell r="K1041">
            <v>0</v>
          </cell>
          <cell r="L1041">
            <v>0</v>
          </cell>
          <cell r="M1041">
            <v>0</v>
          </cell>
          <cell r="N1041">
            <v>0</v>
          </cell>
          <cell r="O1041">
            <v>0</v>
          </cell>
          <cell r="P1041">
            <v>0</v>
          </cell>
        </row>
        <row r="1042">
          <cell r="C1042">
            <v>0</v>
          </cell>
          <cell r="D1042">
            <v>0</v>
          </cell>
          <cell r="E1042">
            <v>0</v>
          </cell>
          <cell r="F1042">
            <v>0</v>
          </cell>
          <cell r="G1042">
            <v>0</v>
          </cell>
          <cell r="H1042">
            <v>0</v>
          </cell>
          <cell r="I1042">
            <v>0</v>
          </cell>
          <cell r="J1042">
            <v>0</v>
          </cell>
          <cell r="K1042">
            <v>0</v>
          </cell>
          <cell r="L1042">
            <v>0</v>
          </cell>
          <cell r="M1042">
            <v>0</v>
          </cell>
          <cell r="N1042">
            <v>0</v>
          </cell>
          <cell r="O1042">
            <v>0</v>
          </cell>
          <cell r="P1042">
            <v>0</v>
          </cell>
        </row>
        <row r="1043">
          <cell r="C1043">
            <v>0</v>
          </cell>
          <cell r="D1043">
            <v>0</v>
          </cell>
          <cell r="E1043">
            <v>0</v>
          </cell>
          <cell r="F1043">
            <v>0</v>
          </cell>
          <cell r="G1043">
            <v>0</v>
          </cell>
          <cell r="H1043">
            <v>0</v>
          </cell>
          <cell r="I1043">
            <v>0</v>
          </cell>
          <cell r="J1043">
            <v>0</v>
          </cell>
          <cell r="K1043">
            <v>0</v>
          </cell>
          <cell r="L1043">
            <v>0</v>
          </cell>
          <cell r="M1043">
            <v>0</v>
          </cell>
          <cell r="N1043">
            <v>0</v>
          </cell>
          <cell r="O1043">
            <v>0</v>
          </cell>
          <cell r="P1043">
            <v>0</v>
          </cell>
        </row>
        <row r="1044">
          <cell r="C1044">
            <v>0</v>
          </cell>
          <cell r="D1044">
            <v>0</v>
          </cell>
          <cell r="E1044">
            <v>0</v>
          </cell>
          <cell r="F1044">
            <v>0</v>
          </cell>
          <cell r="G1044">
            <v>0</v>
          </cell>
          <cell r="H1044">
            <v>0</v>
          </cell>
          <cell r="I1044">
            <v>0</v>
          </cell>
          <cell r="J1044">
            <v>0</v>
          </cell>
          <cell r="K1044">
            <v>0</v>
          </cell>
          <cell r="L1044">
            <v>0</v>
          </cell>
          <cell r="M1044">
            <v>0</v>
          </cell>
          <cell r="N1044">
            <v>0</v>
          </cell>
          <cell r="O1044">
            <v>0</v>
          </cell>
          <cell r="P1044">
            <v>0</v>
          </cell>
        </row>
        <row r="1045">
          <cell r="C1045">
            <v>0</v>
          </cell>
          <cell r="D1045">
            <v>0</v>
          </cell>
          <cell r="E1045">
            <v>0</v>
          </cell>
          <cell r="F1045">
            <v>0</v>
          </cell>
          <cell r="G1045">
            <v>0</v>
          </cell>
          <cell r="H1045">
            <v>0</v>
          </cell>
          <cell r="I1045">
            <v>0</v>
          </cell>
          <cell r="J1045">
            <v>0</v>
          </cell>
          <cell r="K1045">
            <v>0</v>
          </cell>
          <cell r="L1045">
            <v>0</v>
          </cell>
          <cell r="M1045">
            <v>0</v>
          </cell>
          <cell r="N1045">
            <v>0</v>
          </cell>
          <cell r="O1045">
            <v>0</v>
          </cell>
          <cell r="P1045">
            <v>0</v>
          </cell>
        </row>
        <row r="1046">
          <cell r="C1046">
            <v>0</v>
          </cell>
          <cell r="D1046">
            <v>0</v>
          </cell>
          <cell r="E1046">
            <v>0</v>
          </cell>
          <cell r="F1046">
            <v>0</v>
          </cell>
          <cell r="G1046">
            <v>0</v>
          </cell>
          <cell r="H1046">
            <v>0</v>
          </cell>
          <cell r="I1046">
            <v>0</v>
          </cell>
          <cell r="J1046">
            <v>0</v>
          </cell>
          <cell r="K1046">
            <v>0</v>
          </cell>
          <cell r="L1046">
            <v>0</v>
          </cell>
          <cell r="M1046">
            <v>0</v>
          </cell>
          <cell r="N1046">
            <v>0</v>
          </cell>
          <cell r="O1046">
            <v>0</v>
          </cell>
          <cell r="P1046">
            <v>0</v>
          </cell>
        </row>
        <row r="1047">
          <cell r="C1047">
            <v>0</v>
          </cell>
          <cell r="D1047">
            <v>0</v>
          </cell>
          <cell r="E1047">
            <v>0</v>
          </cell>
          <cell r="F1047">
            <v>0</v>
          </cell>
          <cell r="G1047">
            <v>0</v>
          </cell>
          <cell r="H1047">
            <v>0</v>
          </cell>
          <cell r="I1047">
            <v>0</v>
          </cell>
          <cell r="J1047">
            <v>0</v>
          </cell>
          <cell r="K1047">
            <v>0</v>
          </cell>
          <cell r="L1047">
            <v>0</v>
          </cell>
          <cell r="M1047">
            <v>0</v>
          </cell>
          <cell r="N1047">
            <v>0</v>
          </cell>
          <cell r="O1047">
            <v>0</v>
          </cell>
          <cell r="P1047">
            <v>0</v>
          </cell>
        </row>
        <row r="1048">
          <cell r="C1048">
            <v>0</v>
          </cell>
          <cell r="D1048">
            <v>0</v>
          </cell>
          <cell r="E1048">
            <v>0</v>
          </cell>
          <cell r="F1048">
            <v>0</v>
          </cell>
          <cell r="G1048">
            <v>0</v>
          </cell>
          <cell r="H1048">
            <v>0</v>
          </cell>
          <cell r="I1048">
            <v>0</v>
          </cell>
          <cell r="J1048">
            <v>0</v>
          </cell>
          <cell r="K1048">
            <v>0</v>
          </cell>
          <cell r="L1048">
            <v>0</v>
          </cell>
          <cell r="M1048">
            <v>0</v>
          </cell>
          <cell r="N1048">
            <v>0</v>
          </cell>
          <cell r="O1048">
            <v>0</v>
          </cell>
          <cell r="P1048">
            <v>0</v>
          </cell>
        </row>
        <row r="1049">
          <cell r="C1049">
            <v>0</v>
          </cell>
          <cell r="D1049">
            <v>0</v>
          </cell>
          <cell r="E1049">
            <v>0</v>
          </cell>
          <cell r="F1049">
            <v>0</v>
          </cell>
          <cell r="G1049">
            <v>0</v>
          </cell>
          <cell r="H1049">
            <v>0</v>
          </cell>
          <cell r="I1049">
            <v>0</v>
          </cell>
          <cell r="J1049">
            <v>0</v>
          </cell>
          <cell r="K1049">
            <v>0</v>
          </cell>
          <cell r="L1049">
            <v>0</v>
          </cell>
          <cell r="M1049">
            <v>0</v>
          </cell>
          <cell r="N1049">
            <v>0</v>
          </cell>
          <cell r="O1049">
            <v>0</v>
          </cell>
          <cell r="P1049">
            <v>0</v>
          </cell>
        </row>
        <row r="1050">
          <cell r="C1050">
            <v>0</v>
          </cell>
          <cell r="D1050">
            <v>0</v>
          </cell>
          <cell r="E1050">
            <v>0</v>
          </cell>
          <cell r="F1050">
            <v>0</v>
          </cell>
          <cell r="G1050">
            <v>0</v>
          </cell>
          <cell r="H1050">
            <v>0</v>
          </cell>
          <cell r="I1050">
            <v>0</v>
          </cell>
          <cell r="J1050">
            <v>0</v>
          </cell>
          <cell r="K1050">
            <v>0</v>
          </cell>
          <cell r="L1050">
            <v>0</v>
          </cell>
          <cell r="M1050">
            <v>0</v>
          </cell>
          <cell r="N1050">
            <v>0</v>
          </cell>
          <cell r="O1050">
            <v>0</v>
          </cell>
          <cell r="P1050">
            <v>0</v>
          </cell>
        </row>
        <row r="1051">
          <cell r="C1051">
            <v>0</v>
          </cell>
          <cell r="D1051">
            <v>0</v>
          </cell>
          <cell r="E1051">
            <v>0</v>
          </cell>
          <cell r="F1051">
            <v>0</v>
          </cell>
          <cell r="G1051">
            <v>0</v>
          </cell>
          <cell r="H1051">
            <v>0</v>
          </cell>
          <cell r="I1051">
            <v>0</v>
          </cell>
          <cell r="J1051">
            <v>0</v>
          </cell>
          <cell r="K1051">
            <v>0</v>
          </cell>
          <cell r="L1051">
            <v>0</v>
          </cell>
          <cell r="M1051">
            <v>0</v>
          </cell>
          <cell r="N1051">
            <v>0</v>
          </cell>
          <cell r="O1051">
            <v>0</v>
          </cell>
          <cell r="P1051">
            <v>0</v>
          </cell>
        </row>
        <row r="1052">
          <cell r="B1052" t="str">
            <v>42계</v>
          </cell>
          <cell r="C1052">
            <v>0</v>
          </cell>
          <cell r="D1052" t="str">
            <v>계</v>
          </cell>
          <cell r="E1052">
            <v>0</v>
          </cell>
          <cell r="F1052">
            <v>0</v>
          </cell>
          <cell r="G1052">
            <v>0</v>
          </cell>
          <cell r="H1052">
            <v>0</v>
          </cell>
          <cell r="I1052" t="e">
            <v>#NAME?</v>
          </cell>
          <cell r="J1052">
            <v>0</v>
          </cell>
          <cell r="K1052" t="e">
            <v>#NAME?</v>
          </cell>
          <cell r="L1052">
            <v>0</v>
          </cell>
          <cell r="M1052" t="e">
            <v>#NAME?</v>
          </cell>
          <cell r="N1052">
            <v>0</v>
          </cell>
          <cell r="O1052" t="e">
            <v>#NAME?</v>
          </cell>
          <cell r="P1052">
            <v>0</v>
          </cell>
        </row>
        <row r="1053">
          <cell r="B1053">
            <v>43</v>
          </cell>
          <cell r="C1053">
            <v>43</v>
          </cell>
          <cell r="D1053" t="str">
            <v>광전복합케이블, 터널, 야간</v>
          </cell>
          <cell r="E1053" t="str">
            <v>SM8C/4㎟X2C/4㎟*1C, 일반난연</v>
          </cell>
          <cell r="F1053" t="str">
            <v>100m</v>
          </cell>
          <cell r="G1053">
            <v>0</v>
          </cell>
          <cell r="H1053">
            <v>0</v>
          </cell>
          <cell r="I1053">
            <v>0</v>
          </cell>
          <cell r="J1053">
            <v>0</v>
          </cell>
          <cell r="K1053">
            <v>0</v>
          </cell>
          <cell r="L1053">
            <v>0</v>
          </cell>
          <cell r="M1053">
            <v>0</v>
          </cell>
          <cell r="N1053">
            <v>0</v>
          </cell>
          <cell r="O1053">
            <v>0</v>
          </cell>
          <cell r="P1053">
            <v>43</v>
          </cell>
        </row>
        <row r="1054">
          <cell r="C1054">
            <v>0</v>
          </cell>
          <cell r="D1054" t="str">
            <v>가. 재료비</v>
          </cell>
          <cell r="E1054">
            <v>0</v>
          </cell>
          <cell r="F1054">
            <v>0</v>
          </cell>
          <cell r="G1054">
            <v>0</v>
          </cell>
          <cell r="H1054">
            <v>0</v>
          </cell>
          <cell r="I1054">
            <v>0</v>
          </cell>
          <cell r="J1054">
            <v>0</v>
          </cell>
          <cell r="K1054">
            <v>0</v>
          </cell>
          <cell r="L1054">
            <v>0</v>
          </cell>
          <cell r="M1054">
            <v>0</v>
          </cell>
          <cell r="N1054">
            <v>0</v>
          </cell>
          <cell r="O1054">
            <v>0</v>
          </cell>
          <cell r="P1054">
            <v>0</v>
          </cell>
        </row>
        <row r="1055">
          <cell r="C1055">
            <v>0</v>
          </cell>
          <cell r="D1055" t="str">
            <v>광전복합케이블</v>
          </cell>
          <cell r="E1055" t="str">
            <v>SM8C/4㎟X2C/4㎟*1C, 일반난연</v>
          </cell>
          <cell r="F1055" t="str">
            <v>m</v>
          </cell>
          <cell r="G1055" t="e">
            <v>#NAME?</v>
          </cell>
          <cell r="H1055">
            <v>3940</v>
          </cell>
          <cell r="I1055" t="e">
            <v>#NAME?</v>
          </cell>
          <cell r="J1055">
            <v>0</v>
          </cell>
          <cell r="K1055">
            <v>0</v>
          </cell>
          <cell r="L1055">
            <v>0</v>
          </cell>
          <cell r="M1055" t="e">
            <v>#NAME?</v>
          </cell>
          <cell r="N1055">
            <v>3940</v>
          </cell>
          <cell r="O1055" t="e">
            <v>#NAME?</v>
          </cell>
          <cell r="P1055">
            <v>0</v>
          </cell>
        </row>
        <row r="1056">
          <cell r="C1056">
            <v>0</v>
          </cell>
          <cell r="D1056" t="str">
            <v>잡자재비</v>
          </cell>
          <cell r="E1056" t="str">
            <v>전선 및 배관의 2%</v>
          </cell>
          <cell r="F1056" t="str">
            <v>요율</v>
          </cell>
          <cell r="G1056" t="e">
            <v>#NAME?</v>
          </cell>
          <cell r="H1056" t="e">
            <v>#NAME?</v>
          </cell>
          <cell r="I1056" t="e">
            <v>#NAME?</v>
          </cell>
          <cell r="J1056">
            <v>0</v>
          </cell>
          <cell r="K1056">
            <v>0</v>
          </cell>
          <cell r="L1056">
            <v>0</v>
          </cell>
          <cell r="M1056" t="e">
            <v>#NAME?</v>
          </cell>
          <cell r="N1056" t="e">
            <v>#NAME?</v>
          </cell>
          <cell r="O1056" t="e">
            <v>#NAME?</v>
          </cell>
          <cell r="P1056">
            <v>0</v>
          </cell>
        </row>
        <row r="1057">
          <cell r="C1057">
            <v>0</v>
          </cell>
          <cell r="D1057">
            <v>0</v>
          </cell>
          <cell r="E1057">
            <v>0</v>
          </cell>
          <cell r="F1057">
            <v>0</v>
          </cell>
          <cell r="G1057">
            <v>0</v>
          </cell>
          <cell r="H1057">
            <v>0</v>
          </cell>
          <cell r="I1057">
            <v>0</v>
          </cell>
          <cell r="J1057">
            <v>0</v>
          </cell>
          <cell r="K1057">
            <v>0</v>
          </cell>
          <cell r="L1057">
            <v>0</v>
          </cell>
          <cell r="M1057">
            <v>0</v>
          </cell>
          <cell r="N1057">
            <v>0</v>
          </cell>
          <cell r="O1057">
            <v>0</v>
          </cell>
          <cell r="P1057">
            <v>0</v>
          </cell>
        </row>
        <row r="1058">
          <cell r="C1058">
            <v>0</v>
          </cell>
          <cell r="D1058" t="str">
            <v>나 노무비</v>
          </cell>
          <cell r="E1058">
            <v>0</v>
          </cell>
          <cell r="F1058">
            <v>0</v>
          </cell>
          <cell r="G1058">
            <v>0</v>
          </cell>
          <cell r="H1058">
            <v>0</v>
          </cell>
          <cell r="I1058">
            <v>0</v>
          </cell>
          <cell r="J1058">
            <v>0</v>
          </cell>
          <cell r="K1058">
            <v>0</v>
          </cell>
          <cell r="L1058">
            <v>0</v>
          </cell>
          <cell r="M1058">
            <v>0</v>
          </cell>
          <cell r="N1058">
            <v>0</v>
          </cell>
          <cell r="O1058">
            <v>0</v>
          </cell>
          <cell r="P1058">
            <v>0</v>
          </cell>
        </row>
        <row r="1059">
          <cell r="B1059" t="str">
            <v>43광케이블설치사</v>
          </cell>
          <cell r="C1059">
            <v>0</v>
          </cell>
          <cell r="D1059" t="str">
            <v>광케이블설치사</v>
          </cell>
          <cell r="E1059">
            <v>0</v>
          </cell>
          <cell r="F1059" t="str">
            <v>인</v>
          </cell>
          <cell r="G1059" t="e">
            <v>#NAME?</v>
          </cell>
          <cell r="H1059">
            <v>0</v>
          </cell>
          <cell r="I1059">
            <v>0</v>
          </cell>
          <cell r="J1059">
            <v>398214</v>
          </cell>
          <cell r="K1059" t="e">
            <v>#NAME?</v>
          </cell>
          <cell r="L1059">
            <v>0</v>
          </cell>
          <cell r="M1059">
            <v>0</v>
          </cell>
          <cell r="N1059">
            <v>398214</v>
          </cell>
          <cell r="O1059" t="e">
            <v>#NAME?</v>
          </cell>
          <cell r="P1059">
            <v>0</v>
          </cell>
        </row>
        <row r="1060">
          <cell r="B1060" t="str">
            <v>43보통인부</v>
          </cell>
          <cell r="C1060">
            <v>0</v>
          </cell>
          <cell r="D1060" t="str">
            <v>보통인부</v>
          </cell>
          <cell r="E1060">
            <v>0</v>
          </cell>
          <cell r="F1060" t="str">
            <v>인</v>
          </cell>
          <cell r="G1060" t="e">
            <v>#NAME?</v>
          </cell>
          <cell r="H1060">
            <v>0</v>
          </cell>
          <cell r="I1060">
            <v>0</v>
          </cell>
          <cell r="J1060">
            <v>153671</v>
          </cell>
          <cell r="K1060" t="e">
            <v>#NAME?</v>
          </cell>
          <cell r="L1060">
            <v>0</v>
          </cell>
          <cell r="M1060">
            <v>0</v>
          </cell>
          <cell r="N1060">
            <v>153671</v>
          </cell>
          <cell r="O1060" t="e">
            <v>#NAME?</v>
          </cell>
          <cell r="P1060">
            <v>0</v>
          </cell>
        </row>
        <row r="1061">
          <cell r="C1061">
            <v>0</v>
          </cell>
          <cell r="D1061">
            <v>0</v>
          </cell>
          <cell r="E1061">
            <v>0</v>
          </cell>
          <cell r="F1061">
            <v>0</v>
          </cell>
          <cell r="G1061">
            <v>0</v>
          </cell>
          <cell r="H1061">
            <v>0</v>
          </cell>
          <cell r="I1061">
            <v>0</v>
          </cell>
          <cell r="J1061">
            <v>0</v>
          </cell>
          <cell r="K1061">
            <v>0</v>
          </cell>
          <cell r="L1061">
            <v>0</v>
          </cell>
          <cell r="M1061">
            <v>0</v>
          </cell>
          <cell r="N1061">
            <v>0</v>
          </cell>
          <cell r="O1061">
            <v>0</v>
          </cell>
          <cell r="P1061">
            <v>0</v>
          </cell>
        </row>
        <row r="1062">
          <cell r="C1062">
            <v>0</v>
          </cell>
          <cell r="D1062" t="str">
            <v>다. 공구손료</v>
          </cell>
          <cell r="E1062">
            <v>0</v>
          </cell>
          <cell r="F1062">
            <v>0</v>
          </cell>
          <cell r="G1062">
            <v>0</v>
          </cell>
          <cell r="H1062">
            <v>0</v>
          </cell>
          <cell r="I1062">
            <v>0</v>
          </cell>
          <cell r="J1062">
            <v>0</v>
          </cell>
          <cell r="K1062">
            <v>0</v>
          </cell>
          <cell r="L1062">
            <v>0</v>
          </cell>
          <cell r="M1062">
            <v>0</v>
          </cell>
          <cell r="N1062">
            <v>0</v>
          </cell>
          <cell r="O1062">
            <v>0</v>
          </cell>
          <cell r="P1062">
            <v>0</v>
          </cell>
        </row>
        <row r="1063">
          <cell r="C1063">
            <v>0</v>
          </cell>
          <cell r="D1063" t="str">
            <v>광케이블설치사</v>
          </cell>
          <cell r="E1063">
            <v>0</v>
          </cell>
          <cell r="F1063" t="str">
            <v>인</v>
          </cell>
          <cell r="G1063" t="e">
            <v>#NAME?</v>
          </cell>
          <cell r="H1063">
            <v>0</v>
          </cell>
          <cell r="I1063" t="e">
            <v>#NAME?</v>
          </cell>
          <cell r="J1063">
            <v>0</v>
          </cell>
          <cell r="K1063">
            <v>0</v>
          </cell>
          <cell r="L1063">
            <v>398214</v>
          </cell>
          <cell r="M1063" t="e">
            <v>#NAME?</v>
          </cell>
          <cell r="N1063">
            <v>398214</v>
          </cell>
          <cell r="O1063" t="e">
            <v>#NAME?</v>
          </cell>
          <cell r="P1063">
            <v>0</v>
          </cell>
        </row>
        <row r="1064">
          <cell r="C1064">
            <v>0</v>
          </cell>
          <cell r="D1064" t="str">
            <v>보통인부</v>
          </cell>
          <cell r="E1064">
            <v>0</v>
          </cell>
          <cell r="F1064" t="str">
            <v>인</v>
          </cell>
          <cell r="G1064" t="e">
            <v>#NAME?</v>
          </cell>
          <cell r="H1064">
            <v>0</v>
          </cell>
          <cell r="I1064" t="e">
            <v>#NAME?</v>
          </cell>
          <cell r="J1064">
            <v>0</v>
          </cell>
          <cell r="K1064">
            <v>0</v>
          </cell>
          <cell r="L1064">
            <v>153671</v>
          </cell>
          <cell r="M1064" t="e">
            <v>#NAME?</v>
          </cell>
          <cell r="N1064">
            <v>153671</v>
          </cell>
          <cell r="O1064" t="e">
            <v>#NAME?</v>
          </cell>
          <cell r="P1064">
            <v>0</v>
          </cell>
        </row>
        <row r="1065">
          <cell r="C1065">
            <v>0</v>
          </cell>
          <cell r="D1065">
            <v>0</v>
          </cell>
          <cell r="E1065">
            <v>0</v>
          </cell>
          <cell r="F1065">
            <v>0</v>
          </cell>
          <cell r="G1065">
            <v>0</v>
          </cell>
          <cell r="H1065">
            <v>0</v>
          </cell>
          <cell r="I1065">
            <v>0</v>
          </cell>
          <cell r="J1065">
            <v>0</v>
          </cell>
          <cell r="K1065">
            <v>0</v>
          </cell>
          <cell r="L1065">
            <v>0</v>
          </cell>
          <cell r="M1065">
            <v>0</v>
          </cell>
          <cell r="N1065">
            <v>0</v>
          </cell>
          <cell r="O1065">
            <v>0</v>
          </cell>
          <cell r="P1065">
            <v>0</v>
          </cell>
        </row>
        <row r="1066">
          <cell r="C1066">
            <v>0</v>
          </cell>
          <cell r="D1066">
            <v>0</v>
          </cell>
          <cell r="E1066">
            <v>0</v>
          </cell>
          <cell r="F1066">
            <v>0</v>
          </cell>
          <cell r="G1066">
            <v>0</v>
          </cell>
          <cell r="H1066">
            <v>0</v>
          </cell>
          <cell r="I1066">
            <v>0</v>
          </cell>
          <cell r="J1066">
            <v>0</v>
          </cell>
          <cell r="K1066">
            <v>0</v>
          </cell>
          <cell r="L1066">
            <v>0</v>
          </cell>
          <cell r="M1066">
            <v>0</v>
          </cell>
          <cell r="N1066">
            <v>0</v>
          </cell>
          <cell r="O1066">
            <v>0</v>
          </cell>
          <cell r="P1066">
            <v>0</v>
          </cell>
        </row>
        <row r="1067">
          <cell r="C1067">
            <v>0</v>
          </cell>
          <cell r="D1067">
            <v>0</v>
          </cell>
          <cell r="E1067">
            <v>0</v>
          </cell>
          <cell r="F1067">
            <v>0</v>
          </cell>
          <cell r="G1067">
            <v>0</v>
          </cell>
          <cell r="H1067">
            <v>0</v>
          </cell>
          <cell r="I1067">
            <v>0</v>
          </cell>
          <cell r="J1067">
            <v>0</v>
          </cell>
          <cell r="K1067">
            <v>0</v>
          </cell>
          <cell r="L1067">
            <v>0</v>
          </cell>
          <cell r="M1067">
            <v>0</v>
          </cell>
          <cell r="N1067">
            <v>0</v>
          </cell>
          <cell r="O1067">
            <v>0</v>
          </cell>
          <cell r="P1067">
            <v>0</v>
          </cell>
        </row>
        <row r="1068">
          <cell r="C1068">
            <v>0</v>
          </cell>
          <cell r="D1068">
            <v>0</v>
          </cell>
          <cell r="E1068">
            <v>0</v>
          </cell>
          <cell r="F1068">
            <v>0</v>
          </cell>
          <cell r="G1068">
            <v>0</v>
          </cell>
          <cell r="H1068">
            <v>0</v>
          </cell>
          <cell r="I1068">
            <v>0</v>
          </cell>
          <cell r="J1068">
            <v>0</v>
          </cell>
          <cell r="K1068">
            <v>0</v>
          </cell>
          <cell r="L1068">
            <v>0</v>
          </cell>
          <cell r="M1068">
            <v>0</v>
          </cell>
          <cell r="N1068">
            <v>0</v>
          </cell>
          <cell r="O1068">
            <v>0</v>
          </cell>
          <cell r="P1068">
            <v>0</v>
          </cell>
        </row>
        <row r="1069">
          <cell r="C1069">
            <v>0</v>
          </cell>
          <cell r="D1069">
            <v>0</v>
          </cell>
          <cell r="E1069">
            <v>0</v>
          </cell>
          <cell r="F1069">
            <v>0</v>
          </cell>
          <cell r="G1069">
            <v>0</v>
          </cell>
          <cell r="H1069">
            <v>0</v>
          </cell>
          <cell r="I1069">
            <v>0</v>
          </cell>
          <cell r="J1069">
            <v>0</v>
          </cell>
          <cell r="K1069">
            <v>0</v>
          </cell>
          <cell r="L1069">
            <v>0</v>
          </cell>
          <cell r="M1069">
            <v>0</v>
          </cell>
          <cell r="N1069">
            <v>0</v>
          </cell>
          <cell r="O1069">
            <v>0</v>
          </cell>
          <cell r="P1069">
            <v>0</v>
          </cell>
        </row>
        <row r="1070">
          <cell r="C1070">
            <v>0</v>
          </cell>
          <cell r="D1070">
            <v>0</v>
          </cell>
          <cell r="E1070">
            <v>0</v>
          </cell>
          <cell r="F1070">
            <v>0</v>
          </cell>
          <cell r="G1070">
            <v>0</v>
          </cell>
          <cell r="H1070">
            <v>0</v>
          </cell>
          <cell r="I1070">
            <v>0</v>
          </cell>
          <cell r="J1070">
            <v>0</v>
          </cell>
          <cell r="K1070">
            <v>0</v>
          </cell>
          <cell r="L1070">
            <v>0</v>
          </cell>
          <cell r="M1070">
            <v>0</v>
          </cell>
          <cell r="N1070">
            <v>0</v>
          </cell>
          <cell r="O1070">
            <v>0</v>
          </cell>
          <cell r="P1070">
            <v>0</v>
          </cell>
        </row>
        <row r="1071">
          <cell r="C1071">
            <v>0</v>
          </cell>
          <cell r="D1071">
            <v>0</v>
          </cell>
          <cell r="E1071">
            <v>0</v>
          </cell>
          <cell r="F1071">
            <v>0</v>
          </cell>
          <cell r="G1071">
            <v>0</v>
          </cell>
          <cell r="H1071">
            <v>0</v>
          </cell>
          <cell r="I1071">
            <v>0</v>
          </cell>
          <cell r="J1071">
            <v>0</v>
          </cell>
          <cell r="K1071">
            <v>0</v>
          </cell>
          <cell r="L1071">
            <v>0</v>
          </cell>
          <cell r="M1071">
            <v>0</v>
          </cell>
          <cell r="N1071">
            <v>0</v>
          </cell>
          <cell r="O1071">
            <v>0</v>
          </cell>
          <cell r="P1071">
            <v>0</v>
          </cell>
        </row>
        <row r="1072">
          <cell r="C1072">
            <v>0</v>
          </cell>
          <cell r="D1072">
            <v>0</v>
          </cell>
          <cell r="E1072">
            <v>0</v>
          </cell>
          <cell r="F1072">
            <v>0</v>
          </cell>
          <cell r="G1072">
            <v>0</v>
          </cell>
          <cell r="H1072">
            <v>0</v>
          </cell>
          <cell r="I1072">
            <v>0</v>
          </cell>
          <cell r="J1072">
            <v>0</v>
          </cell>
          <cell r="K1072">
            <v>0</v>
          </cell>
          <cell r="L1072">
            <v>0</v>
          </cell>
          <cell r="M1072">
            <v>0</v>
          </cell>
          <cell r="N1072">
            <v>0</v>
          </cell>
          <cell r="O1072">
            <v>0</v>
          </cell>
          <cell r="P1072">
            <v>0</v>
          </cell>
        </row>
        <row r="1073">
          <cell r="C1073">
            <v>0</v>
          </cell>
          <cell r="D1073">
            <v>0</v>
          </cell>
          <cell r="E1073">
            <v>0</v>
          </cell>
          <cell r="F1073">
            <v>0</v>
          </cell>
          <cell r="G1073">
            <v>0</v>
          </cell>
          <cell r="H1073">
            <v>0</v>
          </cell>
          <cell r="I1073">
            <v>0</v>
          </cell>
          <cell r="J1073">
            <v>0</v>
          </cell>
          <cell r="K1073">
            <v>0</v>
          </cell>
          <cell r="L1073">
            <v>0</v>
          </cell>
          <cell r="M1073">
            <v>0</v>
          </cell>
          <cell r="N1073">
            <v>0</v>
          </cell>
          <cell r="O1073">
            <v>0</v>
          </cell>
          <cell r="P1073">
            <v>0</v>
          </cell>
        </row>
        <row r="1074">
          <cell r="C1074">
            <v>0</v>
          </cell>
          <cell r="D1074">
            <v>0</v>
          </cell>
          <cell r="E1074">
            <v>0</v>
          </cell>
          <cell r="F1074">
            <v>0</v>
          </cell>
          <cell r="G1074">
            <v>0</v>
          </cell>
          <cell r="H1074">
            <v>0</v>
          </cell>
          <cell r="I1074">
            <v>0</v>
          </cell>
          <cell r="J1074">
            <v>0</v>
          </cell>
          <cell r="K1074">
            <v>0</v>
          </cell>
          <cell r="L1074">
            <v>0</v>
          </cell>
          <cell r="M1074">
            <v>0</v>
          </cell>
          <cell r="N1074">
            <v>0</v>
          </cell>
          <cell r="O1074">
            <v>0</v>
          </cell>
          <cell r="P1074">
            <v>0</v>
          </cell>
        </row>
        <row r="1075">
          <cell r="C1075">
            <v>0</v>
          </cell>
          <cell r="D1075">
            <v>0</v>
          </cell>
          <cell r="E1075">
            <v>0</v>
          </cell>
          <cell r="F1075">
            <v>0</v>
          </cell>
          <cell r="G1075">
            <v>0</v>
          </cell>
          <cell r="H1075">
            <v>0</v>
          </cell>
          <cell r="I1075">
            <v>0</v>
          </cell>
          <cell r="J1075">
            <v>0</v>
          </cell>
          <cell r="K1075">
            <v>0</v>
          </cell>
          <cell r="L1075">
            <v>0</v>
          </cell>
          <cell r="M1075">
            <v>0</v>
          </cell>
          <cell r="N1075">
            <v>0</v>
          </cell>
          <cell r="O1075">
            <v>0</v>
          </cell>
          <cell r="P1075">
            <v>0</v>
          </cell>
        </row>
        <row r="1076">
          <cell r="C1076">
            <v>0</v>
          </cell>
          <cell r="D1076">
            <v>0</v>
          </cell>
          <cell r="E1076">
            <v>0</v>
          </cell>
          <cell r="F1076">
            <v>0</v>
          </cell>
          <cell r="G1076">
            <v>0</v>
          </cell>
          <cell r="H1076">
            <v>0</v>
          </cell>
          <cell r="I1076">
            <v>0</v>
          </cell>
          <cell r="J1076">
            <v>0</v>
          </cell>
          <cell r="K1076">
            <v>0</v>
          </cell>
          <cell r="L1076">
            <v>0</v>
          </cell>
          <cell r="M1076">
            <v>0</v>
          </cell>
          <cell r="N1076">
            <v>0</v>
          </cell>
          <cell r="O1076">
            <v>0</v>
          </cell>
          <cell r="P1076">
            <v>0</v>
          </cell>
        </row>
        <row r="1077">
          <cell r="B1077" t="str">
            <v>43계</v>
          </cell>
          <cell r="C1077">
            <v>0</v>
          </cell>
          <cell r="D1077" t="str">
            <v>계</v>
          </cell>
          <cell r="E1077">
            <v>0</v>
          </cell>
          <cell r="F1077">
            <v>0</v>
          </cell>
          <cell r="G1077">
            <v>0</v>
          </cell>
          <cell r="H1077">
            <v>0</v>
          </cell>
          <cell r="I1077" t="e">
            <v>#NAME?</v>
          </cell>
          <cell r="J1077">
            <v>0</v>
          </cell>
          <cell r="K1077" t="e">
            <v>#NAME?</v>
          </cell>
          <cell r="L1077">
            <v>0</v>
          </cell>
          <cell r="M1077" t="e">
            <v>#NAME?</v>
          </cell>
          <cell r="N1077">
            <v>0</v>
          </cell>
          <cell r="O1077" t="e">
            <v>#NAME?</v>
          </cell>
          <cell r="P1077">
            <v>0</v>
          </cell>
        </row>
        <row r="1078">
          <cell r="B1078">
            <v>44</v>
          </cell>
          <cell r="C1078">
            <v>44</v>
          </cell>
          <cell r="D1078" t="str">
            <v>광전복합케이블, 구내</v>
          </cell>
          <cell r="E1078" t="str">
            <v>SM8C/6㎟X2C/6㎟*1C, 일반난연</v>
          </cell>
          <cell r="F1078" t="str">
            <v>100m</v>
          </cell>
          <cell r="G1078">
            <v>0</v>
          </cell>
          <cell r="H1078">
            <v>0</v>
          </cell>
          <cell r="I1078">
            <v>0</v>
          </cell>
          <cell r="J1078">
            <v>0</v>
          </cell>
          <cell r="K1078">
            <v>0</v>
          </cell>
          <cell r="L1078">
            <v>0</v>
          </cell>
          <cell r="M1078">
            <v>0</v>
          </cell>
          <cell r="N1078">
            <v>0</v>
          </cell>
          <cell r="O1078">
            <v>0</v>
          </cell>
          <cell r="P1078">
            <v>44</v>
          </cell>
        </row>
        <row r="1079">
          <cell r="C1079">
            <v>0</v>
          </cell>
          <cell r="D1079" t="str">
            <v>가. 재료비</v>
          </cell>
          <cell r="E1079">
            <v>0</v>
          </cell>
          <cell r="F1079">
            <v>0</v>
          </cell>
          <cell r="G1079">
            <v>0</v>
          </cell>
          <cell r="H1079">
            <v>0</v>
          </cell>
          <cell r="I1079">
            <v>0</v>
          </cell>
          <cell r="J1079">
            <v>0</v>
          </cell>
          <cell r="K1079">
            <v>0</v>
          </cell>
          <cell r="L1079">
            <v>0</v>
          </cell>
          <cell r="M1079">
            <v>0</v>
          </cell>
          <cell r="N1079">
            <v>0</v>
          </cell>
          <cell r="O1079">
            <v>0</v>
          </cell>
          <cell r="P1079">
            <v>0</v>
          </cell>
        </row>
        <row r="1080">
          <cell r="C1080">
            <v>0</v>
          </cell>
          <cell r="D1080" t="str">
            <v>광전복합케이블</v>
          </cell>
          <cell r="E1080" t="str">
            <v>SM8C/6㎟X2C/6㎟*1C, 일반난연</v>
          </cell>
          <cell r="F1080" t="str">
            <v>m</v>
          </cell>
          <cell r="G1080" t="e">
            <v>#NAME?</v>
          </cell>
          <cell r="H1080">
            <v>5190</v>
          </cell>
          <cell r="I1080" t="e">
            <v>#NAME?</v>
          </cell>
          <cell r="J1080">
            <v>0</v>
          </cell>
          <cell r="K1080">
            <v>0</v>
          </cell>
          <cell r="L1080">
            <v>0</v>
          </cell>
          <cell r="M1080" t="e">
            <v>#NAME?</v>
          </cell>
          <cell r="N1080">
            <v>5190</v>
          </cell>
          <cell r="O1080" t="e">
            <v>#NAME?</v>
          </cell>
          <cell r="P1080">
            <v>0</v>
          </cell>
        </row>
        <row r="1081">
          <cell r="C1081">
            <v>0</v>
          </cell>
          <cell r="D1081" t="str">
            <v>잡자재비</v>
          </cell>
          <cell r="E1081" t="str">
            <v>전선 및 배관의 2%</v>
          </cell>
          <cell r="F1081" t="str">
            <v>요율</v>
          </cell>
          <cell r="G1081" t="e">
            <v>#NAME?</v>
          </cell>
          <cell r="H1081" t="e">
            <v>#NAME?</v>
          </cell>
          <cell r="I1081" t="e">
            <v>#NAME?</v>
          </cell>
          <cell r="J1081">
            <v>0</v>
          </cell>
          <cell r="K1081">
            <v>0</v>
          </cell>
          <cell r="L1081">
            <v>0</v>
          </cell>
          <cell r="M1081" t="e">
            <v>#NAME?</v>
          </cell>
          <cell r="N1081" t="e">
            <v>#NAME?</v>
          </cell>
          <cell r="O1081" t="e">
            <v>#NAME?</v>
          </cell>
          <cell r="P1081">
            <v>0</v>
          </cell>
        </row>
        <row r="1082">
          <cell r="C1082">
            <v>0</v>
          </cell>
          <cell r="D1082">
            <v>0</v>
          </cell>
          <cell r="E1082">
            <v>0</v>
          </cell>
          <cell r="F1082">
            <v>0</v>
          </cell>
          <cell r="G1082">
            <v>0</v>
          </cell>
          <cell r="H1082">
            <v>0</v>
          </cell>
          <cell r="I1082">
            <v>0</v>
          </cell>
          <cell r="J1082">
            <v>0</v>
          </cell>
          <cell r="K1082">
            <v>0</v>
          </cell>
          <cell r="L1082">
            <v>0</v>
          </cell>
          <cell r="M1082">
            <v>0</v>
          </cell>
          <cell r="N1082">
            <v>0</v>
          </cell>
          <cell r="O1082">
            <v>0</v>
          </cell>
          <cell r="P1082">
            <v>0</v>
          </cell>
        </row>
        <row r="1083">
          <cell r="C1083">
            <v>0</v>
          </cell>
          <cell r="D1083" t="str">
            <v>나 노무비</v>
          </cell>
          <cell r="E1083">
            <v>0</v>
          </cell>
          <cell r="F1083">
            <v>0</v>
          </cell>
          <cell r="G1083">
            <v>0</v>
          </cell>
          <cell r="H1083">
            <v>0</v>
          </cell>
          <cell r="I1083">
            <v>0</v>
          </cell>
          <cell r="J1083">
            <v>0</v>
          </cell>
          <cell r="K1083">
            <v>0</v>
          </cell>
          <cell r="L1083">
            <v>0</v>
          </cell>
          <cell r="M1083">
            <v>0</v>
          </cell>
          <cell r="N1083">
            <v>0</v>
          </cell>
          <cell r="O1083">
            <v>0</v>
          </cell>
          <cell r="P1083">
            <v>0</v>
          </cell>
        </row>
        <row r="1084">
          <cell r="B1084" t="str">
            <v>44광케이블설치사</v>
          </cell>
          <cell r="C1084">
            <v>0</v>
          </cell>
          <cell r="D1084" t="str">
            <v>광케이블설치사</v>
          </cell>
          <cell r="E1084">
            <v>0</v>
          </cell>
          <cell r="F1084" t="str">
            <v>인</v>
          </cell>
          <cell r="G1084" t="e">
            <v>#NAME?</v>
          </cell>
          <cell r="H1084">
            <v>0</v>
          </cell>
          <cell r="I1084">
            <v>0</v>
          </cell>
          <cell r="J1084">
            <v>398214</v>
          </cell>
          <cell r="K1084" t="e">
            <v>#NAME?</v>
          </cell>
          <cell r="L1084">
            <v>0</v>
          </cell>
          <cell r="M1084">
            <v>0</v>
          </cell>
          <cell r="N1084">
            <v>398214</v>
          </cell>
          <cell r="O1084" t="e">
            <v>#NAME?</v>
          </cell>
          <cell r="P1084">
            <v>0</v>
          </cell>
        </row>
        <row r="1085">
          <cell r="B1085" t="str">
            <v>44보통인부</v>
          </cell>
          <cell r="C1085">
            <v>0</v>
          </cell>
          <cell r="D1085" t="str">
            <v>보통인부</v>
          </cell>
          <cell r="E1085">
            <v>0</v>
          </cell>
          <cell r="F1085" t="str">
            <v>인</v>
          </cell>
          <cell r="G1085" t="e">
            <v>#NAME?</v>
          </cell>
          <cell r="H1085">
            <v>0</v>
          </cell>
          <cell r="I1085">
            <v>0</v>
          </cell>
          <cell r="J1085">
            <v>153671</v>
          </cell>
          <cell r="K1085" t="e">
            <v>#NAME?</v>
          </cell>
          <cell r="L1085">
            <v>0</v>
          </cell>
          <cell r="M1085">
            <v>0</v>
          </cell>
          <cell r="N1085">
            <v>153671</v>
          </cell>
          <cell r="O1085" t="e">
            <v>#NAME?</v>
          </cell>
          <cell r="P1085">
            <v>0</v>
          </cell>
        </row>
        <row r="1086">
          <cell r="C1086">
            <v>0</v>
          </cell>
          <cell r="D1086">
            <v>0</v>
          </cell>
          <cell r="E1086">
            <v>0</v>
          </cell>
          <cell r="F1086">
            <v>0</v>
          </cell>
          <cell r="G1086">
            <v>0</v>
          </cell>
          <cell r="H1086">
            <v>0</v>
          </cell>
          <cell r="I1086">
            <v>0</v>
          </cell>
          <cell r="J1086">
            <v>0</v>
          </cell>
          <cell r="K1086">
            <v>0</v>
          </cell>
          <cell r="L1086">
            <v>0</v>
          </cell>
          <cell r="M1086">
            <v>0</v>
          </cell>
          <cell r="N1086">
            <v>0</v>
          </cell>
          <cell r="O1086">
            <v>0</v>
          </cell>
          <cell r="P1086">
            <v>0</v>
          </cell>
        </row>
        <row r="1087">
          <cell r="C1087">
            <v>0</v>
          </cell>
          <cell r="D1087" t="str">
            <v>다. 공구손료</v>
          </cell>
          <cell r="E1087">
            <v>0</v>
          </cell>
          <cell r="F1087">
            <v>0</v>
          </cell>
          <cell r="G1087">
            <v>0</v>
          </cell>
          <cell r="H1087">
            <v>0</v>
          </cell>
          <cell r="I1087">
            <v>0</v>
          </cell>
          <cell r="J1087">
            <v>0</v>
          </cell>
          <cell r="K1087">
            <v>0</v>
          </cell>
          <cell r="L1087">
            <v>0</v>
          </cell>
          <cell r="M1087">
            <v>0</v>
          </cell>
          <cell r="N1087">
            <v>0</v>
          </cell>
          <cell r="O1087">
            <v>0</v>
          </cell>
          <cell r="P1087">
            <v>0</v>
          </cell>
        </row>
        <row r="1088">
          <cell r="C1088">
            <v>0</v>
          </cell>
          <cell r="D1088" t="str">
            <v>광케이블설치사</v>
          </cell>
          <cell r="E1088">
            <v>0</v>
          </cell>
          <cell r="F1088" t="str">
            <v>인</v>
          </cell>
          <cell r="G1088" t="e">
            <v>#NAME?</v>
          </cell>
          <cell r="H1088">
            <v>0</v>
          </cell>
          <cell r="I1088" t="e">
            <v>#NAME?</v>
          </cell>
          <cell r="J1088">
            <v>0</v>
          </cell>
          <cell r="K1088">
            <v>0</v>
          </cell>
          <cell r="L1088">
            <v>398214</v>
          </cell>
          <cell r="M1088" t="e">
            <v>#NAME?</v>
          </cell>
          <cell r="N1088">
            <v>398214</v>
          </cell>
          <cell r="O1088" t="e">
            <v>#NAME?</v>
          </cell>
          <cell r="P1088">
            <v>0</v>
          </cell>
        </row>
        <row r="1089">
          <cell r="C1089">
            <v>0</v>
          </cell>
          <cell r="D1089" t="str">
            <v>보통인부</v>
          </cell>
          <cell r="E1089">
            <v>0</v>
          </cell>
          <cell r="F1089" t="str">
            <v>인</v>
          </cell>
          <cell r="G1089" t="e">
            <v>#NAME?</v>
          </cell>
          <cell r="H1089">
            <v>0</v>
          </cell>
          <cell r="I1089" t="e">
            <v>#NAME?</v>
          </cell>
          <cell r="J1089">
            <v>0</v>
          </cell>
          <cell r="K1089">
            <v>0</v>
          </cell>
          <cell r="L1089">
            <v>153671</v>
          </cell>
          <cell r="M1089" t="e">
            <v>#NAME?</v>
          </cell>
          <cell r="N1089">
            <v>153671</v>
          </cell>
          <cell r="O1089" t="e">
            <v>#NAME?</v>
          </cell>
          <cell r="P1089">
            <v>0</v>
          </cell>
        </row>
        <row r="1090">
          <cell r="C1090">
            <v>0</v>
          </cell>
          <cell r="D1090">
            <v>0</v>
          </cell>
          <cell r="E1090">
            <v>0</v>
          </cell>
          <cell r="F1090">
            <v>0</v>
          </cell>
          <cell r="G1090">
            <v>0</v>
          </cell>
          <cell r="H1090">
            <v>0</v>
          </cell>
          <cell r="I1090">
            <v>0</v>
          </cell>
          <cell r="J1090">
            <v>0</v>
          </cell>
          <cell r="K1090">
            <v>0</v>
          </cell>
          <cell r="L1090">
            <v>0</v>
          </cell>
          <cell r="M1090">
            <v>0</v>
          </cell>
          <cell r="N1090">
            <v>0</v>
          </cell>
          <cell r="O1090">
            <v>0</v>
          </cell>
          <cell r="P1090">
            <v>0</v>
          </cell>
        </row>
        <row r="1091">
          <cell r="C1091">
            <v>0</v>
          </cell>
          <cell r="D1091">
            <v>0</v>
          </cell>
          <cell r="E1091">
            <v>0</v>
          </cell>
          <cell r="F1091">
            <v>0</v>
          </cell>
          <cell r="G1091">
            <v>0</v>
          </cell>
          <cell r="H1091">
            <v>0</v>
          </cell>
          <cell r="I1091">
            <v>0</v>
          </cell>
          <cell r="J1091">
            <v>0</v>
          </cell>
          <cell r="K1091">
            <v>0</v>
          </cell>
          <cell r="L1091">
            <v>0</v>
          </cell>
          <cell r="M1091">
            <v>0</v>
          </cell>
          <cell r="N1091">
            <v>0</v>
          </cell>
          <cell r="O1091">
            <v>0</v>
          </cell>
          <cell r="P1091">
            <v>0</v>
          </cell>
        </row>
        <row r="1092">
          <cell r="C1092">
            <v>0</v>
          </cell>
          <cell r="D1092">
            <v>0</v>
          </cell>
          <cell r="E1092">
            <v>0</v>
          </cell>
          <cell r="F1092">
            <v>0</v>
          </cell>
          <cell r="G1092">
            <v>0</v>
          </cell>
          <cell r="H1092">
            <v>0</v>
          </cell>
          <cell r="I1092">
            <v>0</v>
          </cell>
          <cell r="J1092">
            <v>0</v>
          </cell>
          <cell r="K1092">
            <v>0</v>
          </cell>
          <cell r="L1092">
            <v>0</v>
          </cell>
          <cell r="M1092">
            <v>0</v>
          </cell>
          <cell r="N1092">
            <v>0</v>
          </cell>
          <cell r="O1092">
            <v>0</v>
          </cell>
          <cell r="P1092">
            <v>0</v>
          </cell>
        </row>
        <row r="1093">
          <cell r="C1093">
            <v>0</v>
          </cell>
          <cell r="D1093">
            <v>0</v>
          </cell>
          <cell r="E1093">
            <v>0</v>
          </cell>
          <cell r="F1093">
            <v>0</v>
          </cell>
          <cell r="G1093">
            <v>0</v>
          </cell>
          <cell r="H1093">
            <v>0</v>
          </cell>
          <cell r="I1093">
            <v>0</v>
          </cell>
          <cell r="J1093">
            <v>0</v>
          </cell>
          <cell r="K1093">
            <v>0</v>
          </cell>
          <cell r="L1093">
            <v>0</v>
          </cell>
          <cell r="M1093">
            <v>0</v>
          </cell>
          <cell r="N1093">
            <v>0</v>
          </cell>
          <cell r="O1093">
            <v>0</v>
          </cell>
          <cell r="P1093">
            <v>0</v>
          </cell>
        </row>
        <row r="1094">
          <cell r="C1094">
            <v>0</v>
          </cell>
          <cell r="D1094">
            <v>0</v>
          </cell>
          <cell r="E1094">
            <v>0</v>
          </cell>
          <cell r="F1094">
            <v>0</v>
          </cell>
          <cell r="G1094">
            <v>0</v>
          </cell>
          <cell r="H1094">
            <v>0</v>
          </cell>
          <cell r="I1094">
            <v>0</v>
          </cell>
          <cell r="J1094">
            <v>0</v>
          </cell>
          <cell r="K1094">
            <v>0</v>
          </cell>
          <cell r="L1094">
            <v>0</v>
          </cell>
          <cell r="M1094">
            <v>0</v>
          </cell>
          <cell r="N1094">
            <v>0</v>
          </cell>
          <cell r="O1094">
            <v>0</v>
          </cell>
          <cell r="P1094">
            <v>0</v>
          </cell>
        </row>
        <row r="1095">
          <cell r="C1095">
            <v>0</v>
          </cell>
          <cell r="D1095">
            <v>0</v>
          </cell>
          <cell r="E1095">
            <v>0</v>
          </cell>
          <cell r="F1095">
            <v>0</v>
          </cell>
          <cell r="G1095">
            <v>0</v>
          </cell>
          <cell r="H1095">
            <v>0</v>
          </cell>
          <cell r="I1095">
            <v>0</v>
          </cell>
          <cell r="J1095">
            <v>0</v>
          </cell>
          <cell r="K1095">
            <v>0</v>
          </cell>
          <cell r="L1095">
            <v>0</v>
          </cell>
          <cell r="M1095">
            <v>0</v>
          </cell>
          <cell r="N1095">
            <v>0</v>
          </cell>
          <cell r="O1095">
            <v>0</v>
          </cell>
          <cell r="P1095">
            <v>0</v>
          </cell>
        </row>
        <row r="1096">
          <cell r="C1096">
            <v>0</v>
          </cell>
          <cell r="D1096">
            <v>0</v>
          </cell>
          <cell r="E1096">
            <v>0</v>
          </cell>
          <cell r="F1096">
            <v>0</v>
          </cell>
          <cell r="G1096">
            <v>0</v>
          </cell>
          <cell r="H1096">
            <v>0</v>
          </cell>
          <cell r="I1096">
            <v>0</v>
          </cell>
          <cell r="J1096">
            <v>0</v>
          </cell>
          <cell r="K1096">
            <v>0</v>
          </cell>
          <cell r="L1096">
            <v>0</v>
          </cell>
          <cell r="M1096">
            <v>0</v>
          </cell>
          <cell r="N1096">
            <v>0</v>
          </cell>
          <cell r="O1096">
            <v>0</v>
          </cell>
          <cell r="P1096">
            <v>0</v>
          </cell>
        </row>
        <row r="1097">
          <cell r="C1097">
            <v>0</v>
          </cell>
          <cell r="D1097">
            <v>0</v>
          </cell>
          <cell r="E1097">
            <v>0</v>
          </cell>
          <cell r="F1097">
            <v>0</v>
          </cell>
          <cell r="G1097">
            <v>0</v>
          </cell>
          <cell r="H1097">
            <v>0</v>
          </cell>
          <cell r="I1097">
            <v>0</v>
          </cell>
          <cell r="J1097">
            <v>0</v>
          </cell>
          <cell r="K1097">
            <v>0</v>
          </cell>
          <cell r="L1097">
            <v>0</v>
          </cell>
          <cell r="M1097">
            <v>0</v>
          </cell>
          <cell r="N1097">
            <v>0</v>
          </cell>
          <cell r="O1097">
            <v>0</v>
          </cell>
          <cell r="P1097">
            <v>0</v>
          </cell>
        </row>
        <row r="1098">
          <cell r="C1098">
            <v>0</v>
          </cell>
          <cell r="D1098">
            <v>0</v>
          </cell>
          <cell r="E1098">
            <v>0</v>
          </cell>
          <cell r="F1098">
            <v>0</v>
          </cell>
          <cell r="G1098">
            <v>0</v>
          </cell>
          <cell r="H1098">
            <v>0</v>
          </cell>
          <cell r="I1098">
            <v>0</v>
          </cell>
          <cell r="J1098">
            <v>0</v>
          </cell>
          <cell r="K1098">
            <v>0</v>
          </cell>
          <cell r="L1098">
            <v>0</v>
          </cell>
          <cell r="M1098">
            <v>0</v>
          </cell>
          <cell r="N1098">
            <v>0</v>
          </cell>
          <cell r="O1098">
            <v>0</v>
          </cell>
          <cell r="P1098">
            <v>0</v>
          </cell>
        </row>
        <row r="1099">
          <cell r="C1099">
            <v>0</v>
          </cell>
          <cell r="D1099">
            <v>0</v>
          </cell>
          <cell r="E1099">
            <v>0</v>
          </cell>
          <cell r="F1099">
            <v>0</v>
          </cell>
          <cell r="G1099">
            <v>0</v>
          </cell>
          <cell r="H1099">
            <v>0</v>
          </cell>
          <cell r="I1099">
            <v>0</v>
          </cell>
          <cell r="J1099">
            <v>0</v>
          </cell>
          <cell r="K1099">
            <v>0</v>
          </cell>
          <cell r="L1099">
            <v>0</v>
          </cell>
          <cell r="M1099">
            <v>0</v>
          </cell>
          <cell r="N1099">
            <v>0</v>
          </cell>
          <cell r="O1099">
            <v>0</v>
          </cell>
          <cell r="P1099">
            <v>0</v>
          </cell>
        </row>
        <row r="1100">
          <cell r="C1100">
            <v>0</v>
          </cell>
          <cell r="D1100">
            <v>0</v>
          </cell>
          <cell r="E1100">
            <v>0</v>
          </cell>
          <cell r="F1100">
            <v>0</v>
          </cell>
          <cell r="G1100">
            <v>0</v>
          </cell>
          <cell r="H1100">
            <v>0</v>
          </cell>
          <cell r="I1100">
            <v>0</v>
          </cell>
          <cell r="J1100">
            <v>0</v>
          </cell>
          <cell r="K1100">
            <v>0</v>
          </cell>
          <cell r="L1100">
            <v>0</v>
          </cell>
          <cell r="M1100">
            <v>0</v>
          </cell>
          <cell r="N1100">
            <v>0</v>
          </cell>
          <cell r="O1100">
            <v>0</v>
          </cell>
          <cell r="P1100">
            <v>0</v>
          </cell>
        </row>
        <row r="1101">
          <cell r="C1101">
            <v>0</v>
          </cell>
          <cell r="D1101">
            <v>0</v>
          </cell>
          <cell r="E1101">
            <v>0</v>
          </cell>
          <cell r="F1101">
            <v>0</v>
          </cell>
          <cell r="G1101">
            <v>0</v>
          </cell>
          <cell r="H1101">
            <v>0</v>
          </cell>
          <cell r="I1101">
            <v>0</v>
          </cell>
          <cell r="J1101">
            <v>0</v>
          </cell>
          <cell r="K1101">
            <v>0</v>
          </cell>
          <cell r="L1101">
            <v>0</v>
          </cell>
          <cell r="M1101">
            <v>0</v>
          </cell>
          <cell r="N1101">
            <v>0</v>
          </cell>
          <cell r="O1101">
            <v>0</v>
          </cell>
          <cell r="P1101">
            <v>0</v>
          </cell>
        </row>
        <row r="1102">
          <cell r="B1102" t="str">
            <v>44계</v>
          </cell>
          <cell r="C1102">
            <v>0</v>
          </cell>
          <cell r="D1102" t="str">
            <v>계</v>
          </cell>
          <cell r="E1102">
            <v>0</v>
          </cell>
          <cell r="F1102">
            <v>0</v>
          </cell>
          <cell r="G1102">
            <v>0</v>
          </cell>
          <cell r="H1102">
            <v>0</v>
          </cell>
          <cell r="I1102" t="e">
            <v>#NAME?</v>
          </cell>
          <cell r="J1102">
            <v>0</v>
          </cell>
          <cell r="K1102" t="e">
            <v>#NAME?</v>
          </cell>
          <cell r="L1102">
            <v>0</v>
          </cell>
          <cell r="M1102" t="e">
            <v>#NAME?</v>
          </cell>
          <cell r="N1102">
            <v>0</v>
          </cell>
          <cell r="O1102" t="e">
            <v>#NAME?</v>
          </cell>
          <cell r="P1102">
            <v>0</v>
          </cell>
        </row>
        <row r="1103">
          <cell r="B1103">
            <v>45</v>
          </cell>
          <cell r="C1103">
            <v>45</v>
          </cell>
          <cell r="D1103" t="str">
            <v>광전복합케이블, 터널, 야간</v>
          </cell>
          <cell r="E1103" t="str">
            <v>SM8C/6㎟X2C/6㎟*1C, 일반난연</v>
          </cell>
          <cell r="F1103" t="str">
            <v>100m</v>
          </cell>
          <cell r="G1103">
            <v>0</v>
          </cell>
          <cell r="H1103">
            <v>0</v>
          </cell>
          <cell r="I1103">
            <v>0</v>
          </cell>
          <cell r="J1103">
            <v>0</v>
          </cell>
          <cell r="K1103">
            <v>0</v>
          </cell>
          <cell r="L1103">
            <v>0</v>
          </cell>
          <cell r="M1103">
            <v>0</v>
          </cell>
          <cell r="N1103">
            <v>0</v>
          </cell>
          <cell r="O1103">
            <v>0</v>
          </cell>
          <cell r="P1103">
            <v>45</v>
          </cell>
        </row>
        <row r="1104">
          <cell r="C1104">
            <v>0</v>
          </cell>
          <cell r="D1104" t="str">
            <v>가. 재료비</v>
          </cell>
          <cell r="E1104">
            <v>0</v>
          </cell>
          <cell r="F1104">
            <v>0</v>
          </cell>
          <cell r="G1104">
            <v>0</v>
          </cell>
          <cell r="H1104">
            <v>0</v>
          </cell>
          <cell r="I1104">
            <v>0</v>
          </cell>
          <cell r="J1104">
            <v>0</v>
          </cell>
          <cell r="K1104">
            <v>0</v>
          </cell>
          <cell r="L1104">
            <v>0</v>
          </cell>
          <cell r="M1104">
            <v>0</v>
          </cell>
          <cell r="N1104">
            <v>0</v>
          </cell>
          <cell r="O1104">
            <v>0</v>
          </cell>
          <cell r="P1104">
            <v>0</v>
          </cell>
        </row>
        <row r="1105">
          <cell r="C1105">
            <v>0</v>
          </cell>
          <cell r="D1105" t="str">
            <v>광전복합케이블</v>
          </cell>
          <cell r="E1105" t="str">
            <v>SM8C/6㎟X2C/6㎟*1C, 일반난연</v>
          </cell>
          <cell r="F1105" t="str">
            <v>m</v>
          </cell>
          <cell r="G1105" t="e">
            <v>#NAME?</v>
          </cell>
          <cell r="H1105">
            <v>5190</v>
          </cell>
          <cell r="I1105" t="e">
            <v>#NAME?</v>
          </cell>
          <cell r="J1105">
            <v>0</v>
          </cell>
          <cell r="K1105">
            <v>0</v>
          </cell>
          <cell r="L1105">
            <v>0</v>
          </cell>
          <cell r="M1105" t="e">
            <v>#NAME?</v>
          </cell>
          <cell r="N1105">
            <v>5190</v>
          </cell>
          <cell r="O1105" t="e">
            <v>#NAME?</v>
          </cell>
          <cell r="P1105">
            <v>0</v>
          </cell>
        </row>
        <row r="1106">
          <cell r="C1106">
            <v>0</v>
          </cell>
          <cell r="D1106" t="str">
            <v>잡자재비</v>
          </cell>
          <cell r="E1106" t="str">
            <v>전선 및 배관의 2%</v>
          </cell>
          <cell r="F1106" t="str">
            <v>요율</v>
          </cell>
          <cell r="G1106" t="e">
            <v>#NAME?</v>
          </cell>
          <cell r="H1106" t="e">
            <v>#NAME?</v>
          </cell>
          <cell r="I1106" t="e">
            <v>#NAME?</v>
          </cell>
          <cell r="J1106">
            <v>0</v>
          </cell>
          <cell r="K1106">
            <v>0</v>
          </cell>
          <cell r="L1106">
            <v>0</v>
          </cell>
          <cell r="M1106" t="e">
            <v>#NAME?</v>
          </cell>
          <cell r="N1106" t="e">
            <v>#NAME?</v>
          </cell>
          <cell r="O1106" t="e">
            <v>#NAME?</v>
          </cell>
          <cell r="P1106">
            <v>0</v>
          </cell>
        </row>
        <row r="1107">
          <cell r="C1107">
            <v>0</v>
          </cell>
          <cell r="D1107">
            <v>0</v>
          </cell>
          <cell r="E1107">
            <v>0</v>
          </cell>
          <cell r="F1107">
            <v>0</v>
          </cell>
          <cell r="G1107">
            <v>0</v>
          </cell>
          <cell r="H1107">
            <v>0</v>
          </cell>
          <cell r="I1107">
            <v>0</v>
          </cell>
          <cell r="J1107">
            <v>0</v>
          </cell>
          <cell r="K1107">
            <v>0</v>
          </cell>
          <cell r="L1107">
            <v>0</v>
          </cell>
          <cell r="M1107">
            <v>0</v>
          </cell>
          <cell r="N1107">
            <v>0</v>
          </cell>
          <cell r="O1107">
            <v>0</v>
          </cell>
          <cell r="P1107">
            <v>0</v>
          </cell>
        </row>
        <row r="1108">
          <cell r="C1108">
            <v>0</v>
          </cell>
          <cell r="D1108" t="str">
            <v>나 노무비</v>
          </cell>
          <cell r="E1108">
            <v>0</v>
          </cell>
          <cell r="F1108">
            <v>0</v>
          </cell>
          <cell r="G1108">
            <v>0</v>
          </cell>
          <cell r="H1108">
            <v>0</v>
          </cell>
          <cell r="I1108">
            <v>0</v>
          </cell>
          <cell r="J1108">
            <v>0</v>
          </cell>
          <cell r="K1108">
            <v>0</v>
          </cell>
          <cell r="L1108">
            <v>0</v>
          </cell>
          <cell r="M1108">
            <v>0</v>
          </cell>
          <cell r="N1108">
            <v>0</v>
          </cell>
          <cell r="O1108">
            <v>0</v>
          </cell>
          <cell r="P1108">
            <v>0</v>
          </cell>
        </row>
        <row r="1109">
          <cell r="B1109" t="str">
            <v>45광케이블설치사</v>
          </cell>
          <cell r="C1109">
            <v>0</v>
          </cell>
          <cell r="D1109" t="str">
            <v>광케이블설치사</v>
          </cell>
          <cell r="E1109">
            <v>0</v>
          </cell>
          <cell r="F1109" t="str">
            <v>인</v>
          </cell>
          <cell r="G1109" t="e">
            <v>#NAME?</v>
          </cell>
          <cell r="H1109">
            <v>0</v>
          </cell>
          <cell r="I1109">
            <v>0</v>
          </cell>
          <cell r="J1109">
            <v>398214</v>
          </cell>
          <cell r="K1109" t="e">
            <v>#NAME?</v>
          </cell>
          <cell r="L1109">
            <v>0</v>
          </cell>
          <cell r="M1109">
            <v>0</v>
          </cell>
          <cell r="N1109">
            <v>398214</v>
          </cell>
          <cell r="O1109" t="e">
            <v>#NAME?</v>
          </cell>
          <cell r="P1109">
            <v>0</v>
          </cell>
        </row>
        <row r="1110">
          <cell r="B1110" t="str">
            <v>45보통인부</v>
          </cell>
          <cell r="C1110">
            <v>0</v>
          </cell>
          <cell r="D1110" t="str">
            <v>보통인부</v>
          </cell>
          <cell r="E1110">
            <v>0</v>
          </cell>
          <cell r="F1110" t="str">
            <v>인</v>
          </cell>
          <cell r="G1110" t="e">
            <v>#NAME?</v>
          </cell>
          <cell r="H1110">
            <v>0</v>
          </cell>
          <cell r="I1110">
            <v>0</v>
          </cell>
          <cell r="J1110">
            <v>153671</v>
          </cell>
          <cell r="K1110" t="e">
            <v>#NAME?</v>
          </cell>
          <cell r="L1110">
            <v>0</v>
          </cell>
          <cell r="M1110">
            <v>0</v>
          </cell>
          <cell r="N1110">
            <v>153671</v>
          </cell>
          <cell r="O1110" t="e">
            <v>#NAME?</v>
          </cell>
          <cell r="P1110">
            <v>0</v>
          </cell>
        </row>
        <row r="1111">
          <cell r="C1111">
            <v>0</v>
          </cell>
          <cell r="D1111">
            <v>0</v>
          </cell>
          <cell r="E1111">
            <v>0</v>
          </cell>
          <cell r="F1111">
            <v>0</v>
          </cell>
          <cell r="G1111">
            <v>0</v>
          </cell>
          <cell r="H1111">
            <v>0</v>
          </cell>
          <cell r="I1111">
            <v>0</v>
          </cell>
          <cell r="J1111">
            <v>0</v>
          </cell>
          <cell r="K1111">
            <v>0</v>
          </cell>
          <cell r="L1111">
            <v>0</v>
          </cell>
          <cell r="M1111">
            <v>0</v>
          </cell>
          <cell r="N1111">
            <v>0</v>
          </cell>
          <cell r="O1111">
            <v>0</v>
          </cell>
          <cell r="P1111">
            <v>0</v>
          </cell>
        </row>
        <row r="1112">
          <cell r="C1112">
            <v>0</v>
          </cell>
          <cell r="D1112" t="str">
            <v>다. 공구손료</v>
          </cell>
          <cell r="E1112">
            <v>0</v>
          </cell>
          <cell r="F1112">
            <v>0</v>
          </cell>
          <cell r="G1112">
            <v>0</v>
          </cell>
          <cell r="H1112">
            <v>0</v>
          </cell>
          <cell r="I1112">
            <v>0</v>
          </cell>
          <cell r="J1112">
            <v>0</v>
          </cell>
          <cell r="K1112">
            <v>0</v>
          </cell>
          <cell r="L1112">
            <v>0</v>
          </cell>
          <cell r="M1112">
            <v>0</v>
          </cell>
          <cell r="N1112">
            <v>0</v>
          </cell>
          <cell r="O1112">
            <v>0</v>
          </cell>
          <cell r="P1112">
            <v>0</v>
          </cell>
        </row>
        <row r="1113">
          <cell r="C1113">
            <v>0</v>
          </cell>
          <cell r="D1113" t="str">
            <v>광케이블설치사</v>
          </cell>
          <cell r="E1113">
            <v>0</v>
          </cell>
          <cell r="F1113" t="str">
            <v>인</v>
          </cell>
          <cell r="G1113" t="e">
            <v>#NAME?</v>
          </cell>
          <cell r="H1113">
            <v>0</v>
          </cell>
          <cell r="I1113" t="e">
            <v>#NAME?</v>
          </cell>
          <cell r="J1113">
            <v>0</v>
          </cell>
          <cell r="K1113">
            <v>0</v>
          </cell>
          <cell r="L1113">
            <v>398214</v>
          </cell>
          <cell r="M1113" t="e">
            <v>#NAME?</v>
          </cell>
          <cell r="N1113">
            <v>398214</v>
          </cell>
          <cell r="O1113" t="e">
            <v>#NAME?</v>
          </cell>
          <cell r="P1113">
            <v>0</v>
          </cell>
        </row>
        <row r="1114">
          <cell r="C1114">
            <v>0</v>
          </cell>
          <cell r="D1114" t="str">
            <v>보통인부</v>
          </cell>
          <cell r="E1114">
            <v>0</v>
          </cell>
          <cell r="F1114" t="str">
            <v>인</v>
          </cell>
          <cell r="G1114" t="e">
            <v>#NAME?</v>
          </cell>
          <cell r="H1114">
            <v>0</v>
          </cell>
          <cell r="I1114" t="e">
            <v>#NAME?</v>
          </cell>
          <cell r="J1114">
            <v>0</v>
          </cell>
          <cell r="K1114">
            <v>0</v>
          </cell>
          <cell r="L1114">
            <v>153671</v>
          </cell>
          <cell r="M1114" t="e">
            <v>#NAME?</v>
          </cell>
          <cell r="N1114">
            <v>153671</v>
          </cell>
          <cell r="O1114" t="e">
            <v>#NAME?</v>
          </cell>
          <cell r="P1114">
            <v>0</v>
          </cell>
        </row>
        <row r="1115">
          <cell r="C1115">
            <v>0</v>
          </cell>
          <cell r="D1115">
            <v>0</v>
          </cell>
          <cell r="E1115">
            <v>0</v>
          </cell>
          <cell r="F1115">
            <v>0</v>
          </cell>
          <cell r="G1115">
            <v>0</v>
          </cell>
          <cell r="H1115">
            <v>0</v>
          </cell>
          <cell r="I1115">
            <v>0</v>
          </cell>
          <cell r="J1115">
            <v>0</v>
          </cell>
          <cell r="K1115">
            <v>0</v>
          </cell>
          <cell r="L1115">
            <v>0</v>
          </cell>
          <cell r="M1115">
            <v>0</v>
          </cell>
          <cell r="N1115">
            <v>0</v>
          </cell>
          <cell r="O1115">
            <v>0</v>
          </cell>
          <cell r="P1115">
            <v>0</v>
          </cell>
        </row>
        <row r="1116">
          <cell r="C1116">
            <v>0</v>
          </cell>
          <cell r="D1116">
            <v>0</v>
          </cell>
          <cell r="E1116">
            <v>0</v>
          </cell>
          <cell r="F1116">
            <v>0</v>
          </cell>
          <cell r="G1116">
            <v>0</v>
          </cell>
          <cell r="H1116">
            <v>0</v>
          </cell>
          <cell r="I1116">
            <v>0</v>
          </cell>
          <cell r="J1116">
            <v>0</v>
          </cell>
          <cell r="K1116">
            <v>0</v>
          </cell>
          <cell r="L1116">
            <v>0</v>
          </cell>
          <cell r="M1116">
            <v>0</v>
          </cell>
          <cell r="N1116">
            <v>0</v>
          </cell>
          <cell r="O1116">
            <v>0</v>
          </cell>
          <cell r="P1116">
            <v>0</v>
          </cell>
        </row>
        <row r="1117">
          <cell r="C1117">
            <v>0</v>
          </cell>
          <cell r="D1117">
            <v>0</v>
          </cell>
          <cell r="E1117">
            <v>0</v>
          </cell>
          <cell r="F1117">
            <v>0</v>
          </cell>
          <cell r="G1117">
            <v>0</v>
          </cell>
          <cell r="H1117">
            <v>0</v>
          </cell>
          <cell r="I1117">
            <v>0</v>
          </cell>
          <cell r="J1117">
            <v>0</v>
          </cell>
          <cell r="K1117">
            <v>0</v>
          </cell>
          <cell r="L1117">
            <v>0</v>
          </cell>
          <cell r="M1117">
            <v>0</v>
          </cell>
          <cell r="N1117">
            <v>0</v>
          </cell>
          <cell r="O1117">
            <v>0</v>
          </cell>
          <cell r="P1117">
            <v>0</v>
          </cell>
        </row>
        <row r="1118">
          <cell r="C1118">
            <v>0</v>
          </cell>
          <cell r="D1118">
            <v>0</v>
          </cell>
          <cell r="E1118">
            <v>0</v>
          </cell>
          <cell r="F1118">
            <v>0</v>
          </cell>
          <cell r="G1118">
            <v>0</v>
          </cell>
          <cell r="H1118">
            <v>0</v>
          </cell>
          <cell r="I1118">
            <v>0</v>
          </cell>
          <cell r="J1118">
            <v>0</v>
          </cell>
          <cell r="K1118">
            <v>0</v>
          </cell>
          <cell r="L1118">
            <v>0</v>
          </cell>
          <cell r="M1118">
            <v>0</v>
          </cell>
          <cell r="N1118">
            <v>0</v>
          </cell>
          <cell r="O1118">
            <v>0</v>
          </cell>
          <cell r="P1118">
            <v>0</v>
          </cell>
        </row>
        <row r="1119">
          <cell r="C1119">
            <v>0</v>
          </cell>
          <cell r="D1119">
            <v>0</v>
          </cell>
          <cell r="E1119">
            <v>0</v>
          </cell>
          <cell r="F1119">
            <v>0</v>
          </cell>
          <cell r="G1119">
            <v>0</v>
          </cell>
          <cell r="H1119">
            <v>0</v>
          </cell>
          <cell r="I1119">
            <v>0</v>
          </cell>
          <cell r="J1119">
            <v>0</v>
          </cell>
          <cell r="K1119">
            <v>0</v>
          </cell>
          <cell r="L1119">
            <v>0</v>
          </cell>
          <cell r="M1119">
            <v>0</v>
          </cell>
          <cell r="N1119">
            <v>0</v>
          </cell>
          <cell r="O1119">
            <v>0</v>
          </cell>
          <cell r="P1119">
            <v>0</v>
          </cell>
        </row>
        <row r="1120">
          <cell r="C1120">
            <v>0</v>
          </cell>
          <cell r="D1120">
            <v>0</v>
          </cell>
          <cell r="E1120">
            <v>0</v>
          </cell>
          <cell r="F1120">
            <v>0</v>
          </cell>
          <cell r="G1120">
            <v>0</v>
          </cell>
          <cell r="H1120">
            <v>0</v>
          </cell>
          <cell r="I1120">
            <v>0</v>
          </cell>
          <cell r="J1120">
            <v>0</v>
          </cell>
          <cell r="K1120">
            <v>0</v>
          </cell>
          <cell r="L1120">
            <v>0</v>
          </cell>
          <cell r="M1120">
            <v>0</v>
          </cell>
          <cell r="N1120">
            <v>0</v>
          </cell>
          <cell r="O1120">
            <v>0</v>
          </cell>
          <cell r="P1120">
            <v>0</v>
          </cell>
        </row>
        <row r="1121">
          <cell r="C1121">
            <v>0</v>
          </cell>
          <cell r="D1121">
            <v>0</v>
          </cell>
          <cell r="E1121">
            <v>0</v>
          </cell>
          <cell r="F1121">
            <v>0</v>
          </cell>
          <cell r="G1121">
            <v>0</v>
          </cell>
          <cell r="H1121">
            <v>0</v>
          </cell>
          <cell r="I1121">
            <v>0</v>
          </cell>
          <cell r="J1121">
            <v>0</v>
          </cell>
          <cell r="K1121">
            <v>0</v>
          </cell>
          <cell r="L1121">
            <v>0</v>
          </cell>
          <cell r="M1121">
            <v>0</v>
          </cell>
          <cell r="N1121">
            <v>0</v>
          </cell>
          <cell r="O1121">
            <v>0</v>
          </cell>
          <cell r="P1121">
            <v>0</v>
          </cell>
        </row>
        <row r="1122">
          <cell r="C1122">
            <v>0</v>
          </cell>
          <cell r="D1122">
            <v>0</v>
          </cell>
          <cell r="E1122">
            <v>0</v>
          </cell>
          <cell r="F1122">
            <v>0</v>
          </cell>
          <cell r="G1122">
            <v>0</v>
          </cell>
          <cell r="H1122">
            <v>0</v>
          </cell>
          <cell r="I1122">
            <v>0</v>
          </cell>
          <cell r="J1122">
            <v>0</v>
          </cell>
          <cell r="K1122">
            <v>0</v>
          </cell>
          <cell r="L1122">
            <v>0</v>
          </cell>
          <cell r="M1122">
            <v>0</v>
          </cell>
          <cell r="N1122">
            <v>0</v>
          </cell>
          <cell r="O1122">
            <v>0</v>
          </cell>
          <cell r="P1122">
            <v>0</v>
          </cell>
        </row>
        <row r="1123">
          <cell r="C1123">
            <v>0</v>
          </cell>
          <cell r="D1123">
            <v>0</v>
          </cell>
          <cell r="E1123">
            <v>0</v>
          </cell>
          <cell r="F1123">
            <v>0</v>
          </cell>
          <cell r="G1123">
            <v>0</v>
          </cell>
          <cell r="H1123">
            <v>0</v>
          </cell>
          <cell r="I1123">
            <v>0</v>
          </cell>
          <cell r="J1123">
            <v>0</v>
          </cell>
          <cell r="K1123">
            <v>0</v>
          </cell>
          <cell r="L1123">
            <v>0</v>
          </cell>
          <cell r="M1123">
            <v>0</v>
          </cell>
          <cell r="N1123">
            <v>0</v>
          </cell>
          <cell r="O1123">
            <v>0</v>
          </cell>
          <cell r="P1123">
            <v>0</v>
          </cell>
        </row>
        <row r="1124">
          <cell r="C1124">
            <v>0</v>
          </cell>
          <cell r="D1124">
            <v>0</v>
          </cell>
          <cell r="E1124">
            <v>0</v>
          </cell>
          <cell r="F1124">
            <v>0</v>
          </cell>
          <cell r="G1124">
            <v>0</v>
          </cell>
          <cell r="H1124">
            <v>0</v>
          </cell>
          <cell r="I1124">
            <v>0</v>
          </cell>
          <cell r="J1124">
            <v>0</v>
          </cell>
          <cell r="K1124">
            <v>0</v>
          </cell>
          <cell r="L1124">
            <v>0</v>
          </cell>
          <cell r="M1124">
            <v>0</v>
          </cell>
          <cell r="N1124">
            <v>0</v>
          </cell>
          <cell r="O1124">
            <v>0</v>
          </cell>
          <cell r="P1124">
            <v>0</v>
          </cell>
        </row>
        <row r="1125">
          <cell r="C1125">
            <v>0</v>
          </cell>
          <cell r="D1125">
            <v>0</v>
          </cell>
          <cell r="E1125">
            <v>0</v>
          </cell>
          <cell r="F1125">
            <v>0</v>
          </cell>
          <cell r="G1125">
            <v>0</v>
          </cell>
          <cell r="H1125">
            <v>0</v>
          </cell>
          <cell r="I1125">
            <v>0</v>
          </cell>
          <cell r="J1125">
            <v>0</v>
          </cell>
          <cell r="K1125">
            <v>0</v>
          </cell>
          <cell r="L1125">
            <v>0</v>
          </cell>
          <cell r="M1125">
            <v>0</v>
          </cell>
          <cell r="N1125">
            <v>0</v>
          </cell>
          <cell r="O1125">
            <v>0</v>
          </cell>
          <cell r="P1125">
            <v>0</v>
          </cell>
        </row>
        <row r="1126">
          <cell r="C1126">
            <v>0</v>
          </cell>
          <cell r="D1126">
            <v>0</v>
          </cell>
          <cell r="E1126">
            <v>0</v>
          </cell>
          <cell r="F1126">
            <v>0</v>
          </cell>
          <cell r="G1126">
            <v>0</v>
          </cell>
          <cell r="H1126">
            <v>0</v>
          </cell>
          <cell r="I1126">
            <v>0</v>
          </cell>
          <cell r="J1126">
            <v>0</v>
          </cell>
          <cell r="K1126">
            <v>0</v>
          </cell>
          <cell r="L1126">
            <v>0</v>
          </cell>
          <cell r="M1126">
            <v>0</v>
          </cell>
          <cell r="N1126">
            <v>0</v>
          </cell>
          <cell r="O1126">
            <v>0</v>
          </cell>
          <cell r="P1126">
            <v>0</v>
          </cell>
        </row>
        <row r="1127">
          <cell r="B1127" t="str">
            <v>45계</v>
          </cell>
          <cell r="C1127">
            <v>0</v>
          </cell>
          <cell r="D1127" t="str">
            <v>계</v>
          </cell>
          <cell r="E1127">
            <v>0</v>
          </cell>
          <cell r="F1127">
            <v>0</v>
          </cell>
          <cell r="G1127">
            <v>0</v>
          </cell>
          <cell r="H1127">
            <v>0</v>
          </cell>
          <cell r="I1127" t="e">
            <v>#NAME?</v>
          </cell>
          <cell r="J1127">
            <v>0</v>
          </cell>
          <cell r="K1127" t="e">
            <v>#NAME?</v>
          </cell>
          <cell r="L1127">
            <v>0</v>
          </cell>
          <cell r="M1127" t="e">
            <v>#NAME?</v>
          </cell>
          <cell r="N1127">
            <v>0</v>
          </cell>
          <cell r="O1127" t="e">
            <v>#NAME?</v>
          </cell>
          <cell r="P1127">
            <v>0</v>
          </cell>
        </row>
        <row r="1128">
          <cell r="B1128">
            <v>46</v>
          </cell>
          <cell r="C1128">
            <v>46</v>
          </cell>
          <cell r="D1128" t="str">
            <v>광전복합케이블, 구내</v>
          </cell>
          <cell r="E1128" t="str">
            <v>SM8C/10㎟X2C/10㎟*1C, 일반난연</v>
          </cell>
          <cell r="F1128" t="str">
            <v>100m</v>
          </cell>
          <cell r="G1128">
            <v>0</v>
          </cell>
          <cell r="H1128">
            <v>0</v>
          </cell>
          <cell r="I1128">
            <v>0</v>
          </cell>
          <cell r="J1128">
            <v>0</v>
          </cell>
          <cell r="K1128">
            <v>0</v>
          </cell>
          <cell r="L1128">
            <v>0</v>
          </cell>
          <cell r="M1128">
            <v>0</v>
          </cell>
          <cell r="N1128">
            <v>0</v>
          </cell>
          <cell r="O1128">
            <v>0</v>
          </cell>
          <cell r="P1128">
            <v>46</v>
          </cell>
        </row>
        <row r="1129">
          <cell r="C1129">
            <v>0</v>
          </cell>
          <cell r="D1129" t="str">
            <v>가. 재료비</v>
          </cell>
          <cell r="E1129">
            <v>0</v>
          </cell>
          <cell r="F1129">
            <v>0</v>
          </cell>
          <cell r="G1129">
            <v>0</v>
          </cell>
          <cell r="H1129">
            <v>0</v>
          </cell>
          <cell r="I1129">
            <v>0</v>
          </cell>
          <cell r="J1129">
            <v>0</v>
          </cell>
          <cell r="K1129">
            <v>0</v>
          </cell>
          <cell r="L1129">
            <v>0</v>
          </cell>
          <cell r="M1129">
            <v>0</v>
          </cell>
          <cell r="N1129">
            <v>0</v>
          </cell>
          <cell r="O1129">
            <v>0</v>
          </cell>
          <cell r="P1129">
            <v>0</v>
          </cell>
        </row>
        <row r="1130">
          <cell r="C1130">
            <v>0</v>
          </cell>
          <cell r="D1130" t="str">
            <v>광전복합케이블</v>
          </cell>
          <cell r="E1130" t="str">
            <v>SM8C/10㎟X2C/10㎟*1C, 일반난연</v>
          </cell>
          <cell r="F1130" t="str">
            <v>m</v>
          </cell>
          <cell r="G1130" t="e">
            <v>#NAME?</v>
          </cell>
          <cell r="H1130">
            <v>7490</v>
          </cell>
          <cell r="I1130" t="e">
            <v>#NAME?</v>
          </cell>
          <cell r="J1130">
            <v>0</v>
          </cell>
          <cell r="K1130">
            <v>0</v>
          </cell>
          <cell r="L1130">
            <v>0</v>
          </cell>
          <cell r="M1130" t="e">
            <v>#NAME?</v>
          </cell>
          <cell r="N1130">
            <v>7490</v>
          </cell>
          <cell r="O1130" t="e">
            <v>#NAME?</v>
          </cell>
          <cell r="P1130">
            <v>0</v>
          </cell>
        </row>
        <row r="1131">
          <cell r="C1131">
            <v>0</v>
          </cell>
          <cell r="D1131" t="str">
            <v>잡자재비</v>
          </cell>
          <cell r="E1131" t="str">
            <v>전선 및 배관의 2%</v>
          </cell>
          <cell r="F1131" t="str">
            <v>요율</v>
          </cell>
          <cell r="G1131" t="e">
            <v>#NAME?</v>
          </cell>
          <cell r="H1131" t="e">
            <v>#NAME?</v>
          </cell>
          <cell r="I1131" t="e">
            <v>#NAME?</v>
          </cell>
          <cell r="J1131">
            <v>0</v>
          </cell>
          <cell r="K1131">
            <v>0</v>
          </cell>
          <cell r="L1131">
            <v>0</v>
          </cell>
          <cell r="M1131" t="e">
            <v>#NAME?</v>
          </cell>
          <cell r="N1131" t="e">
            <v>#NAME?</v>
          </cell>
          <cell r="O1131" t="e">
            <v>#NAME?</v>
          </cell>
          <cell r="P1131">
            <v>0</v>
          </cell>
        </row>
        <row r="1132">
          <cell r="C1132">
            <v>0</v>
          </cell>
          <cell r="D1132">
            <v>0</v>
          </cell>
          <cell r="E1132">
            <v>0</v>
          </cell>
          <cell r="F1132">
            <v>0</v>
          </cell>
          <cell r="G1132">
            <v>0</v>
          </cell>
          <cell r="H1132">
            <v>0</v>
          </cell>
          <cell r="I1132">
            <v>0</v>
          </cell>
          <cell r="J1132">
            <v>0</v>
          </cell>
          <cell r="K1132">
            <v>0</v>
          </cell>
          <cell r="L1132">
            <v>0</v>
          </cell>
          <cell r="M1132">
            <v>0</v>
          </cell>
          <cell r="N1132">
            <v>0</v>
          </cell>
          <cell r="O1132">
            <v>0</v>
          </cell>
          <cell r="P1132">
            <v>0</v>
          </cell>
        </row>
        <row r="1133">
          <cell r="C1133">
            <v>0</v>
          </cell>
          <cell r="D1133" t="str">
            <v>나 노무비</v>
          </cell>
          <cell r="E1133">
            <v>0</v>
          </cell>
          <cell r="F1133">
            <v>0</v>
          </cell>
          <cell r="G1133">
            <v>0</v>
          </cell>
          <cell r="H1133">
            <v>0</v>
          </cell>
          <cell r="I1133">
            <v>0</v>
          </cell>
          <cell r="J1133">
            <v>0</v>
          </cell>
          <cell r="K1133">
            <v>0</v>
          </cell>
          <cell r="L1133">
            <v>0</v>
          </cell>
          <cell r="M1133">
            <v>0</v>
          </cell>
          <cell r="N1133">
            <v>0</v>
          </cell>
          <cell r="O1133">
            <v>0</v>
          </cell>
          <cell r="P1133">
            <v>0</v>
          </cell>
        </row>
        <row r="1134">
          <cell r="B1134" t="str">
            <v>46광케이블설치사</v>
          </cell>
          <cell r="C1134">
            <v>0</v>
          </cell>
          <cell r="D1134" t="str">
            <v>광케이블설치사</v>
          </cell>
          <cell r="E1134">
            <v>0</v>
          </cell>
          <cell r="F1134" t="str">
            <v>인</v>
          </cell>
          <cell r="G1134" t="e">
            <v>#NAME?</v>
          </cell>
          <cell r="H1134">
            <v>0</v>
          </cell>
          <cell r="I1134">
            <v>0</v>
          </cell>
          <cell r="J1134">
            <v>398214</v>
          </cell>
          <cell r="K1134" t="e">
            <v>#NAME?</v>
          </cell>
          <cell r="L1134">
            <v>0</v>
          </cell>
          <cell r="M1134">
            <v>0</v>
          </cell>
          <cell r="N1134">
            <v>398214</v>
          </cell>
          <cell r="O1134" t="e">
            <v>#NAME?</v>
          </cell>
          <cell r="P1134">
            <v>0</v>
          </cell>
        </row>
        <row r="1135">
          <cell r="B1135" t="str">
            <v>46보통인부</v>
          </cell>
          <cell r="C1135">
            <v>0</v>
          </cell>
          <cell r="D1135" t="str">
            <v>보통인부</v>
          </cell>
          <cell r="E1135">
            <v>0</v>
          </cell>
          <cell r="F1135" t="str">
            <v>인</v>
          </cell>
          <cell r="G1135" t="e">
            <v>#NAME?</v>
          </cell>
          <cell r="H1135">
            <v>0</v>
          </cell>
          <cell r="I1135">
            <v>0</v>
          </cell>
          <cell r="J1135">
            <v>153671</v>
          </cell>
          <cell r="K1135" t="e">
            <v>#NAME?</v>
          </cell>
          <cell r="L1135">
            <v>0</v>
          </cell>
          <cell r="M1135">
            <v>0</v>
          </cell>
          <cell r="N1135">
            <v>153671</v>
          </cell>
          <cell r="O1135" t="e">
            <v>#NAME?</v>
          </cell>
          <cell r="P1135">
            <v>0</v>
          </cell>
        </row>
        <row r="1136">
          <cell r="C1136">
            <v>0</v>
          </cell>
          <cell r="D1136">
            <v>0</v>
          </cell>
          <cell r="E1136">
            <v>0</v>
          </cell>
          <cell r="F1136">
            <v>0</v>
          </cell>
          <cell r="G1136">
            <v>0</v>
          </cell>
          <cell r="H1136">
            <v>0</v>
          </cell>
          <cell r="I1136">
            <v>0</v>
          </cell>
          <cell r="J1136">
            <v>0</v>
          </cell>
          <cell r="K1136">
            <v>0</v>
          </cell>
          <cell r="L1136">
            <v>0</v>
          </cell>
          <cell r="M1136">
            <v>0</v>
          </cell>
          <cell r="N1136">
            <v>0</v>
          </cell>
          <cell r="O1136">
            <v>0</v>
          </cell>
          <cell r="P1136">
            <v>0</v>
          </cell>
        </row>
        <row r="1137">
          <cell r="C1137">
            <v>0</v>
          </cell>
          <cell r="D1137" t="str">
            <v>다. 공구손료</v>
          </cell>
          <cell r="E1137">
            <v>0</v>
          </cell>
          <cell r="F1137">
            <v>0</v>
          </cell>
          <cell r="G1137">
            <v>0</v>
          </cell>
          <cell r="H1137">
            <v>0</v>
          </cell>
          <cell r="I1137">
            <v>0</v>
          </cell>
          <cell r="J1137">
            <v>0</v>
          </cell>
          <cell r="K1137">
            <v>0</v>
          </cell>
          <cell r="L1137">
            <v>0</v>
          </cell>
          <cell r="M1137">
            <v>0</v>
          </cell>
          <cell r="N1137">
            <v>0</v>
          </cell>
          <cell r="O1137">
            <v>0</v>
          </cell>
          <cell r="P1137">
            <v>0</v>
          </cell>
        </row>
        <row r="1138">
          <cell r="C1138">
            <v>0</v>
          </cell>
          <cell r="D1138" t="str">
            <v>광케이블설치사</v>
          </cell>
          <cell r="E1138">
            <v>0</v>
          </cell>
          <cell r="F1138" t="str">
            <v>인</v>
          </cell>
          <cell r="G1138" t="e">
            <v>#NAME?</v>
          </cell>
          <cell r="H1138">
            <v>0</v>
          </cell>
          <cell r="I1138" t="e">
            <v>#NAME?</v>
          </cell>
          <cell r="J1138">
            <v>0</v>
          </cell>
          <cell r="K1138">
            <v>0</v>
          </cell>
          <cell r="L1138">
            <v>398214</v>
          </cell>
          <cell r="M1138" t="e">
            <v>#NAME?</v>
          </cell>
          <cell r="N1138">
            <v>398214</v>
          </cell>
          <cell r="O1138" t="e">
            <v>#NAME?</v>
          </cell>
          <cell r="P1138">
            <v>0</v>
          </cell>
        </row>
        <row r="1139">
          <cell r="C1139">
            <v>0</v>
          </cell>
          <cell r="D1139" t="str">
            <v>보통인부</v>
          </cell>
          <cell r="E1139">
            <v>0</v>
          </cell>
          <cell r="F1139" t="str">
            <v>인</v>
          </cell>
          <cell r="G1139" t="e">
            <v>#NAME?</v>
          </cell>
          <cell r="H1139">
            <v>0</v>
          </cell>
          <cell r="I1139" t="e">
            <v>#NAME?</v>
          </cell>
          <cell r="J1139">
            <v>0</v>
          </cell>
          <cell r="K1139">
            <v>0</v>
          </cell>
          <cell r="L1139">
            <v>153671</v>
          </cell>
          <cell r="M1139" t="e">
            <v>#NAME?</v>
          </cell>
          <cell r="N1139">
            <v>153671</v>
          </cell>
          <cell r="O1139" t="e">
            <v>#NAME?</v>
          </cell>
          <cell r="P1139">
            <v>0</v>
          </cell>
        </row>
        <row r="1140">
          <cell r="C1140">
            <v>0</v>
          </cell>
          <cell r="D1140">
            <v>0</v>
          </cell>
          <cell r="E1140">
            <v>0</v>
          </cell>
          <cell r="F1140">
            <v>0</v>
          </cell>
          <cell r="G1140">
            <v>0</v>
          </cell>
          <cell r="H1140">
            <v>0</v>
          </cell>
          <cell r="I1140">
            <v>0</v>
          </cell>
          <cell r="J1140">
            <v>0</v>
          </cell>
          <cell r="K1140">
            <v>0</v>
          </cell>
          <cell r="L1140">
            <v>0</v>
          </cell>
          <cell r="M1140">
            <v>0</v>
          </cell>
          <cell r="N1140">
            <v>0</v>
          </cell>
          <cell r="O1140">
            <v>0</v>
          </cell>
          <cell r="P1140">
            <v>0</v>
          </cell>
        </row>
        <row r="1141">
          <cell r="C1141">
            <v>0</v>
          </cell>
          <cell r="D1141">
            <v>0</v>
          </cell>
          <cell r="E1141">
            <v>0</v>
          </cell>
          <cell r="F1141">
            <v>0</v>
          </cell>
          <cell r="G1141">
            <v>0</v>
          </cell>
          <cell r="H1141">
            <v>0</v>
          </cell>
          <cell r="I1141">
            <v>0</v>
          </cell>
          <cell r="J1141">
            <v>0</v>
          </cell>
          <cell r="K1141">
            <v>0</v>
          </cell>
          <cell r="L1141">
            <v>0</v>
          </cell>
          <cell r="M1141">
            <v>0</v>
          </cell>
          <cell r="N1141">
            <v>0</v>
          </cell>
          <cell r="O1141">
            <v>0</v>
          </cell>
          <cell r="P1141">
            <v>0</v>
          </cell>
        </row>
        <row r="1142">
          <cell r="C1142">
            <v>0</v>
          </cell>
          <cell r="D1142">
            <v>0</v>
          </cell>
          <cell r="E1142">
            <v>0</v>
          </cell>
          <cell r="F1142">
            <v>0</v>
          </cell>
          <cell r="G1142">
            <v>0</v>
          </cell>
          <cell r="H1142">
            <v>0</v>
          </cell>
          <cell r="I1142">
            <v>0</v>
          </cell>
          <cell r="J1142">
            <v>0</v>
          </cell>
          <cell r="K1142">
            <v>0</v>
          </cell>
          <cell r="L1142">
            <v>0</v>
          </cell>
          <cell r="M1142">
            <v>0</v>
          </cell>
          <cell r="N1142">
            <v>0</v>
          </cell>
          <cell r="O1142">
            <v>0</v>
          </cell>
          <cell r="P1142">
            <v>0</v>
          </cell>
        </row>
        <row r="1143">
          <cell r="C1143">
            <v>0</v>
          </cell>
          <cell r="D1143">
            <v>0</v>
          </cell>
          <cell r="E1143">
            <v>0</v>
          </cell>
          <cell r="F1143">
            <v>0</v>
          </cell>
          <cell r="G1143">
            <v>0</v>
          </cell>
          <cell r="H1143">
            <v>0</v>
          </cell>
          <cell r="I1143">
            <v>0</v>
          </cell>
          <cell r="J1143">
            <v>0</v>
          </cell>
          <cell r="K1143">
            <v>0</v>
          </cell>
          <cell r="L1143">
            <v>0</v>
          </cell>
          <cell r="M1143">
            <v>0</v>
          </cell>
          <cell r="N1143">
            <v>0</v>
          </cell>
          <cell r="O1143">
            <v>0</v>
          </cell>
          <cell r="P1143">
            <v>0</v>
          </cell>
        </row>
        <row r="1144">
          <cell r="C1144">
            <v>0</v>
          </cell>
          <cell r="D1144">
            <v>0</v>
          </cell>
          <cell r="E1144">
            <v>0</v>
          </cell>
          <cell r="F1144">
            <v>0</v>
          </cell>
          <cell r="G1144">
            <v>0</v>
          </cell>
          <cell r="H1144">
            <v>0</v>
          </cell>
          <cell r="I1144">
            <v>0</v>
          </cell>
          <cell r="J1144">
            <v>0</v>
          </cell>
          <cell r="K1144">
            <v>0</v>
          </cell>
          <cell r="L1144">
            <v>0</v>
          </cell>
          <cell r="M1144">
            <v>0</v>
          </cell>
          <cell r="N1144">
            <v>0</v>
          </cell>
          <cell r="O1144">
            <v>0</v>
          </cell>
          <cell r="P1144">
            <v>0</v>
          </cell>
        </row>
        <row r="1145">
          <cell r="C1145">
            <v>0</v>
          </cell>
          <cell r="D1145">
            <v>0</v>
          </cell>
          <cell r="E1145">
            <v>0</v>
          </cell>
          <cell r="F1145">
            <v>0</v>
          </cell>
          <cell r="G1145">
            <v>0</v>
          </cell>
          <cell r="H1145">
            <v>0</v>
          </cell>
          <cell r="I1145">
            <v>0</v>
          </cell>
          <cell r="J1145">
            <v>0</v>
          </cell>
          <cell r="K1145">
            <v>0</v>
          </cell>
          <cell r="L1145">
            <v>0</v>
          </cell>
          <cell r="M1145">
            <v>0</v>
          </cell>
          <cell r="N1145">
            <v>0</v>
          </cell>
          <cell r="O1145">
            <v>0</v>
          </cell>
          <cell r="P1145">
            <v>0</v>
          </cell>
        </row>
        <row r="1146">
          <cell r="C1146">
            <v>0</v>
          </cell>
          <cell r="D1146">
            <v>0</v>
          </cell>
          <cell r="E1146">
            <v>0</v>
          </cell>
          <cell r="F1146">
            <v>0</v>
          </cell>
          <cell r="G1146">
            <v>0</v>
          </cell>
          <cell r="H1146">
            <v>0</v>
          </cell>
          <cell r="I1146">
            <v>0</v>
          </cell>
          <cell r="J1146">
            <v>0</v>
          </cell>
          <cell r="K1146">
            <v>0</v>
          </cell>
          <cell r="L1146">
            <v>0</v>
          </cell>
          <cell r="M1146">
            <v>0</v>
          </cell>
          <cell r="N1146">
            <v>0</v>
          </cell>
          <cell r="O1146">
            <v>0</v>
          </cell>
          <cell r="P1146">
            <v>0</v>
          </cell>
        </row>
        <row r="1147">
          <cell r="C1147">
            <v>0</v>
          </cell>
          <cell r="D1147">
            <v>0</v>
          </cell>
          <cell r="E1147">
            <v>0</v>
          </cell>
          <cell r="F1147">
            <v>0</v>
          </cell>
          <cell r="G1147">
            <v>0</v>
          </cell>
          <cell r="H1147">
            <v>0</v>
          </cell>
          <cell r="I1147">
            <v>0</v>
          </cell>
          <cell r="J1147">
            <v>0</v>
          </cell>
          <cell r="K1147">
            <v>0</v>
          </cell>
          <cell r="L1147">
            <v>0</v>
          </cell>
          <cell r="M1147">
            <v>0</v>
          </cell>
          <cell r="N1147">
            <v>0</v>
          </cell>
          <cell r="O1147">
            <v>0</v>
          </cell>
          <cell r="P1147">
            <v>0</v>
          </cell>
        </row>
        <row r="1148">
          <cell r="C1148">
            <v>0</v>
          </cell>
          <cell r="D1148">
            <v>0</v>
          </cell>
          <cell r="E1148">
            <v>0</v>
          </cell>
          <cell r="F1148">
            <v>0</v>
          </cell>
          <cell r="G1148">
            <v>0</v>
          </cell>
          <cell r="H1148">
            <v>0</v>
          </cell>
          <cell r="I1148">
            <v>0</v>
          </cell>
          <cell r="J1148">
            <v>0</v>
          </cell>
          <cell r="K1148">
            <v>0</v>
          </cell>
          <cell r="L1148">
            <v>0</v>
          </cell>
          <cell r="M1148">
            <v>0</v>
          </cell>
          <cell r="N1148">
            <v>0</v>
          </cell>
          <cell r="O1148">
            <v>0</v>
          </cell>
          <cell r="P1148">
            <v>0</v>
          </cell>
        </row>
        <row r="1149">
          <cell r="C1149">
            <v>0</v>
          </cell>
          <cell r="D1149">
            <v>0</v>
          </cell>
          <cell r="E1149">
            <v>0</v>
          </cell>
          <cell r="F1149">
            <v>0</v>
          </cell>
          <cell r="G1149">
            <v>0</v>
          </cell>
          <cell r="H1149">
            <v>0</v>
          </cell>
          <cell r="I1149">
            <v>0</v>
          </cell>
          <cell r="J1149">
            <v>0</v>
          </cell>
          <cell r="K1149">
            <v>0</v>
          </cell>
          <cell r="L1149">
            <v>0</v>
          </cell>
          <cell r="M1149">
            <v>0</v>
          </cell>
          <cell r="N1149">
            <v>0</v>
          </cell>
          <cell r="O1149">
            <v>0</v>
          </cell>
          <cell r="P1149">
            <v>0</v>
          </cell>
        </row>
        <row r="1150">
          <cell r="C1150">
            <v>0</v>
          </cell>
          <cell r="D1150">
            <v>0</v>
          </cell>
          <cell r="E1150">
            <v>0</v>
          </cell>
          <cell r="F1150">
            <v>0</v>
          </cell>
          <cell r="G1150">
            <v>0</v>
          </cell>
          <cell r="H1150">
            <v>0</v>
          </cell>
          <cell r="I1150">
            <v>0</v>
          </cell>
          <cell r="J1150">
            <v>0</v>
          </cell>
          <cell r="K1150">
            <v>0</v>
          </cell>
          <cell r="L1150">
            <v>0</v>
          </cell>
          <cell r="M1150">
            <v>0</v>
          </cell>
          <cell r="N1150">
            <v>0</v>
          </cell>
          <cell r="O1150">
            <v>0</v>
          </cell>
          <cell r="P1150">
            <v>0</v>
          </cell>
        </row>
        <row r="1151">
          <cell r="C1151">
            <v>0</v>
          </cell>
          <cell r="D1151">
            <v>0</v>
          </cell>
          <cell r="E1151">
            <v>0</v>
          </cell>
          <cell r="F1151">
            <v>0</v>
          </cell>
          <cell r="G1151">
            <v>0</v>
          </cell>
          <cell r="H1151">
            <v>0</v>
          </cell>
          <cell r="I1151">
            <v>0</v>
          </cell>
          <cell r="J1151">
            <v>0</v>
          </cell>
          <cell r="K1151">
            <v>0</v>
          </cell>
          <cell r="L1151">
            <v>0</v>
          </cell>
          <cell r="M1151">
            <v>0</v>
          </cell>
          <cell r="N1151">
            <v>0</v>
          </cell>
          <cell r="O1151">
            <v>0</v>
          </cell>
          <cell r="P1151">
            <v>0</v>
          </cell>
        </row>
        <row r="1152">
          <cell r="B1152" t="str">
            <v>46계</v>
          </cell>
          <cell r="C1152">
            <v>0</v>
          </cell>
          <cell r="D1152" t="str">
            <v>계</v>
          </cell>
          <cell r="E1152">
            <v>0</v>
          </cell>
          <cell r="F1152">
            <v>0</v>
          </cell>
          <cell r="G1152">
            <v>0</v>
          </cell>
          <cell r="H1152">
            <v>0</v>
          </cell>
          <cell r="I1152" t="e">
            <v>#NAME?</v>
          </cell>
          <cell r="J1152">
            <v>0</v>
          </cell>
          <cell r="K1152" t="e">
            <v>#NAME?</v>
          </cell>
          <cell r="L1152">
            <v>0</v>
          </cell>
          <cell r="M1152" t="e">
            <v>#NAME?</v>
          </cell>
          <cell r="N1152">
            <v>0</v>
          </cell>
          <cell r="O1152" t="e">
            <v>#NAME?</v>
          </cell>
          <cell r="P1152">
            <v>0</v>
          </cell>
        </row>
        <row r="1153">
          <cell r="B1153">
            <v>47</v>
          </cell>
          <cell r="C1153">
            <v>47</v>
          </cell>
          <cell r="D1153" t="str">
            <v>광전복합케이블, 터널, 야간</v>
          </cell>
          <cell r="E1153" t="str">
            <v>SM8C/10㎟X2C/10㎟*1C, 일반난연</v>
          </cell>
          <cell r="F1153" t="str">
            <v>100m</v>
          </cell>
          <cell r="G1153">
            <v>0</v>
          </cell>
          <cell r="H1153">
            <v>0</v>
          </cell>
          <cell r="I1153">
            <v>0</v>
          </cell>
          <cell r="J1153">
            <v>0</v>
          </cell>
          <cell r="K1153">
            <v>0</v>
          </cell>
          <cell r="L1153">
            <v>0</v>
          </cell>
          <cell r="M1153">
            <v>0</v>
          </cell>
          <cell r="N1153">
            <v>0</v>
          </cell>
          <cell r="O1153">
            <v>0</v>
          </cell>
          <cell r="P1153">
            <v>47</v>
          </cell>
        </row>
        <row r="1154">
          <cell r="C1154">
            <v>0</v>
          </cell>
          <cell r="D1154" t="str">
            <v>가. 재료비</v>
          </cell>
          <cell r="E1154">
            <v>0</v>
          </cell>
          <cell r="F1154">
            <v>0</v>
          </cell>
          <cell r="G1154">
            <v>0</v>
          </cell>
          <cell r="H1154">
            <v>0</v>
          </cell>
          <cell r="I1154">
            <v>0</v>
          </cell>
          <cell r="J1154">
            <v>0</v>
          </cell>
          <cell r="K1154">
            <v>0</v>
          </cell>
          <cell r="L1154">
            <v>0</v>
          </cell>
          <cell r="M1154">
            <v>0</v>
          </cell>
          <cell r="N1154">
            <v>0</v>
          </cell>
          <cell r="O1154">
            <v>0</v>
          </cell>
          <cell r="P1154">
            <v>0</v>
          </cell>
        </row>
        <row r="1155">
          <cell r="C1155">
            <v>0</v>
          </cell>
          <cell r="D1155" t="str">
            <v>광전복합케이블</v>
          </cell>
          <cell r="E1155" t="str">
            <v>SM8C/10㎟X2C/10㎟*1C, 일반난연</v>
          </cell>
          <cell r="F1155" t="str">
            <v>m</v>
          </cell>
          <cell r="G1155" t="e">
            <v>#NAME?</v>
          </cell>
          <cell r="H1155">
            <v>7490</v>
          </cell>
          <cell r="I1155" t="e">
            <v>#NAME?</v>
          </cell>
          <cell r="J1155">
            <v>0</v>
          </cell>
          <cell r="K1155">
            <v>0</v>
          </cell>
          <cell r="L1155">
            <v>0</v>
          </cell>
          <cell r="M1155" t="e">
            <v>#NAME?</v>
          </cell>
          <cell r="N1155">
            <v>7490</v>
          </cell>
          <cell r="O1155" t="e">
            <v>#NAME?</v>
          </cell>
          <cell r="P1155">
            <v>0</v>
          </cell>
        </row>
        <row r="1156">
          <cell r="C1156">
            <v>0</v>
          </cell>
          <cell r="D1156" t="str">
            <v>잡자재비</v>
          </cell>
          <cell r="E1156" t="str">
            <v>전선 및 배관의 2%</v>
          </cell>
          <cell r="F1156" t="str">
            <v>요율</v>
          </cell>
          <cell r="G1156" t="e">
            <v>#NAME?</v>
          </cell>
          <cell r="H1156" t="e">
            <v>#NAME?</v>
          </cell>
          <cell r="I1156" t="e">
            <v>#NAME?</v>
          </cell>
          <cell r="J1156">
            <v>0</v>
          </cell>
          <cell r="K1156">
            <v>0</v>
          </cell>
          <cell r="L1156">
            <v>0</v>
          </cell>
          <cell r="M1156" t="e">
            <v>#NAME?</v>
          </cell>
          <cell r="N1156" t="e">
            <v>#NAME?</v>
          </cell>
          <cell r="O1156" t="e">
            <v>#NAME?</v>
          </cell>
          <cell r="P1156">
            <v>0</v>
          </cell>
        </row>
        <row r="1157">
          <cell r="C1157">
            <v>0</v>
          </cell>
          <cell r="D1157">
            <v>0</v>
          </cell>
          <cell r="E1157">
            <v>0</v>
          </cell>
          <cell r="F1157">
            <v>0</v>
          </cell>
          <cell r="G1157">
            <v>0</v>
          </cell>
          <cell r="H1157">
            <v>0</v>
          </cell>
          <cell r="I1157">
            <v>0</v>
          </cell>
          <cell r="J1157">
            <v>0</v>
          </cell>
          <cell r="K1157">
            <v>0</v>
          </cell>
          <cell r="L1157">
            <v>0</v>
          </cell>
          <cell r="M1157">
            <v>0</v>
          </cell>
          <cell r="N1157">
            <v>0</v>
          </cell>
          <cell r="O1157">
            <v>0</v>
          </cell>
          <cell r="P1157">
            <v>0</v>
          </cell>
        </row>
        <row r="1158">
          <cell r="C1158">
            <v>0</v>
          </cell>
          <cell r="D1158" t="str">
            <v>나 노무비</v>
          </cell>
          <cell r="E1158">
            <v>0</v>
          </cell>
          <cell r="F1158">
            <v>0</v>
          </cell>
          <cell r="G1158">
            <v>0</v>
          </cell>
          <cell r="H1158">
            <v>0</v>
          </cell>
          <cell r="I1158">
            <v>0</v>
          </cell>
          <cell r="J1158">
            <v>0</v>
          </cell>
          <cell r="K1158">
            <v>0</v>
          </cell>
          <cell r="L1158">
            <v>0</v>
          </cell>
          <cell r="M1158">
            <v>0</v>
          </cell>
          <cell r="N1158">
            <v>0</v>
          </cell>
          <cell r="O1158">
            <v>0</v>
          </cell>
          <cell r="P1158">
            <v>0</v>
          </cell>
        </row>
        <row r="1159">
          <cell r="B1159" t="str">
            <v>47광케이블설치사</v>
          </cell>
          <cell r="C1159">
            <v>0</v>
          </cell>
          <cell r="D1159" t="str">
            <v>광케이블설치사</v>
          </cell>
          <cell r="E1159">
            <v>0</v>
          </cell>
          <cell r="F1159" t="str">
            <v>인</v>
          </cell>
          <cell r="G1159" t="e">
            <v>#NAME?</v>
          </cell>
          <cell r="H1159">
            <v>0</v>
          </cell>
          <cell r="I1159">
            <v>0</v>
          </cell>
          <cell r="J1159">
            <v>398214</v>
          </cell>
          <cell r="K1159" t="e">
            <v>#NAME?</v>
          </cell>
          <cell r="L1159">
            <v>0</v>
          </cell>
          <cell r="M1159">
            <v>0</v>
          </cell>
          <cell r="N1159">
            <v>398214</v>
          </cell>
          <cell r="O1159" t="e">
            <v>#NAME?</v>
          </cell>
          <cell r="P1159">
            <v>0</v>
          </cell>
        </row>
        <row r="1160">
          <cell r="B1160" t="str">
            <v>47보통인부</v>
          </cell>
          <cell r="C1160">
            <v>0</v>
          </cell>
          <cell r="D1160" t="str">
            <v>보통인부</v>
          </cell>
          <cell r="E1160">
            <v>0</v>
          </cell>
          <cell r="F1160" t="str">
            <v>인</v>
          </cell>
          <cell r="G1160" t="e">
            <v>#NAME?</v>
          </cell>
          <cell r="H1160">
            <v>0</v>
          </cell>
          <cell r="I1160">
            <v>0</v>
          </cell>
          <cell r="J1160">
            <v>153671</v>
          </cell>
          <cell r="K1160" t="e">
            <v>#NAME?</v>
          </cell>
          <cell r="L1160">
            <v>0</v>
          </cell>
          <cell r="M1160">
            <v>0</v>
          </cell>
          <cell r="N1160">
            <v>153671</v>
          </cell>
          <cell r="O1160" t="e">
            <v>#NAME?</v>
          </cell>
          <cell r="P1160">
            <v>0</v>
          </cell>
        </row>
        <row r="1161">
          <cell r="C1161">
            <v>0</v>
          </cell>
          <cell r="D1161">
            <v>0</v>
          </cell>
          <cell r="E1161">
            <v>0</v>
          </cell>
          <cell r="F1161">
            <v>0</v>
          </cell>
          <cell r="G1161">
            <v>0</v>
          </cell>
          <cell r="H1161">
            <v>0</v>
          </cell>
          <cell r="I1161">
            <v>0</v>
          </cell>
          <cell r="J1161">
            <v>0</v>
          </cell>
          <cell r="K1161">
            <v>0</v>
          </cell>
          <cell r="L1161">
            <v>0</v>
          </cell>
          <cell r="M1161">
            <v>0</v>
          </cell>
          <cell r="N1161">
            <v>0</v>
          </cell>
          <cell r="O1161">
            <v>0</v>
          </cell>
          <cell r="P1161">
            <v>0</v>
          </cell>
        </row>
        <row r="1162">
          <cell r="C1162">
            <v>0</v>
          </cell>
          <cell r="D1162" t="str">
            <v>다. 공구손료</v>
          </cell>
          <cell r="E1162">
            <v>0</v>
          </cell>
          <cell r="F1162">
            <v>0</v>
          </cell>
          <cell r="G1162">
            <v>0</v>
          </cell>
          <cell r="H1162">
            <v>0</v>
          </cell>
          <cell r="I1162">
            <v>0</v>
          </cell>
          <cell r="J1162">
            <v>0</v>
          </cell>
          <cell r="K1162">
            <v>0</v>
          </cell>
          <cell r="L1162">
            <v>0</v>
          </cell>
          <cell r="M1162">
            <v>0</v>
          </cell>
          <cell r="N1162">
            <v>0</v>
          </cell>
          <cell r="O1162">
            <v>0</v>
          </cell>
          <cell r="P1162">
            <v>0</v>
          </cell>
        </row>
        <row r="1163">
          <cell r="C1163">
            <v>0</v>
          </cell>
          <cell r="D1163" t="str">
            <v>광케이블설치사</v>
          </cell>
          <cell r="E1163">
            <v>0</v>
          </cell>
          <cell r="F1163" t="str">
            <v>인</v>
          </cell>
          <cell r="G1163" t="e">
            <v>#NAME?</v>
          </cell>
          <cell r="H1163">
            <v>0</v>
          </cell>
          <cell r="I1163" t="e">
            <v>#NAME?</v>
          </cell>
          <cell r="J1163">
            <v>0</v>
          </cell>
          <cell r="K1163">
            <v>0</v>
          </cell>
          <cell r="L1163">
            <v>398214</v>
          </cell>
          <cell r="M1163" t="e">
            <v>#NAME?</v>
          </cell>
          <cell r="N1163">
            <v>398214</v>
          </cell>
          <cell r="O1163" t="e">
            <v>#NAME?</v>
          </cell>
          <cell r="P1163">
            <v>0</v>
          </cell>
        </row>
        <row r="1164">
          <cell r="C1164">
            <v>0</v>
          </cell>
          <cell r="D1164" t="str">
            <v>보통인부</v>
          </cell>
          <cell r="E1164">
            <v>0</v>
          </cell>
          <cell r="F1164" t="str">
            <v>인</v>
          </cell>
          <cell r="G1164" t="e">
            <v>#NAME?</v>
          </cell>
          <cell r="H1164">
            <v>0</v>
          </cell>
          <cell r="I1164" t="e">
            <v>#NAME?</v>
          </cell>
          <cell r="J1164">
            <v>0</v>
          </cell>
          <cell r="K1164">
            <v>0</v>
          </cell>
          <cell r="L1164">
            <v>153671</v>
          </cell>
          <cell r="M1164" t="e">
            <v>#NAME?</v>
          </cell>
          <cell r="N1164">
            <v>153671</v>
          </cell>
          <cell r="O1164" t="e">
            <v>#NAME?</v>
          </cell>
          <cell r="P1164">
            <v>0</v>
          </cell>
        </row>
        <row r="1165">
          <cell r="C1165">
            <v>0</v>
          </cell>
          <cell r="D1165">
            <v>0</v>
          </cell>
          <cell r="E1165">
            <v>0</v>
          </cell>
          <cell r="F1165">
            <v>0</v>
          </cell>
          <cell r="G1165">
            <v>0</v>
          </cell>
          <cell r="H1165">
            <v>0</v>
          </cell>
          <cell r="I1165">
            <v>0</v>
          </cell>
          <cell r="J1165">
            <v>0</v>
          </cell>
          <cell r="K1165">
            <v>0</v>
          </cell>
          <cell r="L1165">
            <v>0</v>
          </cell>
          <cell r="M1165">
            <v>0</v>
          </cell>
          <cell r="N1165">
            <v>0</v>
          </cell>
          <cell r="O1165">
            <v>0</v>
          </cell>
          <cell r="P1165">
            <v>0</v>
          </cell>
        </row>
        <row r="1166">
          <cell r="C1166">
            <v>0</v>
          </cell>
          <cell r="D1166">
            <v>0</v>
          </cell>
          <cell r="E1166">
            <v>0</v>
          </cell>
          <cell r="F1166">
            <v>0</v>
          </cell>
          <cell r="G1166">
            <v>0</v>
          </cell>
          <cell r="H1166">
            <v>0</v>
          </cell>
          <cell r="I1166">
            <v>0</v>
          </cell>
          <cell r="J1166">
            <v>0</v>
          </cell>
          <cell r="K1166">
            <v>0</v>
          </cell>
          <cell r="L1166">
            <v>0</v>
          </cell>
          <cell r="M1166">
            <v>0</v>
          </cell>
          <cell r="N1166">
            <v>0</v>
          </cell>
          <cell r="O1166">
            <v>0</v>
          </cell>
          <cell r="P1166">
            <v>0</v>
          </cell>
        </row>
        <row r="1167">
          <cell r="C1167">
            <v>0</v>
          </cell>
          <cell r="D1167">
            <v>0</v>
          </cell>
          <cell r="E1167">
            <v>0</v>
          </cell>
          <cell r="F1167">
            <v>0</v>
          </cell>
          <cell r="G1167">
            <v>0</v>
          </cell>
          <cell r="H1167">
            <v>0</v>
          </cell>
          <cell r="I1167">
            <v>0</v>
          </cell>
          <cell r="J1167">
            <v>0</v>
          </cell>
          <cell r="K1167">
            <v>0</v>
          </cell>
          <cell r="L1167">
            <v>0</v>
          </cell>
          <cell r="M1167">
            <v>0</v>
          </cell>
          <cell r="N1167">
            <v>0</v>
          </cell>
          <cell r="O1167">
            <v>0</v>
          </cell>
          <cell r="P1167">
            <v>0</v>
          </cell>
        </row>
        <row r="1168">
          <cell r="C1168">
            <v>0</v>
          </cell>
          <cell r="D1168">
            <v>0</v>
          </cell>
          <cell r="E1168">
            <v>0</v>
          </cell>
          <cell r="F1168">
            <v>0</v>
          </cell>
          <cell r="G1168">
            <v>0</v>
          </cell>
          <cell r="H1168">
            <v>0</v>
          </cell>
          <cell r="I1168">
            <v>0</v>
          </cell>
          <cell r="J1168">
            <v>0</v>
          </cell>
          <cell r="K1168">
            <v>0</v>
          </cell>
          <cell r="L1168">
            <v>0</v>
          </cell>
          <cell r="M1168">
            <v>0</v>
          </cell>
          <cell r="N1168">
            <v>0</v>
          </cell>
          <cell r="O1168">
            <v>0</v>
          </cell>
          <cell r="P1168">
            <v>0</v>
          </cell>
        </row>
        <row r="1169">
          <cell r="C1169">
            <v>0</v>
          </cell>
          <cell r="D1169">
            <v>0</v>
          </cell>
          <cell r="E1169">
            <v>0</v>
          </cell>
          <cell r="F1169">
            <v>0</v>
          </cell>
          <cell r="G1169">
            <v>0</v>
          </cell>
          <cell r="H1169">
            <v>0</v>
          </cell>
          <cell r="I1169">
            <v>0</v>
          </cell>
          <cell r="J1169">
            <v>0</v>
          </cell>
          <cell r="K1169">
            <v>0</v>
          </cell>
          <cell r="L1169">
            <v>0</v>
          </cell>
          <cell r="M1169">
            <v>0</v>
          </cell>
          <cell r="N1169">
            <v>0</v>
          </cell>
          <cell r="O1169">
            <v>0</v>
          </cell>
          <cell r="P1169">
            <v>0</v>
          </cell>
        </row>
        <row r="1170">
          <cell r="C1170">
            <v>0</v>
          </cell>
          <cell r="D1170">
            <v>0</v>
          </cell>
          <cell r="E1170">
            <v>0</v>
          </cell>
          <cell r="F1170">
            <v>0</v>
          </cell>
          <cell r="G1170">
            <v>0</v>
          </cell>
          <cell r="H1170">
            <v>0</v>
          </cell>
          <cell r="I1170">
            <v>0</v>
          </cell>
          <cell r="J1170">
            <v>0</v>
          </cell>
          <cell r="K1170">
            <v>0</v>
          </cell>
          <cell r="L1170">
            <v>0</v>
          </cell>
          <cell r="M1170">
            <v>0</v>
          </cell>
          <cell r="N1170">
            <v>0</v>
          </cell>
          <cell r="O1170">
            <v>0</v>
          </cell>
          <cell r="P1170">
            <v>0</v>
          </cell>
        </row>
        <row r="1171">
          <cell r="C1171">
            <v>0</v>
          </cell>
          <cell r="D1171">
            <v>0</v>
          </cell>
          <cell r="E1171">
            <v>0</v>
          </cell>
          <cell r="F1171">
            <v>0</v>
          </cell>
          <cell r="G1171">
            <v>0</v>
          </cell>
          <cell r="H1171">
            <v>0</v>
          </cell>
          <cell r="I1171">
            <v>0</v>
          </cell>
          <cell r="J1171">
            <v>0</v>
          </cell>
          <cell r="K1171">
            <v>0</v>
          </cell>
          <cell r="L1171">
            <v>0</v>
          </cell>
          <cell r="M1171">
            <v>0</v>
          </cell>
          <cell r="N1171">
            <v>0</v>
          </cell>
          <cell r="O1171">
            <v>0</v>
          </cell>
          <cell r="P1171">
            <v>0</v>
          </cell>
        </row>
        <row r="1172">
          <cell r="C1172">
            <v>0</v>
          </cell>
          <cell r="D1172">
            <v>0</v>
          </cell>
          <cell r="E1172">
            <v>0</v>
          </cell>
          <cell r="F1172">
            <v>0</v>
          </cell>
          <cell r="G1172">
            <v>0</v>
          </cell>
          <cell r="H1172">
            <v>0</v>
          </cell>
          <cell r="I1172">
            <v>0</v>
          </cell>
          <cell r="J1172">
            <v>0</v>
          </cell>
          <cell r="K1172">
            <v>0</v>
          </cell>
          <cell r="L1172">
            <v>0</v>
          </cell>
          <cell r="M1172">
            <v>0</v>
          </cell>
          <cell r="N1172">
            <v>0</v>
          </cell>
          <cell r="O1172">
            <v>0</v>
          </cell>
          <cell r="P1172">
            <v>0</v>
          </cell>
        </row>
        <row r="1173">
          <cell r="C1173">
            <v>0</v>
          </cell>
          <cell r="D1173">
            <v>0</v>
          </cell>
          <cell r="E1173">
            <v>0</v>
          </cell>
          <cell r="F1173">
            <v>0</v>
          </cell>
          <cell r="G1173">
            <v>0</v>
          </cell>
          <cell r="H1173">
            <v>0</v>
          </cell>
          <cell r="I1173">
            <v>0</v>
          </cell>
          <cell r="J1173">
            <v>0</v>
          </cell>
          <cell r="K1173">
            <v>0</v>
          </cell>
          <cell r="L1173">
            <v>0</v>
          </cell>
          <cell r="M1173">
            <v>0</v>
          </cell>
          <cell r="N1173">
            <v>0</v>
          </cell>
          <cell r="O1173">
            <v>0</v>
          </cell>
          <cell r="P1173">
            <v>0</v>
          </cell>
        </row>
        <row r="1174">
          <cell r="C1174">
            <v>0</v>
          </cell>
          <cell r="D1174">
            <v>0</v>
          </cell>
          <cell r="E1174">
            <v>0</v>
          </cell>
          <cell r="F1174">
            <v>0</v>
          </cell>
          <cell r="G1174">
            <v>0</v>
          </cell>
          <cell r="H1174">
            <v>0</v>
          </cell>
          <cell r="I1174">
            <v>0</v>
          </cell>
          <cell r="J1174">
            <v>0</v>
          </cell>
          <cell r="K1174">
            <v>0</v>
          </cell>
          <cell r="L1174">
            <v>0</v>
          </cell>
          <cell r="M1174">
            <v>0</v>
          </cell>
          <cell r="N1174">
            <v>0</v>
          </cell>
          <cell r="O1174">
            <v>0</v>
          </cell>
          <cell r="P1174">
            <v>0</v>
          </cell>
        </row>
        <row r="1175">
          <cell r="C1175">
            <v>0</v>
          </cell>
          <cell r="D1175">
            <v>0</v>
          </cell>
          <cell r="E1175">
            <v>0</v>
          </cell>
          <cell r="F1175">
            <v>0</v>
          </cell>
          <cell r="G1175">
            <v>0</v>
          </cell>
          <cell r="H1175">
            <v>0</v>
          </cell>
          <cell r="I1175">
            <v>0</v>
          </cell>
          <cell r="J1175">
            <v>0</v>
          </cell>
          <cell r="K1175">
            <v>0</v>
          </cell>
          <cell r="L1175">
            <v>0</v>
          </cell>
          <cell r="M1175">
            <v>0</v>
          </cell>
          <cell r="N1175">
            <v>0</v>
          </cell>
          <cell r="O1175">
            <v>0</v>
          </cell>
          <cell r="P1175">
            <v>0</v>
          </cell>
        </row>
        <row r="1176">
          <cell r="C1176">
            <v>0</v>
          </cell>
          <cell r="D1176">
            <v>0</v>
          </cell>
          <cell r="E1176">
            <v>0</v>
          </cell>
          <cell r="F1176">
            <v>0</v>
          </cell>
          <cell r="G1176">
            <v>0</v>
          </cell>
          <cell r="H1176">
            <v>0</v>
          </cell>
          <cell r="I1176">
            <v>0</v>
          </cell>
          <cell r="J1176">
            <v>0</v>
          </cell>
          <cell r="K1176">
            <v>0</v>
          </cell>
          <cell r="L1176">
            <v>0</v>
          </cell>
          <cell r="M1176">
            <v>0</v>
          </cell>
          <cell r="N1176">
            <v>0</v>
          </cell>
          <cell r="O1176">
            <v>0</v>
          </cell>
          <cell r="P1176">
            <v>0</v>
          </cell>
        </row>
        <row r="1177">
          <cell r="B1177" t="str">
            <v>47계</v>
          </cell>
          <cell r="C1177">
            <v>0</v>
          </cell>
          <cell r="D1177" t="str">
            <v>계</v>
          </cell>
          <cell r="E1177">
            <v>0</v>
          </cell>
          <cell r="F1177">
            <v>0</v>
          </cell>
          <cell r="G1177">
            <v>0</v>
          </cell>
          <cell r="H1177">
            <v>0</v>
          </cell>
          <cell r="I1177" t="e">
            <v>#NAME?</v>
          </cell>
          <cell r="J1177">
            <v>0</v>
          </cell>
          <cell r="K1177" t="e">
            <v>#NAME?</v>
          </cell>
          <cell r="L1177">
            <v>0</v>
          </cell>
          <cell r="M1177" t="e">
            <v>#NAME?</v>
          </cell>
          <cell r="N1177">
            <v>0</v>
          </cell>
          <cell r="O1177" t="e">
            <v>#NAME?</v>
          </cell>
          <cell r="P1177">
            <v>0</v>
          </cell>
        </row>
        <row r="1178">
          <cell r="B1178">
            <v>48</v>
          </cell>
          <cell r="C1178">
            <v>48</v>
          </cell>
          <cell r="D1178" t="str">
            <v>복합 크램프</v>
          </cell>
          <cell r="E1178" t="str">
            <v>급전선 고정용</v>
          </cell>
          <cell r="F1178" t="str">
            <v>개</v>
          </cell>
          <cell r="G1178">
            <v>0</v>
          </cell>
          <cell r="H1178">
            <v>0</v>
          </cell>
          <cell r="I1178">
            <v>0</v>
          </cell>
          <cell r="J1178">
            <v>0</v>
          </cell>
          <cell r="K1178">
            <v>0</v>
          </cell>
          <cell r="L1178">
            <v>0</v>
          </cell>
          <cell r="M1178">
            <v>0</v>
          </cell>
          <cell r="N1178">
            <v>0</v>
          </cell>
          <cell r="O1178">
            <v>0</v>
          </cell>
          <cell r="P1178">
            <v>48</v>
          </cell>
        </row>
        <row r="1179">
          <cell r="C1179">
            <v>0</v>
          </cell>
          <cell r="D1179" t="str">
            <v>가. 재료비</v>
          </cell>
          <cell r="E1179">
            <v>0</v>
          </cell>
          <cell r="F1179">
            <v>0</v>
          </cell>
          <cell r="G1179">
            <v>0</v>
          </cell>
          <cell r="H1179">
            <v>0</v>
          </cell>
          <cell r="I1179">
            <v>0</v>
          </cell>
          <cell r="J1179">
            <v>0</v>
          </cell>
          <cell r="K1179">
            <v>0</v>
          </cell>
          <cell r="L1179">
            <v>0</v>
          </cell>
          <cell r="M1179">
            <v>0</v>
          </cell>
          <cell r="N1179">
            <v>0</v>
          </cell>
          <cell r="O1179">
            <v>0</v>
          </cell>
          <cell r="P1179">
            <v>0</v>
          </cell>
        </row>
        <row r="1180">
          <cell r="C1180">
            <v>0</v>
          </cell>
          <cell r="D1180" t="str">
            <v>복합 클램프</v>
          </cell>
          <cell r="E1180" t="str">
            <v>1/2"</v>
          </cell>
          <cell r="F1180" t="str">
            <v>개</v>
          </cell>
          <cell r="G1180" t="e">
            <v>#NAME?</v>
          </cell>
          <cell r="H1180">
            <v>440</v>
          </cell>
          <cell r="I1180" t="e">
            <v>#NAME?</v>
          </cell>
          <cell r="J1180">
            <v>0</v>
          </cell>
          <cell r="K1180">
            <v>0</v>
          </cell>
          <cell r="L1180">
            <v>0</v>
          </cell>
          <cell r="M1180" t="e">
            <v>#NAME?</v>
          </cell>
          <cell r="N1180">
            <v>440</v>
          </cell>
          <cell r="O1180" t="e">
            <v>#NAME?</v>
          </cell>
          <cell r="P1180">
            <v>0</v>
          </cell>
        </row>
        <row r="1181">
          <cell r="C1181">
            <v>0</v>
          </cell>
          <cell r="D1181">
            <v>0</v>
          </cell>
          <cell r="E1181">
            <v>0</v>
          </cell>
          <cell r="F1181">
            <v>0</v>
          </cell>
          <cell r="G1181">
            <v>0</v>
          </cell>
          <cell r="H1181">
            <v>0</v>
          </cell>
          <cell r="I1181">
            <v>0</v>
          </cell>
          <cell r="J1181">
            <v>0</v>
          </cell>
          <cell r="K1181">
            <v>0</v>
          </cell>
          <cell r="L1181">
            <v>0</v>
          </cell>
          <cell r="M1181">
            <v>0</v>
          </cell>
          <cell r="N1181">
            <v>0</v>
          </cell>
          <cell r="O1181">
            <v>0</v>
          </cell>
          <cell r="P1181">
            <v>0</v>
          </cell>
        </row>
        <row r="1182">
          <cell r="C1182">
            <v>0</v>
          </cell>
          <cell r="D1182">
            <v>0</v>
          </cell>
          <cell r="E1182">
            <v>0</v>
          </cell>
          <cell r="F1182">
            <v>0</v>
          </cell>
          <cell r="G1182">
            <v>0</v>
          </cell>
          <cell r="H1182">
            <v>0</v>
          </cell>
          <cell r="I1182">
            <v>0</v>
          </cell>
          <cell r="J1182">
            <v>0</v>
          </cell>
          <cell r="K1182">
            <v>0</v>
          </cell>
          <cell r="L1182">
            <v>0</v>
          </cell>
          <cell r="M1182">
            <v>0</v>
          </cell>
          <cell r="N1182">
            <v>0</v>
          </cell>
          <cell r="O1182">
            <v>0</v>
          </cell>
          <cell r="P1182">
            <v>0</v>
          </cell>
        </row>
        <row r="1183">
          <cell r="C1183">
            <v>0</v>
          </cell>
          <cell r="D1183">
            <v>0</v>
          </cell>
          <cell r="E1183">
            <v>0</v>
          </cell>
          <cell r="F1183">
            <v>0</v>
          </cell>
          <cell r="G1183">
            <v>0</v>
          </cell>
          <cell r="H1183">
            <v>0</v>
          </cell>
          <cell r="I1183">
            <v>0</v>
          </cell>
          <cell r="J1183">
            <v>0</v>
          </cell>
          <cell r="K1183">
            <v>0</v>
          </cell>
          <cell r="L1183">
            <v>0</v>
          </cell>
          <cell r="M1183">
            <v>0</v>
          </cell>
          <cell r="N1183">
            <v>0</v>
          </cell>
          <cell r="O1183">
            <v>0</v>
          </cell>
          <cell r="P1183">
            <v>0</v>
          </cell>
        </row>
        <row r="1184">
          <cell r="C1184">
            <v>0</v>
          </cell>
          <cell r="D1184">
            <v>0</v>
          </cell>
          <cell r="E1184">
            <v>0</v>
          </cell>
          <cell r="F1184">
            <v>0</v>
          </cell>
          <cell r="G1184">
            <v>0</v>
          </cell>
          <cell r="H1184">
            <v>0</v>
          </cell>
          <cell r="I1184">
            <v>0</v>
          </cell>
          <cell r="J1184">
            <v>0</v>
          </cell>
          <cell r="K1184">
            <v>0</v>
          </cell>
          <cell r="L1184">
            <v>0</v>
          </cell>
          <cell r="M1184">
            <v>0</v>
          </cell>
          <cell r="N1184">
            <v>0</v>
          </cell>
          <cell r="O1184">
            <v>0</v>
          </cell>
          <cell r="P1184">
            <v>0</v>
          </cell>
        </row>
        <row r="1185">
          <cell r="C1185">
            <v>0</v>
          </cell>
          <cell r="D1185">
            <v>0</v>
          </cell>
          <cell r="E1185">
            <v>0</v>
          </cell>
          <cell r="F1185">
            <v>0</v>
          </cell>
          <cell r="G1185">
            <v>0</v>
          </cell>
          <cell r="H1185">
            <v>0</v>
          </cell>
          <cell r="I1185">
            <v>0</v>
          </cell>
          <cell r="J1185">
            <v>0</v>
          </cell>
          <cell r="K1185">
            <v>0</v>
          </cell>
          <cell r="L1185">
            <v>0</v>
          </cell>
          <cell r="M1185">
            <v>0</v>
          </cell>
          <cell r="N1185">
            <v>0</v>
          </cell>
          <cell r="O1185">
            <v>0</v>
          </cell>
          <cell r="P1185">
            <v>0</v>
          </cell>
        </row>
        <row r="1186">
          <cell r="C1186">
            <v>0</v>
          </cell>
          <cell r="D1186">
            <v>0</v>
          </cell>
          <cell r="E1186">
            <v>0</v>
          </cell>
          <cell r="F1186">
            <v>0</v>
          </cell>
          <cell r="G1186">
            <v>0</v>
          </cell>
          <cell r="H1186">
            <v>0</v>
          </cell>
          <cell r="I1186">
            <v>0</v>
          </cell>
          <cell r="J1186">
            <v>0</v>
          </cell>
          <cell r="K1186">
            <v>0</v>
          </cell>
          <cell r="L1186">
            <v>0</v>
          </cell>
          <cell r="M1186">
            <v>0</v>
          </cell>
          <cell r="N1186">
            <v>0</v>
          </cell>
          <cell r="O1186">
            <v>0</v>
          </cell>
          <cell r="P1186">
            <v>0</v>
          </cell>
        </row>
        <row r="1187">
          <cell r="C1187">
            <v>0</v>
          </cell>
          <cell r="D1187">
            <v>0</v>
          </cell>
          <cell r="E1187">
            <v>0</v>
          </cell>
          <cell r="F1187">
            <v>0</v>
          </cell>
          <cell r="G1187">
            <v>0</v>
          </cell>
          <cell r="H1187">
            <v>0</v>
          </cell>
          <cell r="I1187">
            <v>0</v>
          </cell>
          <cell r="J1187">
            <v>0</v>
          </cell>
          <cell r="K1187">
            <v>0</v>
          </cell>
          <cell r="L1187">
            <v>0</v>
          </cell>
          <cell r="M1187">
            <v>0</v>
          </cell>
          <cell r="N1187">
            <v>0</v>
          </cell>
          <cell r="O1187">
            <v>0</v>
          </cell>
          <cell r="P1187">
            <v>0</v>
          </cell>
        </row>
        <row r="1188">
          <cell r="C1188">
            <v>0</v>
          </cell>
          <cell r="D1188">
            <v>0</v>
          </cell>
          <cell r="E1188">
            <v>0</v>
          </cell>
          <cell r="F1188">
            <v>0</v>
          </cell>
          <cell r="G1188">
            <v>0</v>
          </cell>
          <cell r="H1188">
            <v>0</v>
          </cell>
          <cell r="I1188">
            <v>0</v>
          </cell>
          <cell r="J1188">
            <v>0</v>
          </cell>
          <cell r="K1188">
            <v>0</v>
          </cell>
          <cell r="L1188">
            <v>0</v>
          </cell>
          <cell r="M1188">
            <v>0</v>
          </cell>
          <cell r="N1188">
            <v>0</v>
          </cell>
          <cell r="O1188">
            <v>0</v>
          </cell>
          <cell r="P1188">
            <v>0</v>
          </cell>
        </row>
        <row r="1189">
          <cell r="C1189">
            <v>0</v>
          </cell>
          <cell r="D1189">
            <v>0</v>
          </cell>
          <cell r="E1189">
            <v>0</v>
          </cell>
          <cell r="F1189">
            <v>0</v>
          </cell>
          <cell r="G1189">
            <v>0</v>
          </cell>
          <cell r="H1189">
            <v>0</v>
          </cell>
          <cell r="I1189">
            <v>0</v>
          </cell>
          <cell r="J1189">
            <v>0</v>
          </cell>
          <cell r="K1189">
            <v>0</v>
          </cell>
          <cell r="L1189">
            <v>0</v>
          </cell>
          <cell r="M1189">
            <v>0</v>
          </cell>
          <cell r="N1189">
            <v>0</v>
          </cell>
          <cell r="O1189">
            <v>0</v>
          </cell>
          <cell r="P1189">
            <v>0</v>
          </cell>
        </row>
        <row r="1190">
          <cell r="C1190">
            <v>0</v>
          </cell>
          <cell r="D1190">
            <v>0</v>
          </cell>
          <cell r="E1190">
            <v>0</v>
          </cell>
          <cell r="F1190">
            <v>0</v>
          </cell>
          <cell r="G1190">
            <v>0</v>
          </cell>
          <cell r="H1190">
            <v>0</v>
          </cell>
          <cell r="I1190">
            <v>0</v>
          </cell>
          <cell r="J1190">
            <v>0</v>
          </cell>
          <cell r="K1190">
            <v>0</v>
          </cell>
          <cell r="L1190">
            <v>0</v>
          </cell>
          <cell r="M1190">
            <v>0</v>
          </cell>
          <cell r="N1190">
            <v>0</v>
          </cell>
          <cell r="O1190">
            <v>0</v>
          </cell>
          <cell r="P1190">
            <v>0</v>
          </cell>
        </row>
        <row r="1191">
          <cell r="C1191">
            <v>0</v>
          </cell>
          <cell r="D1191">
            <v>0</v>
          </cell>
          <cell r="E1191">
            <v>0</v>
          </cell>
          <cell r="F1191">
            <v>0</v>
          </cell>
          <cell r="G1191">
            <v>0</v>
          </cell>
          <cell r="H1191">
            <v>0</v>
          </cell>
          <cell r="I1191">
            <v>0</v>
          </cell>
          <cell r="J1191">
            <v>0</v>
          </cell>
          <cell r="K1191">
            <v>0</v>
          </cell>
          <cell r="L1191">
            <v>0</v>
          </cell>
          <cell r="M1191">
            <v>0</v>
          </cell>
          <cell r="N1191">
            <v>0</v>
          </cell>
          <cell r="O1191">
            <v>0</v>
          </cell>
          <cell r="P1191">
            <v>0</v>
          </cell>
        </row>
        <row r="1192">
          <cell r="C1192">
            <v>0</v>
          </cell>
          <cell r="D1192">
            <v>0</v>
          </cell>
          <cell r="E1192">
            <v>0</v>
          </cell>
          <cell r="F1192">
            <v>0</v>
          </cell>
          <cell r="G1192">
            <v>0</v>
          </cell>
          <cell r="H1192">
            <v>0</v>
          </cell>
          <cell r="I1192">
            <v>0</v>
          </cell>
          <cell r="J1192">
            <v>0</v>
          </cell>
          <cell r="K1192">
            <v>0</v>
          </cell>
          <cell r="L1192">
            <v>0</v>
          </cell>
          <cell r="M1192">
            <v>0</v>
          </cell>
          <cell r="N1192">
            <v>0</v>
          </cell>
          <cell r="O1192">
            <v>0</v>
          </cell>
          <cell r="P1192">
            <v>0</v>
          </cell>
        </row>
        <row r="1193">
          <cell r="C1193">
            <v>0</v>
          </cell>
          <cell r="D1193">
            <v>0</v>
          </cell>
          <cell r="E1193">
            <v>0</v>
          </cell>
          <cell r="F1193">
            <v>0</v>
          </cell>
          <cell r="G1193">
            <v>0</v>
          </cell>
          <cell r="H1193">
            <v>0</v>
          </cell>
          <cell r="I1193">
            <v>0</v>
          </cell>
          <cell r="J1193">
            <v>0</v>
          </cell>
          <cell r="K1193">
            <v>0</v>
          </cell>
          <cell r="L1193">
            <v>0</v>
          </cell>
          <cell r="M1193">
            <v>0</v>
          </cell>
          <cell r="N1193">
            <v>0</v>
          </cell>
          <cell r="O1193">
            <v>0</v>
          </cell>
          <cell r="P1193">
            <v>0</v>
          </cell>
        </row>
        <row r="1194">
          <cell r="C1194">
            <v>0</v>
          </cell>
          <cell r="D1194">
            <v>0</v>
          </cell>
          <cell r="E1194">
            <v>0</v>
          </cell>
          <cell r="F1194">
            <v>0</v>
          </cell>
          <cell r="G1194">
            <v>0</v>
          </cell>
          <cell r="H1194">
            <v>0</v>
          </cell>
          <cell r="I1194">
            <v>0</v>
          </cell>
          <cell r="J1194">
            <v>0</v>
          </cell>
          <cell r="K1194">
            <v>0</v>
          </cell>
          <cell r="L1194">
            <v>0</v>
          </cell>
          <cell r="M1194">
            <v>0</v>
          </cell>
          <cell r="N1194">
            <v>0</v>
          </cell>
          <cell r="O1194">
            <v>0</v>
          </cell>
          <cell r="P1194">
            <v>0</v>
          </cell>
        </row>
        <row r="1195">
          <cell r="C1195">
            <v>0</v>
          </cell>
          <cell r="D1195">
            <v>0</v>
          </cell>
          <cell r="E1195">
            <v>0</v>
          </cell>
          <cell r="F1195">
            <v>0</v>
          </cell>
          <cell r="G1195">
            <v>0</v>
          </cell>
          <cell r="H1195">
            <v>0</v>
          </cell>
          <cell r="I1195">
            <v>0</v>
          </cell>
          <cell r="J1195">
            <v>0</v>
          </cell>
          <cell r="K1195">
            <v>0</v>
          </cell>
          <cell r="L1195">
            <v>0</v>
          </cell>
          <cell r="M1195">
            <v>0</v>
          </cell>
          <cell r="N1195">
            <v>0</v>
          </cell>
          <cell r="O1195">
            <v>0</v>
          </cell>
          <cell r="P1195">
            <v>0</v>
          </cell>
        </row>
        <row r="1196">
          <cell r="C1196">
            <v>0</v>
          </cell>
          <cell r="D1196">
            <v>0</v>
          </cell>
          <cell r="E1196">
            <v>0</v>
          </cell>
          <cell r="F1196">
            <v>0</v>
          </cell>
          <cell r="G1196">
            <v>0</v>
          </cell>
          <cell r="H1196">
            <v>0</v>
          </cell>
          <cell r="I1196">
            <v>0</v>
          </cell>
          <cell r="J1196">
            <v>0</v>
          </cell>
          <cell r="K1196">
            <v>0</v>
          </cell>
          <cell r="L1196">
            <v>0</v>
          </cell>
          <cell r="M1196">
            <v>0</v>
          </cell>
          <cell r="N1196">
            <v>0</v>
          </cell>
          <cell r="O1196">
            <v>0</v>
          </cell>
          <cell r="P1196">
            <v>0</v>
          </cell>
        </row>
        <row r="1197">
          <cell r="C1197">
            <v>0</v>
          </cell>
          <cell r="D1197">
            <v>0</v>
          </cell>
          <cell r="E1197">
            <v>0</v>
          </cell>
          <cell r="F1197">
            <v>0</v>
          </cell>
          <cell r="G1197">
            <v>0</v>
          </cell>
          <cell r="H1197">
            <v>0</v>
          </cell>
          <cell r="I1197">
            <v>0</v>
          </cell>
          <cell r="J1197">
            <v>0</v>
          </cell>
          <cell r="K1197">
            <v>0</v>
          </cell>
          <cell r="L1197">
            <v>0</v>
          </cell>
          <cell r="M1197">
            <v>0</v>
          </cell>
          <cell r="N1197">
            <v>0</v>
          </cell>
          <cell r="O1197">
            <v>0</v>
          </cell>
          <cell r="P1197">
            <v>0</v>
          </cell>
        </row>
        <row r="1198">
          <cell r="C1198">
            <v>0</v>
          </cell>
          <cell r="D1198">
            <v>0</v>
          </cell>
          <cell r="E1198">
            <v>0</v>
          </cell>
          <cell r="F1198">
            <v>0</v>
          </cell>
          <cell r="G1198">
            <v>0</v>
          </cell>
          <cell r="H1198">
            <v>0</v>
          </cell>
          <cell r="I1198">
            <v>0</v>
          </cell>
          <cell r="J1198">
            <v>0</v>
          </cell>
          <cell r="K1198">
            <v>0</v>
          </cell>
          <cell r="L1198">
            <v>0</v>
          </cell>
          <cell r="M1198">
            <v>0</v>
          </cell>
          <cell r="N1198">
            <v>0</v>
          </cell>
          <cell r="O1198">
            <v>0</v>
          </cell>
          <cell r="P1198">
            <v>0</v>
          </cell>
        </row>
        <row r="1199">
          <cell r="C1199">
            <v>0</v>
          </cell>
          <cell r="D1199">
            <v>0</v>
          </cell>
          <cell r="E1199">
            <v>0</v>
          </cell>
          <cell r="F1199">
            <v>0</v>
          </cell>
          <cell r="G1199">
            <v>0</v>
          </cell>
          <cell r="H1199">
            <v>0</v>
          </cell>
          <cell r="I1199">
            <v>0</v>
          </cell>
          <cell r="J1199">
            <v>0</v>
          </cell>
          <cell r="K1199">
            <v>0</v>
          </cell>
          <cell r="L1199">
            <v>0</v>
          </cell>
          <cell r="M1199">
            <v>0</v>
          </cell>
          <cell r="N1199">
            <v>0</v>
          </cell>
          <cell r="O1199">
            <v>0</v>
          </cell>
          <cell r="P1199">
            <v>0</v>
          </cell>
        </row>
        <row r="1200">
          <cell r="C1200">
            <v>0</v>
          </cell>
          <cell r="D1200">
            <v>0</v>
          </cell>
          <cell r="E1200">
            <v>0</v>
          </cell>
          <cell r="F1200">
            <v>0</v>
          </cell>
          <cell r="G1200">
            <v>0</v>
          </cell>
          <cell r="H1200">
            <v>0</v>
          </cell>
          <cell r="I1200">
            <v>0</v>
          </cell>
          <cell r="J1200">
            <v>0</v>
          </cell>
          <cell r="K1200">
            <v>0</v>
          </cell>
          <cell r="L1200">
            <v>0</v>
          </cell>
          <cell r="M1200">
            <v>0</v>
          </cell>
          <cell r="N1200">
            <v>0</v>
          </cell>
          <cell r="O1200">
            <v>0</v>
          </cell>
          <cell r="P1200">
            <v>0</v>
          </cell>
        </row>
        <row r="1201">
          <cell r="C1201">
            <v>0</v>
          </cell>
          <cell r="D1201">
            <v>0</v>
          </cell>
          <cell r="E1201">
            <v>0</v>
          </cell>
          <cell r="F1201">
            <v>0</v>
          </cell>
          <cell r="G1201">
            <v>0</v>
          </cell>
          <cell r="H1201">
            <v>0</v>
          </cell>
          <cell r="I1201">
            <v>0</v>
          </cell>
          <cell r="J1201">
            <v>0</v>
          </cell>
          <cell r="K1201">
            <v>0</v>
          </cell>
          <cell r="L1201">
            <v>0</v>
          </cell>
          <cell r="M1201">
            <v>0</v>
          </cell>
          <cell r="N1201">
            <v>0</v>
          </cell>
          <cell r="O1201">
            <v>0</v>
          </cell>
          <cell r="P1201">
            <v>0</v>
          </cell>
        </row>
        <row r="1202">
          <cell r="B1202" t="str">
            <v>48계</v>
          </cell>
          <cell r="C1202">
            <v>0</v>
          </cell>
          <cell r="D1202" t="str">
            <v>계</v>
          </cell>
          <cell r="E1202">
            <v>0</v>
          </cell>
          <cell r="F1202">
            <v>0</v>
          </cell>
          <cell r="G1202">
            <v>0</v>
          </cell>
          <cell r="H1202">
            <v>0</v>
          </cell>
          <cell r="I1202" t="e">
            <v>#NAME?</v>
          </cell>
          <cell r="J1202">
            <v>0</v>
          </cell>
          <cell r="K1202">
            <v>0</v>
          </cell>
          <cell r="L1202">
            <v>0</v>
          </cell>
          <cell r="M1202" t="e">
            <v>#NAME?</v>
          </cell>
          <cell r="N1202">
            <v>0</v>
          </cell>
          <cell r="O1202" t="e">
            <v>#NAME?</v>
          </cell>
          <cell r="P1202">
            <v>0</v>
          </cell>
        </row>
        <row r="1203">
          <cell r="B1203">
            <v>49</v>
          </cell>
          <cell r="C1203">
            <v>49</v>
          </cell>
          <cell r="D1203" t="str">
            <v>원터치 복합클램프</v>
          </cell>
          <cell r="E1203" t="str">
            <v>광전복합케이블 고정용</v>
          </cell>
          <cell r="F1203" t="str">
            <v>개</v>
          </cell>
          <cell r="G1203">
            <v>0</v>
          </cell>
          <cell r="H1203">
            <v>0</v>
          </cell>
          <cell r="I1203">
            <v>0</v>
          </cell>
          <cell r="J1203">
            <v>0</v>
          </cell>
          <cell r="K1203">
            <v>0</v>
          </cell>
          <cell r="L1203">
            <v>0</v>
          </cell>
          <cell r="M1203">
            <v>0</v>
          </cell>
          <cell r="N1203">
            <v>0</v>
          </cell>
          <cell r="O1203">
            <v>0</v>
          </cell>
          <cell r="P1203">
            <v>49</v>
          </cell>
        </row>
        <row r="1204">
          <cell r="C1204">
            <v>0</v>
          </cell>
          <cell r="D1204" t="str">
            <v>가. 재료비</v>
          </cell>
          <cell r="E1204">
            <v>0</v>
          </cell>
          <cell r="F1204">
            <v>0</v>
          </cell>
          <cell r="G1204">
            <v>0</v>
          </cell>
          <cell r="H1204">
            <v>0</v>
          </cell>
          <cell r="I1204">
            <v>0</v>
          </cell>
          <cell r="J1204">
            <v>0</v>
          </cell>
          <cell r="K1204">
            <v>0</v>
          </cell>
          <cell r="L1204">
            <v>0</v>
          </cell>
          <cell r="M1204">
            <v>0</v>
          </cell>
          <cell r="N1204">
            <v>0</v>
          </cell>
          <cell r="O1204">
            <v>0</v>
          </cell>
          <cell r="P1204">
            <v>0</v>
          </cell>
        </row>
        <row r="1205">
          <cell r="C1205">
            <v>0</v>
          </cell>
          <cell r="D1205" t="str">
            <v>원터치 복합클램프</v>
          </cell>
          <cell r="E1205" t="str">
            <v>7/8</v>
          </cell>
          <cell r="F1205" t="str">
            <v>개</v>
          </cell>
          <cell r="G1205" t="e">
            <v>#NAME?</v>
          </cell>
          <cell r="H1205">
            <v>450</v>
          </cell>
          <cell r="I1205" t="e">
            <v>#NAME?</v>
          </cell>
          <cell r="J1205">
            <v>0</v>
          </cell>
          <cell r="K1205">
            <v>0</v>
          </cell>
          <cell r="L1205">
            <v>0</v>
          </cell>
          <cell r="M1205" t="e">
            <v>#NAME?</v>
          </cell>
          <cell r="N1205">
            <v>450</v>
          </cell>
          <cell r="O1205" t="e">
            <v>#NAME?</v>
          </cell>
          <cell r="P1205">
            <v>0</v>
          </cell>
        </row>
        <row r="1206">
          <cell r="C1206">
            <v>0</v>
          </cell>
          <cell r="D1206">
            <v>0</v>
          </cell>
          <cell r="E1206">
            <v>0</v>
          </cell>
          <cell r="F1206">
            <v>0</v>
          </cell>
          <cell r="G1206">
            <v>0</v>
          </cell>
          <cell r="H1206">
            <v>0</v>
          </cell>
          <cell r="I1206">
            <v>0</v>
          </cell>
          <cell r="J1206">
            <v>0</v>
          </cell>
          <cell r="K1206">
            <v>0</v>
          </cell>
          <cell r="L1206">
            <v>0</v>
          </cell>
          <cell r="M1206">
            <v>0</v>
          </cell>
          <cell r="N1206">
            <v>0</v>
          </cell>
          <cell r="O1206">
            <v>0</v>
          </cell>
          <cell r="P1206">
            <v>0</v>
          </cell>
        </row>
        <row r="1207">
          <cell r="C1207">
            <v>0</v>
          </cell>
          <cell r="D1207">
            <v>0</v>
          </cell>
          <cell r="E1207">
            <v>0</v>
          </cell>
          <cell r="F1207">
            <v>0</v>
          </cell>
          <cell r="G1207">
            <v>0</v>
          </cell>
          <cell r="H1207">
            <v>0</v>
          </cell>
          <cell r="I1207">
            <v>0</v>
          </cell>
          <cell r="J1207">
            <v>0</v>
          </cell>
          <cell r="K1207">
            <v>0</v>
          </cell>
          <cell r="L1207">
            <v>0</v>
          </cell>
          <cell r="M1207">
            <v>0</v>
          </cell>
          <cell r="N1207">
            <v>0</v>
          </cell>
          <cell r="O1207">
            <v>0</v>
          </cell>
          <cell r="P1207">
            <v>0</v>
          </cell>
        </row>
        <row r="1208">
          <cell r="C1208">
            <v>0</v>
          </cell>
          <cell r="D1208">
            <v>0</v>
          </cell>
          <cell r="E1208">
            <v>0</v>
          </cell>
          <cell r="F1208">
            <v>0</v>
          </cell>
          <cell r="G1208">
            <v>0</v>
          </cell>
          <cell r="H1208">
            <v>0</v>
          </cell>
          <cell r="I1208">
            <v>0</v>
          </cell>
          <cell r="J1208">
            <v>0</v>
          </cell>
          <cell r="K1208">
            <v>0</v>
          </cell>
          <cell r="L1208">
            <v>0</v>
          </cell>
          <cell r="M1208">
            <v>0</v>
          </cell>
          <cell r="N1208">
            <v>0</v>
          </cell>
          <cell r="O1208">
            <v>0</v>
          </cell>
          <cell r="P1208">
            <v>0</v>
          </cell>
        </row>
        <row r="1209">
          <cell r="C1209">
            <v>0</v>
          </cell>
          <cell r="D1209">
            <v>0</v>
          </cell>
          <cell r="E1209">
            <v>0</v>
          </cell>
          <cell r="F1209">
            <v>0</v>
          </cell>
          <cell r="G1209">
            <v>0</v>
          </cell>
          <cell r="H1209">
            <v>0</v>
          </cell>
          <cell r="I1209">
            <v>0</v>
          </cell>
          <cell r="J1209">
            <v>0</v>
          </cell>
          <cell r="K1209">
            <v>0</v>
          </cell>
          <cell r="L1209">
            <v>0</v>
          </cell>
          <cell r="M1209">
            <v>0</v>
          </cell>
          <cell r="N1209">
            <v>0</v>
          </cell>
          <cell r="O1209">
            <v>0</v>
          </cell>
          <cell r="P1209">
            <v>0</v>
          </cell>
        </row>
        <row r="1210">
          <cell r="C1210">
            <v>0</v>
          </cell>
          <cell r="D1210">
            <v>0</v>
          </cell>
          <cell r="E1210">
            <v>0</v>
          </cell>
          <cell r="F1210">
            <v>0</v>
          </cell>
          <cell r="G1210">
            <v>0</v>
          </cell>
          <cell r="H1210">
            <v>0</v>
          </cell>
          <cell r="I1210">
            <v>0</v>
          </cell>
          <cell r="J1210">
            <v>0</v>
          </cell>
          <cell r="K1210">
            <v>0</v>
          </cell>
          <cell r="L1210">
            <v>0</v>
          </cell>
          <cell r="M1210">
            <v>0</v>
          </cell>
          <cell r="N1210">
            <v>0</v>
          </cell>
          <cell r="O1210">
            <v>0</v>
          </cell>
          <cell r="P1210">
            <v>0</v>
          </cell>
        </row>
        <row r="1211">
          <cell r="C1211">
            <v>0</v>
          </cell>
          <cell r="D1211">
            <v>0</v>
          </cell>
          <cell r="E1211">
            <v>0</v>
          </cell>
          <cell r="F1211">
            <v>0</v>
          </cell>
          <cell r="G1211">
            <v>0</v>
          </cell>
          <cell r="H1211">
            <v>0</v>
          </cell>
          <cell r="I1211">
            <v>0</v>
          </cell>
          <cell r="J1211">
            <v>0</v>
          </cell>
          <cell r="K1211">
            <v>0</v>
          </cell>
          <cell r="L1211">
            <v>0</v>
          </cell>
          <cell r="M1211">
            <v>0</v>
          </cell>
          <cell r="N1211">
            <v>0</v>
          </cell>
          <cell r="O1211">
            <v>0</v>
          </cell>
          <cell r="P1211">
            <v>0</v>
          </cell>
        </row>
        <row r="1212">
          <cell r="C1212">
            <v>0</v>
          </cell>
          <cell r="D1212">
            <v>0</v>
          </cell>
          <cell r="E1212">
            <v>0</v>
          </cell>
          <cell r="F1212">
            <v>0</v>
          </cell>
          <cell r="G1212">
            <v>0</v>
          </cell>
          <cell r="H1212">
            <v>0</v>
          </cell>
          <cell r="I1212">
            <v>0</v>
          </cell>
          <cell r="J1212">
            <v>0</v>
          </cell>
          <cell r="K1212">
            <v>0</v>
          </cell>
          <cell r="L1212">
            <v>0</v>
          </cell>
          <cell r="M1212">
            <v>0</v>
          </cell>
          <cell r="N1212">
            <v>0</v>
          </cell>
          <cell r="O1212">
            <v>0</v>
          </cell>
          <cell r="P1212">
            <v>0</v>
          </cell>
        </row>
        <row r="1213">
          <cell r="C1213">
            <v>0</v>
          </cell>
          <cell r="D1213">
            <v>0</v>
          </cell>
          <cell r="E1213">
            <v>0</v>
          </cell>
          <cell r="F1213">
            <v>0</v>
          </cell>
          <cell r="G1213">
            <v>0</v>
          </cell>
          <cell r="H1213">
            <v>0</v>
          </cell>
          <cell r="I1213">
            <v>0</v>
          </cell>
          <cell r="J1213">
            <v>0</v>
          </cell>
          <cell r="K1213">
            <v>0</v>
          </cell>
          <cell r="L1213">
            <v>0</v>
          </cell>
          <cell r="M1213">
            <v>0</v>
          </cell>
          <cell r="N1213">
            <v>0</v>
          </cell>
          <cell r="O1213">
            <v>0</v>
          </cell>
          <cell r="P1213">
            <v>0</v>
          </cell>
        </row>
        <row r="1214">
          <cell r="C1214">
            <v>0</v>
          </cell>
          <cell r="D1214">
            <v>0</v>
          </cell>
          <cell r="E1214">
            <v>0</v>
          </cell>
          <cell r="F1214">
            <v>0</v>
          </cell>
          <cell r="G1214">
            <v>0</v>
          </cell>
          <cell r="H1214">
            <v>0</v>
          </cell>
          <cell r="I1214">
            <v>0</v>
          </cell>
          <cell r="J1214">
            <v>0</v>
          </cell>
          <cell r="K1214">
            <v>0</v>
          </cell>
          <cell r="L1214">
            <v>0</v>
          </cell>
          <cell r="M1214">
            <v>0</v>
          </cell>
          <cell r="N1214">
            <v>0</v>
          </cell>
          <cell r="O1214">
            <v>0</v>
          </cell>
          <cell r="P1214">
            <v>0</v>
          </cell>
        </row>
        <row r="1215">
          <cell r="C1215">
            <v>0</v>
          </cell>
          <cell r="D1215">
            <v>0</v>
          </cell>
          <cell r="E1215">
            <v>0</v>
          </cell>
          <cell r="F1215">
            <v>0</v>
          </cell>
          <cell r="G1215">
            <v>0</v>
          </cell>
          <cell r="H1215">
            <v>0</v>
          </cell>
          <cell r="I1215">
            <v>0</v>
          </cell>
          <cell r="J1215">
            <v>0</v>
          </cell>
          <cell r="K1215">
            <v>0</v>
          </cell>
          <cell r="L1215">
            <v>0</v>
          </cell>
          <cell r="M1215">
            <v>0</v>
          </cell>
          <cell r="N1215">
            <v>0</v>
          </cell>
          <cell r="O1215">
            <v>0</v>
          </cell>
          <cell r="P1215">
            <v>0</v>
          </cell>
        </row>
        <row r="1216">
          <cell r="C1216">
            <v>0</v>
          </cell>
          <cell r="D1216">
            <v>0</v>
          </cell>
          <cell r="E1216">
            <v>0</v>
          </cell>
          <cell r="F1216">
            <v>0</v>
          </cell>
          <cell r="G1216">
            <v>0</v>
          </cell>
          <cell r="H1216">
            <v>0</v>
          </cell>
          <cell r="I1216">
            <v>0</v>
          </cell>
          <cell r="J1216">
            <v>0</v>
          </cell>
          <cell r="K1216">
            <v>0</v>
          </cell>
          <cell r="L1216">
            <v>0</v>
          </cell>
          <cell r="M1216">
            <v>0</v>
          </cell>
          <cell r="N1216">
            <v>0</v>
          </cell>
          <cell r="O1216">
            <v>0</v>
          </cell>
          <cell r="P1216">
            <v>0</v>
          </cell>
        </row>
        <row r="1217">
          <cell r="C1217">
            <v>0</v>
          </cell>
          <cell r="D1217">
            <v>0</v>
          </cell>
          <cell r="E1217">
            <v>0</v>
          </cell>
          <cell r="F1217">
            <v>0</v>
          </cell>
          <cell r="G1217">
            <v>0</v>
          </cell>
          <cell r="H1217">
            <v>0</v>
          </cell>
          <cell r="I1217">
            <v>0</v>
          </cell>
          <cell r="J1217">
            <v>0</v>
          </cell>
          <cell r="K1217">
            <v>0</v>
          </cell>
          <cell r="L1217">
            <v>0</v>
          </cell>
          <cell r="M1217">
            <v>0</v>
          </cell>
          <cell r="N1217">
            <v>0</v>
          </cell>
          <cell r="O1217">
            <v>0</v>
          </cell>
          <cell r="P1217">
            <v>0</v>
          </cell>
        </row>
        <row r="1218">
          <cell r="C1218">
            <v>0</v>
          </cell>
          <cell r="D1218">
            <v>0</v>
          </cell>
          <cell r="E1218">
            <v>0</v>
          </cell>
          <cell r="F1218">
            <v>0</v>
          </cell>
          <cell r="G1218">
            <v>0</v>
          </cell>
          <cell r="H1218">
            <v>0</v>
          </cell>
          <cell r="I1218">
            <v>0</v>
          </cell>
          <cell r="J1218">
            <v>0</v>
          </cell>
          <cell r="K1218">
            <v>0</v>
          </cell>
          <cell r="L1218">
            <v>0</v>
          </cell>
          <cell r="M1218">
            <v>0</v>
          </cell>
          <cell r="N1218">
            <v>0</v>
          </cell>
          <cell r="O1218">
            <v>0</v>
          </cell>
          <cell r="P1218">
            <v>0</v>
          </cell>
        </row>
        <row r="1219">
          <cell r="C1219">
            <v>0</v>
          </cell>
          <cell r="D1219">
            <v>0</v>
          </cell>
          <cell r="E1219">
            <v>0</v>
          </cell>
          <cell r="F1219">
            <v>0</v>
          </cell>
          <cell r="G1219">
            <v>0</v>
          </cell>
          <cell r="H1219">
            <v>0</v>
          </cell>
          <cell r="I1219">
            <v>0</v>
          </cell>
          <cell r="J1219">
            <v>0</v>
          </cell>
          <cell r="K1219">
            <v>0</v>
          </cell>
          <cell r="L1219">
            <v>0</v>
          </cell>
          <cell r="M1219">
            <v>0</v>
          </cell>
          <cell r="N1219">
            <v>0</v>
          </cell>
          <cell r="O1219">
            <v>0</v>
          </cell>
          <cell r="P1219">
            <v>0</v>
          </cell>
        </row>
        <row r="1220">
          <cell r="C1220">
            <v>0</v>
          </cell>
          <cell r="D1220">
            <v>0</v>
          </cell>
          <cell r="E1220">
            <v>0</v>
          </cell>
          <cell r="F1220">
            <v>0</v>
          </cell>
          <cell r="G1220">
            <v>0</v>
          </cell>
          <cell r="H1220">
            <v>0</v>
          </cell>
          <cell r="I1220">
            <v>0</v>
          </cell>
          <cell r="J1220">
            <v>0</v>
          </cell>
          <cell r="K1220">
            <v>0</v>
          </cell>
          <cell r="L1220">
            <v>0</v>
          </cell>
          <cell r="M1220">
            <v>0</v>
          </cell>
          <cell r="N1220">
            <v>0</v>
          </cell>
          <cell r="O1220">
            <v>0</v>
          </cell>
          <cell r="P1220">
            <v>0</v>
          </cell>
        </row>
        <row r="1221">
          <cell r="C1221">
            <v>0</v>
          </cell>
          <cell r="D1221">
            <v>0</v>
          </cell>
          <cell r="E1221">
            <v>0</v>
          </cell>
          <cell r="F1221">
            <v>0</v>
          </cell>
          <cell r="G1221">
            <v>0</v>
          </cell>
          <cell r="H1221">
            <v>0</v>
          </cell>
          <cell r="I1221">
            <v>0</v>
          </cell>
          <cell r="J1221">
            <v>0</v>
          </cell>
          <cell r="K1221">
            <v>0</v>
          </cell>
          <cell r="L1221">
            <v>0</v>
          </cell>
          <cell r="M1221">
            <v>0</v>
          </cell>
          <cell r="N1221">
            <v>0</v>
          </cell>
          <cell r="O1221">
            <v>0</v>
          </cell>
          <cell r="P1221">
            <v>0</v>
          </cell>
        </row>
        <row r="1222">
          <cell r="C1222">
            <v>0</v>
          </cell>
          <cell r="D1222">
            <v>0</v>
          </cell>
          <cell r="E1222">
            <v>0</v>
          </cell>
          <cell r="F1222">
            <v>0</v>
          </cell>
          <cell r="G1222">
            <v>0</v>
          </cell>
          <cell r="H1222">
            <v>0</v>
          </cell>
          <cell r="I1222">
            <v>0</v>
          </cell>
          <cell r="J1222">
            <v>0</v>
          </cell>
          <cell r="K1222">
            <v>0</v>
          </cell>
          <cell r="L1222">
            <v>0</v>
          </cell>
          <cell r="M1222">
            <v>0</v>
          </cell>
          <cell r="N1222">
            <v>0</v>
          </cell>
          <cell r="O1222">
            <v>0</v>
          </cell>
          <cell r="P1222">
            <v>0</v>
          </cell>
        </row>
        <row r="1223">
          <cell r="C1223">
            <v>0</v>
          </cell>
          <cell r="D1223">
            <v>0</v>
          </cell>
          <cell r="E1223">
            <v>0</v>
          </cell>
          <cell r="F1223">
            <v>0</v>
          </cell>
          <cell r="G1223">
            <v>0</v>
          </cell>
          <cell r="H1223">
            <v>0</v>
          </cell>
          <cell r="I1223">
            <v>0</v>
          </cell>
          <cell r="J1223">
            <v>0</v>
          </cell>
          <cell r="K1223">
            <v>0</v>
          </cell>
          <cell r="L1223">
            <v>0</v>
          </cell>
          <cell r="M1223">
            <v>0</v>
          </cell>
          <cell r="N1223">
            <v>0</v>
          </cell>
          <cell r="O1223">
            <v>0</v>
          </cell>
          <cell r="P1223">
            <v>0</v>
          </cell>
        </row>
        <row r="1224">
          <cell r="C1224">
            <v>0</v>
          </cell>
          <cell r="D1224">
            <v>0</v>
          </cell>
          <cell r="E1224">
            <v>0</v>
          </cell>
          <cell r="F1224">
            <v>0</v>
          </cell>
          <cell r="G1224">
            <v>0</v>
          </cell>
          <cell r="H1224">
            <v>0</v>
          </cell>
          <cell r="I1224">
            <v>0</v>
          </cell>
          <cell r="J1224">
            <v>0</v>
          </cell>
          <cell r="K1224">
            <v>0</v>
          </cell>
          <cell r="L1224">
            <v>0</v>
          </cell>
          <cell r="M1224">
            <v>0</v>
          </cell>
          <cell r="N1224">
            <v>0</v>
          </cell>
          <cell r="O1224">
            <v>0</v>
          </cell>
          <cell r="P1224">
            <v>0</v>
          </cell>
        </row>
        <row r="1225">
          <cell r="C1225">
            <v>0</v>
          </cell>
          <cell r="D1225">
            <v>0</v>
          </cell>
          <cell r="E1225">
            <v>0</v>
          </cell>
          <cell r="F1225">
            <v>0</v>
          </cell>
          <cell r="G1225">
            <v>0</v>
          </cell>
          <cell r="H1225">
            <v>0</v>
          </cell>
          <cell r="I1225">
            <v>0</v>
          </cell>
          <cell r="J1225">
            <v>0</v>
          </cell>
          <cell r="K1225">
            <v>0</v>
          </cell>
          <cell r="L1225">
            <v>0</v>
          </cell>
          <cell r="M1225">
            <v>0</v>
          </cell>
          <cell r="N1225">
            <v>0</v>
          </cell>
          <cell r="O1225">
            <v>0</v>
          </cell>
          <cell r="P1225">
            <v>0</v>
          </cell>
        </row>
        <row r="1226">
          <cell r="C1226">
            <v>0</v>
          </cell>
          <cell r="D1226">
            <v>0</v>
          </cell>
          <cell r="E1226">
            <v>0</v>
          </cell>
          <cell r="F1226">
            <v>0</v>
          </cell>
          <cell r="G1226">
            <v>0</v>
          </cell>
          <cell r="H1226">
            <v>0</v>
          </cell>
          <cell r="I1226">
            <v>0</v>
          </cell>
          <cell r="J1226">
            <v>0</v>
          </cell>
          <cell r="K1226">
            <v>0</v>
          </cell>
          <cell r="L1226">
            <v>0</v>
          </cell>
          <cell r="M1226">
            <v>0</v>
          </cell>
          <cell r="N1226">
            <v>0</v>
          </cell>
          <cell r="O1226">
            <v>0</v>
          </cell>
          <cell r="P1226">
            <v>0</v>
          </cell>
        </row>
        <row r="1227">
          <cell r="B1227" t="str">
            <v>49계</v>
          </cell>
          <cell r="C1227">
            <v>0</v>
          </cell>
          <cell r="D1227" t="str">
            <v>계</v>
          </cell>
          <cell r="E1227">
            <v>0</v>
          </cell>
          <cell r="F1227">
            <v>0</v>
          </cell>
          <cell r="G1227">
            <v>0</v>
          </cell>
          <cell r="H1227">
            <v>0</v>
          </cell>
          <cell r="I1227" t="e">
            <v>#NAME?</v>
          </cell>
          <cell r="J1227">
            <v>0</v>
          </cell>
          <cell r="K1227">
            <v>0</v>
          </cell>
          <cell r="L1227">
            <v>0</v>
          </cell>
          <cell r="M1227" t="e">
            <v>#NAME?</v>
          </cell>
          <cell r="N1227">
            <v>0</v>
          </cell>
          <cell r="O1227" t="e">
            <v>#NAME?</v>
          </cell>
          <cell r="P1227">
            <v>0</v>
          </cell>
        </row>
        <row r="1228">
          <cell r="B1228">
            <v>50</v>
          </cell>
          <cell r="C1228">
            <v>50</v>
          </cell>
          <cell r="D1228" t="str">
            <v>파이프행거</v>
          </cell>
          <cell r="E1228" t="str">
            <v>16C</v>
          </cell>
          <cell r="F1228" t="str">
            <v>개</v>
          </cell>
          <cell r="G1228">
            <v>0</v>
          </cell>
          <cell r="H1228">
            <v>0</v>
          </cell>
          <cell r="I1228">
            <v>0</v>
          </cell>
          <cell r="J1228">
            <v>0</v>
          </cell>
          <cell r="K1228">
            <v>0</v>
          </cell>
          <cell r="L1228">
            <v>0</v>
          </cell>
          <cell r="M1228">
            <v>0</v>
          </cell>
          <cell r="N1228">
            <v>0</v>
          </cell>
          <cell r="O1228">
            <v>0</v>
          </cell>
          <cell r="P1228">
            <v>50</v>
          </cell>
        </row>
        <row r="1229">
          <cell r="C1229">
            <v>0</v>
          </cell>
          <cell r="D1229" t="str">
            <v>가. 재료비</v>
          </cell>
          <cell r="E1229">
            <v>0</v>
          </cell>
          <cell r="F1229">
            <v>0</v>
          </cell>
          <cell r="G1229">
            <v>0</v>
          </cell>
          <cell r="H1229">
            <v>0</v>
          </cell>
          <cell r="I1229">
            <v>0</v>
          </cell>
          <cell r="J1229">
            <v>0</v>
          </cell>
          <cell r="K1229">
            <v>0</v>
          </cell>
          <cell r="L1229">
            <v>0</v>
          </cell>
          <cell r="M1229">
            <v>0</v>
          </cell>
          <cell r="N1229">
            <v>0</v>
          </cell>
          <cell r="O1229">
            <v>0</v>
          </cell>
          <cell r="P1229">
            <v>0</v>
          </cell>
        </row>
        <row r="1230">
          <cell r="C1230">
            <v>0</v>
          </cell>
          <cell r="D1230" t="str">
            <v>파이프행거</v>
          </cell>
          <cell r="E1230" t="str">
            <v>16C</v>
          </cell>
          <cell r="F1230" t="str">
            <v>개</v>
          </cell>
          <cell r="G1230" t="e">
            <v>#NAME?</v>
          </cell>
          <cell r="H1230">
            <v>334</v>
          </cell>
          <cell r="I1230" t="e">
            <v>#NAME?</v>
          </cell>
          <cell r="J1230">
            <v>0</v>
          </cell>
          <cell r="K1230">
            <v>0</v>
          </cell>
          <cell r="L1230">
            <v>0</v>
          </cell>
          <cell r="M1230" t="e">
            <v>#NAME?</v>
          </cell>
          <cell r="N1230">
            <v>334</v>
          </cell>
          <cell r="O1230" t="e">
            <v>#NAME?</v>
          </cell>
          <cell r="P1230">
            <v>0</v>
          </cell>
        </row>
        <row r="1231">
          <cell r="C1231">
            <v>0</v>
          </cell>
          <cell r="D1231">
            <v>0</v>
          </cell>
          <cell r="E1231">
            <v>0</v>
          </cell>
          <cell r="F1231">
            <v>0</v>
          </cell>
          <cell r="G1231">
            <v>0</v>
          </cell>
          <cell r="H1231">
            <v>0</v>
          </cell>
          <cell r="I1231">
            <v>0</v>
          </cell>
          <cell r="J1231">
            <v>0</v>
          </cell>
          <cell r="K1231">
            <v>0</v>
          </cell>
          <cell r="L1231">
            <v>0</v>
          </cell>
          <cell r="M1231">
            <v>0</v>
          </cell>
          <cell r="N1231">
            <v>0</v>
          </cell>
          <cell r="O1231">
            <v>0</v>
          </cell>
          <cell r="P1231">
            <v>0</v>
          </cell>
        </row>
        <row r="1232">
          <cell r="C1232">
            <v>0</v>
          </cell>
          <cell r="D1232">
            <v>0</v>
          </cell>
          <cell r="E1232">
            <v>0</v>
          </cell>
          <cell r="F1232">
            <v>0</v>
          </cell>
          <cell r="G1232">
            <v>0</v>
          </cell>
          <cell r="H1232">
            <v>0</v>
          </cell>
          <cell r="I1232">
            <v>0</v>
          </cell>
          <cell r="J1232">
            <v>0</v>
          </cell>
          <cell r="K1232">
            <v>0</v>
          </cell>
          <cell r="L1232">
            <v>0</v>
          </cell>
          <cell r="M1232">
            <v>0</v>
          </cell>
          <cell r="N1232">
            <v>0</v>
          </cell>
          <cell r="O1232">
            <v>0</v>
          </cell>
          <cell r="P1232">
            <v>0</v>
          </cell>
        </row>
        <row r="1233">
          <cell r="C1233">
            <v>0</v>
          </cell>
          <cell r="D1233">
            <v>0</v>
          </cell>
          <cell r="E1233">
            <v>0</v>
          </cell>
          <cell r="F1233">
            <v>0</v>
          </cell>
          <cell r="G1233">
            <v>0</v>
          </cell>
          <cell r="H1233">
            <v>0</v>
          </cell>
          <cell r="I1233">
            <v>0</v>
          </cell>
          <cell r="J1233">
            <v>0</v>
          </cell>
          <cell r="K1233">
            <v>0</v>
          </cell>
          <cell r="L1233">
            <v>0</v>
          </cell>
          <cell r="M1233">
            <v>0</v>
          </cell>
          <cell r="N1233">
            <v>0</v>
          </cell>
          <cell r="O1233">
            <v>0</v>
          </cell>
          <cell r="P1233">
            <v>0</v>
          </cell>
        </row>
        <row r="1234">
          <cell r="C1234">
            <v>0</v>
          </cell>
          <cell r="D1234">
            <v>0</v>
          </cell>
          <cell r="E1234">
            <v>0</v>
          </cell>
          <cell r="F1234">
            <v>0</v>
          </cell>
          <cell r="G1234">
            <v>0</v>
          </cell>
          <cell r="H1234">
            <v>0</v>
          </cell>
          <cell r="I1234">
            <v>0</v>
          </cell>
          <cell r="J1234">
            <v>0</v>
          </cell>
          <cell r="K1234">
            <v>0</v>
          </cell>
          <cell r="L1234">
            <v>0</v>
          </cell>
          <cell r="M1234">
            <v>0</v>
          </cell>
          <cell r="N1234">
            <v>0</v>
          </cell>
          <cell r="O1234">
            <v>0</v>
          </cell>
          <cell r="P1234">
            <v>0</v>
          </cell>
        </row>
        <row r="1235">
          <cell r="C1235">
            <v>0</v>
          </cell>
          <cell r="D1235">
            <v>0</v>
          </cell>
          <cell r="E1235">
            <v>0</v>
          </cell>
          <cell r="F1235">
            <v>0</v>
          </cell>
          <cell r="G1235">
            <v>0</v>
          </cell>
          <cell r="H1235">
            <v>0</v>
          </cell>
          <cell r="I1235">
            <v>0</v>
          </cell>
          <cell r="J1235">
            <v>0</v>
          </cell>
          <cell r="K1235">
            <v>0</v>
          </cell>
          <cell r="L1235">
            <v>0</v>
          </cell>
          <cell r="M1235">
            <v>0</v>
          </cell>
          <cell r="N1235">
            <v>0</v>
          </cell>
          <cell r="O1235">
            <v>0</v>
          </cell>
          <cell r="P1235">
            <v>0</v>
          </cell>
        </row>
        <row r="1236">
          <cell r="C1236">
            <v>0</v>
          </cell>
          <cell r="D1236">
            <v>0</v>
          </cell>
          <cell r="E1236">
            <v>0</v>
          </cell>
          <cell r="F1236">
            <v>0</v>
          </cell>
          <cell r="G1236">
            <v>0</v>
          </cell>
          <cell r="H1236">
            <v>0</v>
          </cell>
          <cell r="I1236">
            <v>0</v>
          </cell>
          <cell r="J1236">
            <v>0</v>
          </cell>
          <cell r="K1236">
            <v>0</v>
          </cell>
          <cell r="L1236">
            <v>0</v>
          </cell>
          <cell r="M1236">
            <v>0</v>
          </cell>
          <cell r="N1236">
            <v>0</v>
          </cell>
          <cell r="O1236">
            <v>0</v>
          </cell>
          <cell r="P1236">
            <v>0</v>
          </cell>
        </row>
        <row r="1237">
          <cell r="C1237">
            <v>0</v>
          </cell>
          <cell r="D1237">
            <v>0</v>
          </cell>
          <cell r="E1237">
            <v>0</v>
          </cell>
          <cell r="F1237">
            <v>0</v>
          </cell>
          <cell r="G1237">
            <v>0</v>
          </cell>
          <cell r="H1237">
            <v>0</v>
          </cell>
          <cell r="I1237">
            <v>0</v>
          </cell>
          <cell r="J1237">
            <v>0</v>
          </cell>
          <cell r="K1237">
            <v>0</v>
          </cell>
          <cell r="L1237">
            <v>0</v>
          </cell>
          <cell r="M1237">
            <v>0</v>
          </cell>
          <cell r="N1237">
            <v>0</v>
          </cell>
          <cell r="O1237">
            <v>0</v>
          </cell>
          <cell r="P1237">
            <v>0</v>
          </cell>
        </row>
        <row r="1238">
          <cell r="C1238">
            <v>0</v>
          </cell>
          <cell r="D1238">
            <v>0</v>
          </cell>
          <cell r="E1238">
            <v>0</v>
          </cell>
          <cell r="F1238">
            <v>0</v>
          </cell>
          <cell r="G1238">
            <v>0</v>
          </cell>
          <cell r="H1238">
            <v>0</v>
          </cell>
          <cell r="I1238">
            <v>0</v>
          </cell>
          <cell r="J1238">
            <v>0</v>
          </cell>
          <cell r="K1238">
            <v>0</v>
          </cell>
          <cell r="L1238">
            <v>0</v>
          </cell>
          <cell r="M1238">
            <v>0</v>
          </cell>
          <cell r="N1238">
            <v>0</v>
          </cell>
          <cell r="O1238">
            <v>0</v>
          </cell>
          <cell r="P1238">
            <v>0</v>
          </cell>
        </row>
        <row r="1239">
          <cell r="C1239">
            <v>0</v>
          </cell>
          <cell r="D1239">
            <v>0</v>
          </cell>
          <cell r="E1239">
            <v>0</v>
          </cell>
          <cell r="F1239">
            <v>0</v>
          </cell>
          <cell r="G1239">
            <v>0</v>
          </cell>
          <cell r="H1239">
            <v>0</v>
          </cell>
          <cell r="I1239">
            <v>0</v>
          </cell>
          <cell r="J1239">
            <v>0</v>
          </cell>
          <cell r="K1239">
            <v>0</v>
          </cell>
          <cell r="L1239">
            <v>0</v>
          </cell>
          <cell r="M1239">
            <v>0</v>
          </cell>
          <cell r="N1239">
            <v>0</v>
          </cell>
          <cell r="O1239">
            <v>0</v>
          </cell>
          <cell r="P1239">
            <v>0</v>
          </cell>
        </row>
        <row r="1240">
          <cell r="C1240">
            <v>0</v>
          </cell>
          <cell r="D1240">
            <v>0</v>
          </cell>
          <cell r="E1240">
            <v>0</v>
          </cell>
          <cell r="F1240">
            <v>0</v>
          </cell>
          <cell r="G1240">
            <v>0</v>
          </cell>
          <cell r="H1240">
            <v>0</v>
          </cell>
          <cell r="I1240">
            <v>0</v>
          </cell>
          <cell r="J1240">
            <v>0</v>
          </cell>
          <cell r="K1240">
            <v>0</v>
          </cell>
          <cell r="L1240">
            <v>0</v>
          </cell>
          <cell r="M1240">
            <v>0</v>
          </cell>
          <cell r="N1240">
            <v>0</v>
          </cell>
          <cell r="O1240">
            <v>0</v>
          </cell>
          <cell r="P1240">
            <v>0</v>
          </cell>
        </row>
        <row r="1241">
          <cell r="C1241">
            <v>0</v>
          </cell>
          <cell r="D1241">
            <v>0</v>
          </cell>
          <cell r="E1241">
            <v>0</v>
          </cell>
          <cell r="F1241">
            <v>0</v>
          </cell>
          <cell r="G1241">
            <v>0</v>
          </cell>
          <cell r="H1241">
            <v>0</v>
          </cell>
          <cell r="I1241">
            <v>0</v>
          </cell>
          <cell r="J1241">
            <v>0</v>
          </cell>
          <cell r="K1241">
            <v>0</v>
          </cell>
          <cell r="L1241">
            <v>0</v>
          </cell>
          <cell r="M1241">
            <v>0</v>
          </cell>
          <cell r="N1241">
            <v>0</v>
          </cell>
          <cell r="O1241">
            <v>0</v>
          </cell>
          <cell r="P1241">
            <v>0</v>
          </cell>
        </row>
        <row r="1242">
          <cell r="C1242">
            <v>0</v>
          </cell>
          <cell r="D1242">
            <v>0</v>
          </cell>
          <cell r="E1242">
            <v>0</v>
          </cell>
          <cell r="F1242">
            <v>0</v>
          </cell>
          <cell r="G1242">
            <v>0</v>
          </cell>
          <cell r="H1242">
            <v>0</v>
          </cell>
          <cell r="I1242">
            <v>0</v>
          </cell>
          <cell r="J1242">
            <v>0</v>
          </cell>
          <cell r="K1242">
            <v>0</v>
          </cell>
          <cell r="L1242">
            <v>0</v>
          </cell>
          <cell r="M1242">
            <v>0</v>
          </cell>
          <cell r="N1242">
            <v>0</v>
          </cell>
          <cell r="O1242">
            <v>0</v>
          </cell>
          <cell r="P1242">
            <v>0</v>
          </cell>
        </row>
        <row r="1243">
          <cell r="C1243">
            <v>0</v>
          </cell>
          <cell r="D1243">
            <v>0</v>
          </cell>
          <cell r="E1243">
            <v>0</v>
          </cell>
          <cell r="F1243">
            <v>0</v>
          </cell>
          <cell r="G1243">
            <v>0</v>
          </cell>
          <cell r="H1243">
            <v>0</v>
          </cell>
          <cell r="I1243">
            <v>0</v>
          </cell>
          <cell r="J1243">
            <v>0</v>
          </cell>
          <cell r="K1243">
            <v>0</v>
          </cell>
          <cell r="L1243">
            <v>0</v>
          </cell>
          <cell r="M1243">
            <v>0</v>
          </cell>
          <cell r="N1243">
            <v>0</v>
          </cell>
          <cell r="O1243">
            <v>0</v>
          </cell>
          <cell r="P1243">
            <v>0</v>
          </cell>
        </row>
        <row r="1244">
          <cell r="C1244">
            <v>0</v>
          </cell>
          <cell r="D1244">
            <v>0</v>
          </cell>
          <cell r="E1244">
            <v>0</v>
          </cell>
          <cell r="F1244">
            <v>0</v>
          </cell>
          <cell r="G1244">
            <v>0</v>
          </cell>
          <cell r="H1244">
            <v>0</v>
          </cell>
          <cell r="I1244">
            <v>0</v>
          </cell>
          <cell r="J1244">
            <v>0</v>
          </cell>
          <cell r="K1244">
            <v>0</v>
          </cell>
          <cell r="L1244">
            <v>0</v>
          </cell>
          <cell r="M1244">
            <v>0</v>
          </cell>
          <cell r="N1244">
            <v>0</v>
          </cell>
          <cell r="O1244">
            <v>0</v>
          </cell>
          <cell r="P1244">
            <v>0</v>
          </cell>
        </row>
        <row r="1245">
          <cell r="C1245">
            <v>0</v>
          </cell>
          <cell r="D1245">
            <v>0</v>
          </cell>
          <cell r="E1245">
            <v>0</v>
          </cell>
          <cell r="F1245">
            <v>0</v>
          </cell>
          <cell r="G1245">
            <v>0</v>
          </cell>
          <cell r="H1245">
            <v>0</v>
          </cell>
          <cell r="I1245">
            <v>0</v>
          </cell>
          <cell r="J1245">
            <v>0</v>
          </cell>
          <cell r="K1245">
            <v>0</v>
          </cell>
          <cell r="L1245">
            <v>0</v>
          </cell>
          <cell r="M1245">
            <v>0</v>
          </cell>
          <cell r="N1245">
            <v>0</v>
          </cell>
          <cell r="O1245">
            <v>0</v>
          </cell>
          <cell r="P1245">
            <v>0</v>
          </cell>
        </row>
        <row r="1246">
          <cell r="C1246">
            <v>0</v>
          </cell>
          <cell r="D1246">
            <v>0</v>
          </cell>
          <cell r="E1246">
            <v>0</v>
          </cell>
          <cell r="F1246">
            <v>0</v>
          </cell>
          <cell r="G1246">
            <v>0</v>
          </cell>
          <cell r="H1246">
            <v>0</v>
          </cell>
          <cell r="I1246">
            <v>0</v>
          </cell>
          <cell r="J1246">
            <v>0</v>
          </cell>
          <cell r="K1246">
            <v>0</v>
          </cell>
          <cell r="L1246">
            <v>0</v>
          </cell>
          <cell r="M1246">
            <v>0</v>
          </cell>
          <cell r="N1246">
            <v>0</v>
          </cell>
          <cell r="O1246">
            <v>0</v>
          </cell>
          <cell r="P1246">
            <v>0</v>
          </cell>
        </row>
        <row r="1247">
          <cell r="C1247">
            <v>0</v>
          </cell>
          <cell r="D1247">
            <v>0</v>
          </cell>
          <cell r="E1247">
            <v>0</v>
          </cell>
          <cell r="F1247">
            <v>0</v>
          </cell>
          <cell r="G1247">
            <v>0</v>
          </cell>
          <cell r="H1247">
            <v>0</v>
          </cell>
          <cell r="I1247">
            <v>0</v>
          </cell>
          <cell r="J1247">
            <v>0</v>
          </cell>
          <cell r="K1247">
            <v>0</v>
          </cell>
          <cell r="L1247">
            <v>0</v>
          </cell>
          <cell r="M1247">
            <v>0</v>
          </cell>
          <cell r="N1247">
            <v>0</v>
          </cell>
          <cell r="O1247">
            <v>0</v>
          </cell>
          <cell r="P1247">
            <v>0</v>
          </cell>
        </row>
        <row r="1248">
          <cell r="C1248">
            <v>0</v>
          </cell>
          <cell r="D1248">
            <v>0</v>
          </cell>
          <cell r="E1248">
            <v>0</v>
          </cell>
          <cell r="F1248">
            <v>0</v>
          </cell>
          <cell r="G1248">
            <v>0</v>
          </cell>
          <cell r="H1248">
            <v>0</v>
          </cell>
          <cell r="I1248">
            <v>0</v>
          </cell>
          <cell r="J1248">
            <v>0</v>
          </cell>
          <cell r="K1248">
            <v>0</v>
          </cell>
          <cell r="L1248">
            <v>0</v>
          </cell>
          <cell r="M1248">
            <v>0</v>
          </cell>
          <cell r="N1248">
            <v>0</v>
          </cell>
          <cell r="O1248">
            <v>0</v>
          </cell>
          <cell r="P1248">
            <v>0</v>
          </cell>
        </row>
        <row r="1249">
          <cell r="C1249">
            <v>0</v>
          </cell>
          <cell r="D1249">
            <v>0</v>
          </cell>
          <cell r="E1249">
            <v>0</v>
          </cell>
          <cell r="F1249">
            <v>0</v>
          </cell>
          <cell r="G1249">
            <v>0</v>
          </cell>
          <cell r="H1249">
            <v>0</v>
          </cell>
          <cell r="I1249">
            <v>0</v>
          </cell>
          <cell r="J1249">
            <v>0</v>
          </cell>
          <cell r="K1249">
            <v>0</v>
          </cell>
          <cell r="L1249">
            <v>0</v>
          </cell>
          <cell r="M1249">
            <v>0</v>
          </cell>
          <cell r="N1249">
            <v>0</v>
          </cell>
          <cell r="O1249">
            <v>0</v>
          </cell>
          <cell r="P1249">
            <v>0</v>
          </cell>
        </row>
        <row r="1250">
          <cell r="C1250">
            <v>0</v>
          </cell>
          <cell r="D1250">
            <v>0</v>
          </cell>
          <cell r="E1250">
            <v>0</v>
          </cell>
          <cell r="F1250">
            <v>0</v>
          </cell>
          <cell r="G1250">
            <v>0</v>
          </cell>
          <cell r="H1250">
            <v>0</v>
          </cell>
          <cell r="I1250">
            <v>0</v>
          </cell>
          <cell r="J1250">
            <v>0</v>
          </cell>
          <cell r="K1250">
            <v>0</v>
          </cell>
          <cell r="L1250">
            <v>0</v>
          </cell>
          <cell r="M1250">
            <v>0</v>
          </cell>
          <cell r="N1250">
            <v>0</v>
          </cell>
          <cell r="O1250">
            <v>0</v>
          </cell>
          <cell r="P1250">
            <v>0</v>
          </cell>
        </row>
        <row r="1251">
          <cell r="C1251">
            <v>0</v>
          </cell>
          <cell r="D1251">
            <v>0</v>
          </cell>
          <cell r="E1251">
            <v>0</v>
          </cell>
          <cell r="F1251">
            <v>0</v>
          </cell>
          <cell r="G1251">
            <v>0</v>
          </cell>
          <cell r="H1251">
            <v>0</v>
          </cell>
          <cell r="I1251">
            <v>0</v>
          </cell>
          <cell r="J1251">
            <v>0</v>
          </cell>
          <cell r="K1251">
            <v>0</v>
          </cell>
          <cell r="L1251">
            <v>0</v>
          </cell>
          <cell r="M1251">
            <v>0</v>
          </cell>
          <cell r="N1251">
            <v>0</v>
          </cell>
          <cell r="O1251">
            <v>0</v>
          </cell>
          <cell r="P1251">
            <v>0</v>
          </cell>
        </row>
        <row r="1252">
          <cell r="B1252" t="str">
            <v>50계</v>
          </cell>
          <cell r="C1252">
            <v>0</v>
          </cell>
          <cell r="D1252" t="str">
            <v>계</v>
          </cell>
          <cell r="E1252">
            <v>0</v>
          </cell>
          <cell r="F1252">
            <v>0</v>
          </cell>
          <cell r="G1252">
            <v>0</v>
          </cell>
          <cell r="H1252">
            <v>0</v>
          </cell>
          <cell r="I1252" t="e">
            <v>#NAME?</v>
          </cell>
          <cell r="J1252">
            <v>0</v>
          </cell>
          <cell r="K1252">
            <v>0</v>
          </cell>
          <cell r="L1252">
            <v>0</v>
          </cell>
          <cell r="M1252" t="e">
            <v>#NAME?</v>
          </cell>
          <cell r="N1252">
            <v>0</v>
          </cell>
          <cell r="O1252" t="e">
            <v>#NAME?</v>
          </cell>
          <cell r="P1252">
            <v>0</v>
          </cell>
        </row>
        <row r="1253">
          <cell r="B1253">
            <v>51</v>
          </cell>
          <cell r="C1253">
            <v>51</v>
          </cell>
          <cell r="D1253" t="str">
            <v>Cable Tray 신설</v>
          </cell>
          <cell r="E1253" t="str">
            <v>W300xH60x4T</v>
          </cell>
          <cell r="F1253" t="str">
            <v>10m</v>
          </cell>
          <cell r="G1253">
            <v>0</v>
          </cell>
          <cell r="H1253">
            <v>0</v>
          </cell>
          <cell r="I1253">
            <v>0</v>
          </cell>
          <cell r="J1253">
            <v>0</v>
          </cell>
          <cell r="K1253">
            <v>0</v>
          </cell>
          <cell r="L1253">
            <v>0</v>
          </cell>
          <cell r="M1253">
            <v>0</v>
          </cell>
          <cell r="N1253">
            <v>0</v>
          </cell>
          <cell r="O1253">
            <v>0</v>
          </cell>
          <cell r="P1253">
            <v>51</v>
          </cell>
        </row>
        <row r="1254">
          <cell r="C1254">
            <v>0</v>
          </cell>
          <cell r="D1254" t="str">
            <v>가. 재료비</v>
          </cell>
          <cell r="E1254">
            <v>0</v>
          </cell>
          <cell r="F1254">
            <v>0</v>
          </cell>
          <cell r="G1254">
            <v>0</v>
          </cell>
          <cell r="H1254">
            <v>0</v>
          </cell>
          <cell r="I1254">
            <v>0</v>
          </cell>
          <cell r="J1254">
            <v>0</v>
          </cell>
          <cell r="K1254">
            <v>0</v>
          </cell>
          <cell r="L1254">
            <v>0</v>
          </cell>
          <cell r="M1254">
            <v>0</v>
          </cell>
          <cell r="N1254">
            <v>0</v>
          </cell>
          <cell r="O1254">
            <v>0</v>
          </cell>
          <cell r="P1254">
            <v>0</v>
          </cell>
        </row>
        <row r="1255">
          <cell r="C1255">
            <v>0</v>
          </cell>
          <cell r="D1255" t="str">
            <v>케이블트레이</v>
          </cell>
          <cell r="E1255" t="str">
            <v>고강도PVC트레이, W300x60Hx4.0t</v>
          </cell>
          <cell r="F1255" t="str">
            <v>m</v>
          </cell>
          <cell r="G1255" t="e">
            <v>#NAME?</v>
          </cell>
          <cell r="H1255">
            <v>12240</v>
          </cell>
          <cell r="I1255" t="e">
            <v>#NAME?</v>
          </cell>
          <cell r="J1255">
            <v>0</v>
          </cell>
          <cell r="K1255">
            <v>0</v>
          </cell>
          <cell r="L1255">
            <v>0</v>
          </cell>
          <cell r="M1255">
            <v>0</v>
          </cell>
          <cell r="N1255">
            <v>12240</v>
          </cell>
          <cell r="O1255" t="e">
            <v>#NAME?</v>
          </cell>
          <cell r="P1255">
            <v>0</v>
          </cell>
        </row>
        <row r="1256">
          <cell r="C1256">
            <v>0</v>
          </cell>
          <cell r="D1256" t="str">
            <v>케이블트레이 부속품</v>
          </cell>
          <cell r="E1256" t="str">
            <v>Joint Connector, H60</v>
          </cell>
          <cell r="F1256" t="str">
            <v>개</v>
          </cell>
          <cell r="G1256" t="e">
            <v>#NAME?</v>
          </cell>
          <cell r="H1256">
            <v>3500</v>
          </cell>
          <cell r="I1256" t="e">
            <v>#NAME?</v>
          </cell>
          <cell r="J1256">
            <v>0</v>
          </cell>
          <cell r="K1256">
            <v>0</v>
          </cell>
          <cell r="L1256">
            <v>0</v>
          </cell>
          <cell r="M1256">
            <v>0</v>
          </cell>
          <cell r="N1256">
            <v>3500</v>
          </cell>
          <cell r="O1256" t="e">
            <v>#NAME?</v>
          </cell>
          <cell r="P1256">
            <v>0</v>
          </cell>
        </row>
        <row r="1257">
          <cell r="C1257">
            <v>0</v>
          </cell>
          <cell r="D1257" t="str">
            <v>케이블트레이 부속품</v>
          </cell>
          <cell r="E1257" t="str">
            <v>Shank B/N, 3/8"</v>
          </cell>
          <cell r="F1257" t="str">
            <v>개</v>
          </cell>
          <cell r="G1257" t="e">
            <v>#NAME?</v>
          </cell>
          <cell r="H1257">
            <v>400</v>
          </cell>
          <cell r="I1257" t="e">
            <v>#NAME?</v>
          </cell>
          <cell r="J1257">
            <v>0</v>
          </cell>
          <cell r="K1257">
            <v>0</v>
          </cell>
          <cell r="L1257">
            <v>0</v>
          </cell>
          <cell r="M1257">
            <v>0</v>
          </cell>
          <cell r="N1257">
            <v>400</v>
          </cell>
          <cell r="O1257" t="e">
            <v>#NAME?</v>
          </cell>
          <cell r="P1257">
            <v>0</v>
          </cell>
        </row>
        <row r="1258">
          <cell r="C1258">
            <v>0</v>
          </cell>
          <cell r="D1258" t="str">
            <v>케이블트레이 부속품</v>
          </cell>
          <cell r="E1258" t="str">
            <v>Separator,H60</v>
          </cell>
          <cell r="F1258" t="str">
            <v>m</v>
          </cell>
          <cell r="G1258" t="e">
            <v>#NAME?</v>
          </cell>
          <cell r="H1258">
            <v>5000</v>
          </cell>
          <cell r="I1258" t="e">
            <v>#NAME?</v>
          </cell>
          <cell r="J1258">
            <v>0</v>
          </cell>
          <cell r="K1258">
            <v>0</v>
          </cell>
          <cell r="L1258">
            <v>0</v>
          </cell>
          <cell r="M1258">
            <v>0</v>
          </cell>
          <cell r="N1258">
            <v>5000</v>
          </cell>
          <cell r="O1258" t="e">
            <v>#NAME?</v>
          </cell>
          <cell r="P1258">
            <v>0</v>
          </cell>
        </row>
        <row r="1259">
          <cell r="C1259">
            <v>0</v>
          </cell>
          <cell r="D1259" t="str">
            <v>케이블트레이 부속품</v>
          </cell>
          <cell r="E1259" t="str">
            <v>BRACKET(고정형)</v>
          </cell>
          <cell r="F1259" t="str">
            <v>개</v>
          </cell>
          <cell r="G1259" t="e">
            <v>#NAME?</v>
          </cell>
          <cell r="H1259">
            <v>18000</v>
          </cell>
          <cell r="I1259" t="e">
            <v>#NAME?</v>
          </cell>
          <cell r="J1259">
            <v>0</v>
          </cell>
          <cell r="K1259">
            <v>0</v>
          </cell>
          <cell r="L1259">
            <v>0</v>
          </cell>
          <cell r="M1259">
            <v>0</v>
          </cell>
          <cell r="N1259">
            <v>18000</v>
          </cell>
          <cell r="O1259" t="e">
            <v>#NAME?</v>
          </cell>
          <cell r="P1259">
            <v>0</v>
          </cell>
        </row>
        <row r="1260">
          <cell r="C1260">
            <v>0</v>
          </cell>
          <cell r="D1260" t="str">
            <v>케이블트레이 부속품</v>
          </cell>
          <cell r="E1260" t="str">
            <v>방진고무패드</v>
          </cell>
          <cell r="F1260" t="str">
            <v>㎡</v>
          </cell>
          <cell r="G1260" t="e">
            <v>#NAME?</v>
          </cell>
          <cell r="H1260">
            <v>13000</v>
          </cell>
          <cell r="I1260" t="e">
            <v>#NAME?</v>
          </cell>
          <cell r="J1260">
            <v>0</v>
          </cell>
          <cell r="K1260">
            <v>0</v>
          </cell>
          <cell r="L1260">
            <v>0</v>
          </cell>
          <cell r="M1260">
            <v>0</v>
          </cell>
          <cell r="N1260">
            <v>13000</v>
          </cell>
          <cell r="O1260" t="e">
            <v>#NAME?</v>
          </cell>
          <cell r="P1260">
            <v>0</v>
          </cell>
        </row>
        <row r="1261">
          <cell r="C1261">
            <v>0</v>
          </cell>
          <cell r="D1261" t="str">
            <v>셋트앵커</v>
          </cell>
          <cell r="E1261" t="str">
            <v>1/2"(M12),L=100mm,STS</v>
          </cell>
          <cell r="F1261" t="str">
            <v>개</v>
          </cell>
          <cell r="G1261" t="e">
            <v>#NAME?</v>
          </cell>
          <cell r="H1261">
            <v>1250</v>
          </cell>
          <cell r="I1261" t="e">
            <v>#NAME?</v>
          </cell>
          <cell r="J1261">
            <v>0</v>
          </cell>
          <cell r="K1261">
            <v>0</v>
          </cell>
          <cell r="L1261">
            <v>0</v>
          </cell>
          <cell r="M1261">
            <v>0</v>
          </cell>
          <cell r="N1261">
            <v>1250</v>
          </cell>
          <cell r="O1261" t="e">
            <v>#NAME?</v>
          </cell>
          <cell r="P1261">
            <v>0</v>
          </cell>
        </row>
        <row r="1262">
          <cell r="C1262">
            <v>0</v>
          </cell>
          <cell r="D1262">
            <v>0</v>
          </cell>
          <cell r="E1262">
            <v>0</v>
          </cell>
          <cell r="F1262">
            <v>0</v>
          </cell>
          <cell r="G1262">
            <v>0</v>
          </cell>
          <cell r="H1262">
            <v>0</v>
          </cell>
          <cell r="I1262">
            <v>0</v>
          </cell>
          <cell r="J1262">
            <v>0</v>
          </cell>
          <cell r="K1262">
            <v>0</v>
          </cell>
          <cell r="L1262">
            <v>0</v>
          </cell>
          <cell r="M1262">
            <v>0</v>
          </cell>
          <cell r="N1262">
            <v>0</v>
          </cell>
          <cell r="O1262">
            <v>0</v>
          </cell>
          <cell r="P1262">
            <v>0</v>
          </cell>
        </row>
        <row r="1263">
          <cell r="C1263">
            <v>0</v>
          </cell>
          <cell r="D1263" t="str">
            <v>나. 노무비</v>
          </cell>
          <cell r="E1263">
            <v>0</v>
          </cell>
          <cell r="F1263">
            <v>0</v>
          </cell>
          <cell r="G1263">
            <v>0</v>
          </cell>
          <cell r="H1263">
            <v>0</v>
          </cell>
          <cell r="I1263">
            <v>0</v>
          </cell>
          <cell r="J1263">
            <v>0</v>
          </cell>
          <cell r="K1263">
            <v>0</v>
          </cell>
          <cell r="L1263">
            <v>0</v>
          </cell>
          <cell r="M1263">
            <v>0</v>
          </cell>
          <cell r="N1263">
            <v>0</v>
          </cell>
          <cell r="O1263">
            <v>0</v>
          </cell>
          <cell r="P1263">
            <v>0</v>
          </cell>
        </row>
        <row r="1264">
          <cell r="B1264" t="str">
            <v>51통신내선공</v>
          </cell>
          <cell r="C1264">
            <v>0</v>
          </cell>
          <cell r="D1264" t="str">
            <v>통신내선공</v>
          </cell>
          <cell r="E1264">
            <v>0</v>
          </cell>
          <cell r="F1264" t="str">
            <v>인</v>
          </cell>
          <cell r="G1264" t="e">
            <v>#NAME?</v>
          </cell>
          <cell r="H1264">
            <v>0</v>
          </cell>
          <cell r="I1264">
            <v>0</v>
          </cell>
          <cell r="J1264">
            <v>242964</v>
          </cell>
          <cell r="K1264" t="e">
            <v>#NAME?</v>
          </cell>
          <cell r="L1264">
            <v>0</v>
          </cell>
          <cell r="M1264">
            <v>0</v>
          </cell>
          <cell r="N1264">
            <v>242964</v>
          </cell>
          <cell r="O1264" t="e">
            <v>#NAME?</v>
          </cell>
          <cell r="P1264">
            <v>0</v>
          </cell>
        </row>
        <row r="1265">
          <cell r="C1265">
            <v>0</v>
          </cell>
          <cell r="D1265">
            <v>0</v>
          </cell>
          <cell r="E1265">
            <v>0</v>
          </cell>
          <cell r="F1265">
            <v>0</v>
          </cell>
          <cell r="G1265">
            <v>0</v>
          </cell>
          <cell r="H1265">
            <v>0</v>
          </cell>
          <cell r="I1265">
            <v>0</v>
          </cell>
          <cell r="J1265">
            <v>0</v>
          </cell>
          <cell r="K1265">
            <v>0</v>
          </cell>
          <cell r="L1265">
            <v>0</v>
          </cell>
          <cell r="M1265">
            <v>0</v>
          </cell>
          <cell r="N1265">
            <v>0</v>
          </cell>
          <cell r="O1265">
            <v>0</v>
          </cell>
          <cell r="P1265">
            <v>0</v>
          </cell>
        </row>
        <row r="1266">
          <cell r="C1266">
            <v>0</v>
          </cell>
          <cell r="D1266" t="str">
            <v>다. 공구손료</v>
          </cell>
          <cell r="E1266" t="str">
            <v>노무비x3%</v>
          </cell>
          <cell r="F1266">
            <v>0</v>
          </cell>
          <cell r="G1266">
            <v>0</v>
          </cell>
          <cell r="H1266">
            <v>0</v>
          </cell>
          <cell r="I1266">
            <v>0</v>
          </cell>
          <cell r="J1266">
            <v>0</v>
          </cell>
          <cell r="K1266">
            <v>0</v>
          </cell>
          <cell r="L1266">
            <v>0</v>
          </cell>
          <cell r="M1266">
            <v>0</v>
          </cell>
          <cell r="N1266">
            <v>0</v>
          </cell>
          <cell r="O1266">
            <v>0</v>
          </cell>
          <cell r="P1266">
            <v>0</v>
          </cell>
        </row>
        <row r="1267">
          <cell r="C1267">
            <v>0</v>
          </cell>
          <cell r="D1267" t="str">
            <v>통신내선공</v>
          </cell>
          <cell r="E1267">
            <v>0</v>
          </cell>
          <cell r="F1267" t="str">
            <v>인</v>
          </cell>
          <cell r="G1267" t="str">
            <v>1.4</v>
          </cell>
          <cell r="H1267">
            <v>0</v>
          </cell>
          <cell r="I1267">
            <v>0</v>
          </cell>
          <cell r="J1267">
            <v>0</v>
          </cell>
          <cell r="K1267">
            <v>0</v>
          </cell>
          <cell r="L1267">
            <v>242964</v>
          </cell>
          <cell r="M1267">
            <v>10204.4</v>
          </cell>
          <cell r="N1267">
            <v>242964</v>
          </cell>
          <cell r="O1267">
            <v>10204.4</v>
          </cell>
          <cell r="P1267">
            <v>0</v>
          </cell>
        </row>
        <row r="1268">
          <cell r="C1268">
            <v>0</v>
          </cell>
          <cell r="D1268">
            <v>0</v>
          </cell>
          <cell r="E1268">
            <v>0</v>
          </cell>
          <cell r="F1268">
            <v>0</v>
          </cell>
          <cell r="G1268">
            <v>0</v>
          </cell>
          <cell r="H1268">
            <v>0</v>
          </cell>
          <cell r="I1268">
            <v>0</v>
          </cell>
          <cell r="J1268">
            <v>0</v>
          </cell>
          <cell r="K1268">
            <v>0</v>
          </cell>
          <cell r="L1268">
            <v>0</v>
          </cell>
          <cell r="M1268">
            <v>0</v>
          </cell>
          <cell r="N1268">
            <v>0</v>
          </cell>
          <cell r="O1268">
            <v>0</v>
          </cell>
          <cell r="P1268">
            <v>0</v>
          </cell>
        </row>
        <row r="1269">
          <cell r="C1269">
            <v>0</v>
          </cell>
          <cell r="D1269">
            <v>0</v>
          </cell>
          <cell r="E1269">
            <v>0</v>
          </cell>
          <cell r="F1269">
            <v>0</v>
          </cell>
          <cell r="G1269">
            <v>0</v>
          </cell>
          <cell r="H1269">
            <v>0</v>
          </cell>
          <cell r="I1269">
            <v>0</v>
          </cell>
          <cell r="J1269">
            <v>0</v>
          </cell>
          <cell r="K1269">
            <v>0</v>
          </cell>
          <cell r="L1269">
            <v>0</v>
          </cell>
          <cell r="M1269">
            <v>0</v>
          </cell>
          <cell r="N1269">
            <v>0</v>
          </cell>
          <cell r="O1269">
            <v>0</v>
          </cell>
          <cell r="P1269">
            <v>0</v>
          </cell>
        </row>
        <row r="1270">
          <cell r="C1270">
            <v>0</v>
          </cell>
          <cell r="D1270">
            <v>0</v>
          </cell>
          <cell r="E1270">
            <v>0</v>
          </cell>
          <cell r="F1270">
            <v>0</v>
          </cell>
          <cell r="G1270">
            <v>0</v>
          </cell>
          <cell r="H1270">
            <v>0</v>
          </cell>
          <cell r="I1270">
            <v>0</v>
          </cell>
          <cell r="J1270">
            <v>0</v>
          </cell>
          <cell r="K1270">
            <v>0</v>
          </cell>
          <cell r="L1270">
            <v>0</v>
          </cell>
          <cell r="M1270">
            <v>0</v>
          </cell>
          <cell r="N1270">
            <v>0</v>
          </cell>
          <cell r="O1270">
            <v>0</v>
          </cell>
          <cell r="P1270">
            <v>0</v>
          </cell>
        </row>
        <row r="1271">
          <cell r="C1271">
            <v>0</v>
          </cell>
          <cell r="D1271">
            <v>0</v>
          </cell>
          <cell r="E1271">
            <v>0</v>
          </cell>
          <cell r="F1271">
            <v>0</v>
          </cell>
          <cell r="G1271">
            <v>0</v>
          </cell>
          <cell r="H1271">
            <v>0</v>
          </cell>
          <cell r="I1271">
            <v>0</v>
          </cell>
          <cell r="J1271">
            <v>0</v>
          </cell>
          <cell r="K1271">
            <v>0</v>
          </cell>
          <cell r="L1271">
            <v>0</v>
          </cell>
          <cell r="M1271">
            <v>0</v>
          </cell>
          <cell r="N1271">
            <v>0</v>
          </cell>
          <cell r="O1271">
            <v>0</v>
          </cell>
          <cell r="P1271">
            <v>0</v>
          </cell>
        </row>
        <row r="1272">
          <cell r="C1272">
            <v>0</v>
          </cell>
          <cell r="D1272">
            <v>0</v>
          </cell>
          <cell r="E1272">
            <v>0</v>
          </cell>
          <cell r="F1272">
            <v>0</v>
          </cell>
          <cell r="G1272">
            <v>0</v>
          </cell>
          <cell r="H1272">
            <v>0</v>
          </cell>
          <cell r="I1272">
            <v>0</v>
          </cell>
          <cell r="J1272">
            <v>0</v>
          </cell>
          <cell r="K1272">
            <v>0</v>
          </cell>
          <cell r="L1272">
            <v>0</v>
          </cell>
          <cell r="M1272">
            <v>0</v>
          </cell>
          <cell r="N1272">
            <v>0</v>
          </cell>
          <cell r="O1272">
            <v>0</v>
          </cell>
          <cell r="P1272">
            <v>0</v>
          </cell>
        </row>
        <row r="1273">
          <cell r="C1273">
            <v>0</v>
          </cell>
          <cell r="D1273">
            <v>0</v>
          </cell>
          <cell r="E1273">
            <v>0</v>
          </cell>
          <cell r="F1273">
            <v>0</v>
          </cell>
          <cell r="G1273">
            <v>0</v>
          </cell>
          <cell r="H1273">
            <v>0</v>
          </cell>
          <cell r="I1273">
            <v>0</v>
          </cell>
          <cell r="J1273">
            <v>0</v>
          </cell>
          <cell r="K1273">
            <v>0</v>
          </cell>
          <cell r="L1273">
            <v>0</v>
          </cell>
          <cell r="M1273">
            <v>0</v>
          </cell>
          <cell r="N1273">
            <v>0</v>
          </cell>
          <cell r="O1273">
            <v>0</v>
          </cell>
          <cell r="P1273">
            <v>0</v>
          </cell>
        </row>
        <row r="1274">
          <cell r="C1274">
            <v>0</v>
          </cell>
          <cell r="D1274">
            <v>0</v>
          </cell>
          <cell r="E1274">
            <v>0</v>
          </cell>
          <cell r="F1274">
            <v>0</v>
          </cell>
          <cell r="G1274">
            <v>0</v>
          </cell>
          <cell r="H1274">
            <v>0</v>
          </cell>
          <cell r="I1274">
            <v>0</v>
          </cell>
          <cell r="J1274">
            <v>0</v>
          </cell>
          <cell r="K1274">
            <v>0</v>
          </cell>
          <cell r="L1274">
            <v>0</v>
          </cell>
          <cell r="M1274">
            <v>0</v>
          </cell>
          <cell r="N1274">
            <v>0</v>
          </cell>
          <cell r="O1274">
            <v>0</v>
          </cell>
          <cell r="P1274">
            <v>0</v>
          </cell>
        </row>
        <row r="1275">
          <cell r="C1275">
            <v>0</v>
          </cell>
          <cell r="D1275">
            <v>0</v>
          </cell>
          <cell r="E1275">
            <v>0</v>
          </cell>
          <cell r="F1275">
            <v>0</v>
          </cell>
          <cell r="G1275">
            <v>0</v>
          </cell>
          <cell r="H1275">
            <v>0</v>
          </cell>
          <cell r="I1275">
            <v>0</v>
          </cell>
          <cell r="J1275">
            <v>0</v>
          </cell>
          <cell r="K1275">
            <v>0</v>
          </cell>
          <cell r="L1275">
            <v>0</v>
          </cell>
          <cell r="M1275">
            <v>0</v>
          </cell>
          <cell r="N1275">
            <v>0</v>
          </cell>
          <cell r="O1275">
            <v>0</v>
          </cell>
          <cell r="P1275">
            <v>0</v>
          </cell>
        </row>
        <row r="1276">
          <cell r="C1276">
            <v>0</v>
          </cell>
          <cell r="D1276">
            <v>0</v>
          </cell>
          <cell r="E1276">
            <v>0</v>
          </cell>
          <cell r="F1276">
            <v>0</v>
          </cell>
          <cell r="G1276">
            <v>0</v>
          </cell>
          <cell r="H1276">
            <v>0</v>
          </cell>
          <cell r="I1276">
            <v>0</v>
          </cell>
          <cell r="J1276">
            <v>0</v>
          </cell>
          <cell r="K1276">
            <v>0</v>
          </cell>
          <cell r="L1276">
            <v>0</v>
          </cell>
          <cell r="M1276">
            <v>0</v>
          </cell>
          <cell r="N1276">
            <v>0</v>
          </cell>
          <cell r="O1276">
            <v>0</v>
          </cell>
          <cell r="P1276">
            <v>0</v>
          </cell>
        </row>
        <row r="1277">
          <cell r="B1277" t="str">
            <v>51계</v>
          </cell>
          <cell r="C1277">
            <v>0</v>
          </cell>
          <cell r="D1277" t="str">
            <v>계</v>
          </cell>
          <cell r="E1277">
            <v>0</v>
          </cell>
          <cell r="F1277">
            <v>0</v>
          </cell>
          <cell r="G1277">
            <v>0</v>
          </cell>
          <cell r="H1277">
            <v>0</v>
          </cell>
          <cell r="I1277" t="e">
            <v>#NAME?</v>
          </cell>
          <cell r="J1277">
            <v>0</v>
          </cell>
          <cell r="K1277" t="e">
            <v>#NAME?</v>
          </cell>
          <cell r="L1277">
            <v>0</v>
          </cell>
          <cell r="M1277">
            <v>10204.4</v>
          </cell>
          <cell r="N1277">
            <v>0</v>
          </cell>
          <cell r="O1277" t="e">
            <v>#NAME?</v>
          </cell>
          <cell r="P1277">
            <v>0</v>
          </cell>
        </row>
        <row r="1278">
          <cell r="B1278">
            <v>52</v>
          </cell>
          <cell r="C1278">
            <v>52</v>
          </cell>
          <cell r="D1278" t="str">
            <v>덕트 취부</v>
          </cell>
          <cell r="E1278" t="str">
            <v>300㎟ 이하</v>
          </cell>
          <cell r="F1278" t="str">
            <v>m</v>
          </cell>
          <cell r="G1278">
            <v>0</v>
          </cell>
          <cell r="H1278">
            <v>0</v>
          </cell>
          <cell r="I1278">
            <v>0</v>
          </cell>
          <cell r="J1278">
            <v>0</v>
          </cell>
          <cell r="K1278">
            <v>0</v>
          </cell>
          <cell r="L1278">
            <v>0</v>
          </cell>
          <cell r="M1278">
            <v>0</v>
          </cell>
          <cell r="N1278">
            <v>0</v>
          </cell>
          <cell r="O1278">
            <v>0</v>
          </cell>
          <cell r="P1278">
            <v>52</v>
          </cell>
        </row>
        <row r="1279">
          <cell r="C1279">
            <v>0</v>
          </cell>
          <cell r="D1279" t="str">
            <v>가. 재료비</v>
          </cell>
          <cell r="E1279">
            <v>0</v>
          </cell>
          <cell r="F1279">
            <v>0</v>
          </cell>
          <cell r="G1279">
            <v>0</v>
          </cell>
          <cell r="H1279">
            <v>0</v>
          </cell>
          <cell r="I1279">
            <v>0</v>
          </cell>
          <cell r="J1279">
            <v>0</v>
          </cell>
          <cell r="K1279">
            <v>0</v>
          </cell>
          <cell r="L1279">
            <v>0</v>
          </cell>
          <cell r="M1279">
            <v>0</v>
          </cell>
          <cell r="N1279">
            <v>0</v>
          </cell>
          <cell r="O1279">
            <v>0</v>
          </cell>
          <cell r="P1279">
            <v>0</v>
          </cell>
        </row>
        <row r="1280">
          <cell r="C1280">
            <v>0</v>
          </cell>
          <cell r="D1280" t="str">
            <v>Cable duct</v>
          </cell>
          <cell r="E1280" t="str">
            <v>W200*H150, 커버포함,SUS</v>
          </cell>
          <cell r="F1280" t="str">
            <v>m</v>
          </cell>
          <cell r="G1280" t="e">
            <v>#NAME?</v>
          </cell>
          <cell r="H1280">
            <v>100000</v>
          </cell>
          <cell r="I1280" t="e">
            <v>#NAME?</v>
          </cell>
          <cell r="J1280">
            <v>0</v>
          </cell>
          <cell r="K1280">
            <v>0</v>
          </cell>
          <cell r="L1280">
            <v>0</v>
          </cell>
          <cell r="M1280">
            <v>0</v>
          </cell>
          <cell r="N1280">
            <v>100000</v>
          </cell>
          <cell r="O1280" t="e">
            <v>#NAME?</v>
          </cell>
          <cell r="P1280">
            <v>0</v>
          </cell>
        </row>
        <row r="1281">
          <cell r="C1281">
            <v>0</v>
          </cell>
          <cell r="D1281" t="str">
            <v>잡자재비</v>
          </cell>
          <cell r="E1281" t="str">
            <v>전선 및 배관의 2%</v>
          </cell>
          <cell r="F1281" t="str">
            <v>요율</v>
          </cell>
          <cell r="G1281" t="e">
            <v>#NAME?</v>
          </cell>
          <cell r="H1281" t="e">
            <v>#NAME?</v>
          </cell>
          <cell r="I1281" t="e">
            <v>#NAME?</v>
          </cell>
          <cell r="J1281">
            <v>0</v>
          </cell>
          <cell r="K1281">
            <v>0</v>
          </cell>
          <cell r="L1281">
            <v>0</v>
          </cell>
          <cell r="M1281">
            <v>0</v>
          </cell>
          <cell r="N1281" t="e">
            <v>#NAME?</v>
          </cell>
          <cell r="O1281" t="e">
            <v>#NAME?</v>
          </cell>
          <cell r="P1281">
            <v>0</v>
          </cell>
        </row>
        <row r="1282">
          <cell r="C1282">
            <v>0</v>
          </cell>
          <cell r="D1282">
            <v>0</v>
          </cell>
          <cell r="E1282">
            <v>0</v>
          </cell>
          <cell r="F1282">
            <v>0</v>
          </cell>
          <cell r="G1282">
            <v>0</v>
          </cell>
          <cell r="H1282">
            <v>0</v>
          </cell>
          <cell r="I1282">
            <v>0</v>
          </cell>
          <cell r="J1282">
            <v>0</v>
          </cell>
          <cell r="K1282">
            <v>0</v>
          </cell>
          <cell r="L1282">
            <v>0</v>
          </cell>
          <cell r="M1282">
            <v>0</v>
          </cell>
          <cell r="N1282">
            <v>0</v>
          </cell>
          <cell r="O1282">
            <v>0</v>
          </cell>
          <cell r="P1282">
            <v>0</v>
          </cell>
        </row>
        <row r="1283">
          <cell r="C1283">
            <v>0</v>
          </cell>
          <cell r="D1283" t="str">
            <v>나. 노무비</v>
          </cell>
          <cell r="E1283">
            <v>0</v>
          </cell>
          <cell r="F1283">
            <v>0</v>
          </cell>
          <cell r="G1283">
            <v>0</v>
          </cell>
          <cell r="H1283">
            <v>0</v>
          </cell>
          <cell r="I1283">
            <v>0</v>
          </cell>
          <cell r="J1283">
            <v>0</v>
          </cell>
          <cell r="K1283">
            <v>0</v>
          </cell>
          <cell r="L1283">
            <v>0</v>
          </cell>
          <cell r="M1283">
            <v>0</v>
          </cell>
          <cell r="N1283">
            <v>0</v>
          </cell>
          <cell r="O1283">
            <v>0</v>
          </cell>
          <cell r="P1283">
            <v>0</v>
          </cell>
        </row>
        <row r="1284">
          <cell r="B1284" t="str">
            <v>52통신내선공</v>
          </cell>
          <cell r="C1284">
            <v>0</v>
          </cell>
          <cell r="D1284" t="str">
            <v>통신내선공</v>
          </cell>
          <cell r="E1284">
            <v>0</v>
          </cell>
          <cell r="F1284" t="str">
            <v>인</v>
          </cell>
          <cell r="G1284" t="e">
            <v>#NAME?</v>
          </cell>
          <cell r="H1284">
            <v>0</v>
          </cell>
          <cell r="I1284">
            <v>0</v>
          </cell>
          <cell r="J1284">
            <v>242964</v>
          </cell>
          <cell r="K1284" t="e">
            <v>#NAME?</v>
          </cell>
          <cell r="L1284">
            <v>0</v>
          </cell>
          <cell r="M1284">
            <v>0</v>
          </cell>
          <cell r="N1284">
            <v>242964</v>
          </cell>
          <cell r="O1284" t="e">
            <v>#NAME?</v>
          </cell>
          <cell r="P1284">
            <v>0</v>
          </cell>
        </row>
        <row r="1285">
          <cell r="C1285">
            <v>0</v>
          </cell>
          <cell r="D1285">
            <v>0</v>
          </cell>
          <cell r="E1285">
            <v>0</v>
          </cell>
          <cell r="F1285">
            <v>0</v>
          </cell>
          <cell r="G1285">
            <v>0</v>
          </cell>
          <cell r="H1285">
            <v>0</v>
          </cell>
          <cell r="I1285">
            <v>0</v>
          </cell>
          <cell r="J1285">
            <v>0</v>
          </cell>
          <cell r="K1285">
            <v>0</v>
          </cell>
          <cell r="L1285">
            <v>0</v>
          </cell>
          <cell r="M1285">
            <v>0</v>
          </cell>
          <cell r="N1285">
            <v>0</v>
          </cell>
          <cell r="O1285">
            <v>0</v>
          </cell>
          <cell r="P1285">
            <v>0</v>
          </cell>
        </row>
        <row r="1286">
          <cell r="C1286">
            <v>0</v>
          </cell>
          <cell r="D1286" t="str">
            <v>다. 공구손료</v>
          </cell>
          <cell r="E1286" t="str">
            <v>직접노무비의 3%</v>
          </cell>
          <cell r="F1286">
            <v>0</v>
          </cell>
          <cell r="G1286">
            <v>0</v>
          </cell>
          <cell r="H1286">
            <v>0</v>
          </cell>
          <cell r="I1286">
            <v>0</v>
          </cell>
          <cell r="J1286">
            <v>0</v>
          </cell>
          <cell r="K1286">
            <v>0</v>
          </cell>
          <cell r="L1286">
            <v>0</v>
          </cell>
          <cell r="M1286">
            <v>0</v>
          </cell>
          <cell r="N1286">
            <v>0</v>
          </cell>
          <cell r="O1286">
            <v>0</v>
          </cell>
          <cell r="P1286">
            <v>0</v>
          </cell>
        </row>
        <row r="1287">
          <cell r="C1287">
            <v>0</v>
          </cell>
          <cell r="D1287" t="str">
            <v>통신내선공</v>
          </cell>
          <cell r="E1287">
            <v>0</v>
          </cell>
          <cell r="F1287" t="str">
            <v>인</v>
          </cell>
          <cell r="G1287" t="e">
            <v>#NAME?</v>
          </cell>
          <cell r="H1287">
            <v>0</v>
          </cell>
          <cell r="I1287" t="e">
            <v>#NAME?</v>
          </cell>
          <cell r="J1287">
            <v>0</v>
          </cell>
          <cell r="K1287">
            <v>0</v>
          </cell>
          <cell r="L1287">
            <v>242964</v>
          </cell>
          <cell r="M1287" t="e">
            <v>#NAME?</v>
          </cell>
          <cell r="N1287">
            <v>242964</v>
          </cell>
          <cell r="O1287" t="e">
            <v>#NAME?</v>
          </cell>
          <cell r="P1287">
            <v>0</v>
          </cell>
        </row>
        <row r="1288">
          <cell r="C1288">
            <v>0</v>
          </cell>
          <cell r="D1288">
            <v>0</v>
          </cell>
          <cell r="E1288">
            <v>0</v>
          </cell>
          <cell r="F1288">
            <v>0</v>
          </cell>
          <cell r="G1288">
            <v>0</v>
          </cell>
          <cell r="H1288">
            <v>0</v>
          </cell>
          <cell r="I1288">
            <v>0</v>
          </cell>
          <cell r="J1288">
            <v>0</v>
          </cell>
          <cell r="K1288">
            <v>0</v>
          </cell>
          <cell r="L1288">
            <v>0</v>
          </cell>
          <cell r="M1288">
            <v>0</v>
          </cell>
          <cell r="N1288">
            <v>0</v>
          </cell>
          <cell r="O1288">
            <v>0</v>
          </cell>
          <cell r="P1288">
            <v>0</v>
          </cell>
        </row>
        <row r="1289">
          <cell r="C1289">
            <v>0</v>
          </cell>
          <cell r="D1289">
            <v>0</v>
          </cell>
          <cell r="E1289">
            <v>0</v>
          </cell>
          <cell r="F1289">
            <v>0</v>
          </cell>
          <cell r="G1289">
            <v>0</v>
          </cell>
          <cell r="H1289">
            <v>0</v>
          </cell>
          <cell r="I1289">
            <v>0</v>
          </cell>
          <cell r="J1289">
            <v>0</v>
          </cell>
          <cell r="K1289">
            <v>0</v>
          </cell>
          <cell r="L1289">
            <v>0</v>
          </cell>
          <cell r="M1289">
            <v>0</v>
          </cell>
          <cell r="N1289">
            <v>0</v>
          </cell>
          <cell r="O1289">
            <v>0</v>
          </cell>
          <cell r="P1289">
            <v>0</v>
          </cell>
        </row>
        <row r="1290">
          <cell r="C1290">
            <v>0</v>
          </cell>
          <cell r="D1290">
            <v>0</v>
          </cell>
          <cell r="E1290">
            <v>0</v>
          </cell>
          <cell r="F1290">
            <v>0</v>
          </cell>
          <cell r="G1290">
            <v>0</v>
          </cell>
          <cell r="H1290">
            <v>0</v>
          </cell>
          <cell r="I1290">
            <v>0</v>
          </cell>
          <cell r="J1290">
            <v>0</v>
          </cell>
          <cell r="K1290">
            <v>0</v>
          </cell>
          <cell r="L1290">
            <v>0</v>
          </cell>
          <cell r="M1290">
            <v>0</v>
          </cell>
          <cell r="N1290">
            <v>0</v>
          </cell>
          <cell r="O1290">
            <v>0</v>
          </cell>
          <cell r="P1290">
            <v>0</v>
          </cell>
        </row>
        <row r="1291">
          <cell r="C1291">
            <v>0</v>
          </cell>
          <cell r="D1291">
            <v>0</v>
          </cell>
          <cell r="E1291">
            <v>0</v>
          </cell>
          <cell r="F1291">
            <v>0</v>
          </cell>
          <cell r="G1291">
            <v>0</v>
          </cell>
          <cell r="H1291">
            <v>0</v>
          </cell>
          <cell r="I1291">
            <v>0</v>
          </cell>
          <cell r="J1291">
            <v>0</v>
          </cell>
          <cell r="K1291">
            <v>0</v>
          </cell>
          <cell r="L1291">
            <v>0</v>
          </cell>
          <cell r="M1291">
            <v>0</v>
          </cell>
          <cell r="N1291">
            <v>0</v>
          </cell>
          <cell r="O1291">
            <v>0</v>
          </cell>
          <cell r="P1291">
            <v>0</v>
          </cell>
        </row>
        <row r="1292">
          <cell r="C1292">
            <v>0</v>
          </cell>
          <cell r="D1292">
            <v>0</v>
          </cell>
          <cell r="E1292">
            <v>0</v>
          </cell>
          <cell r="F1292">
            <v>0</v>
          </cell>
          <cell r="G1292">
            <v>0</v>
          </cell>
          <cell r="H1292">
            <v>0</v>
          </cell>
          <cell r="I1292">
            <v>0</v>
          </cell>
          <cell r="J1292">
            <v>0</v>
          </cell>
          <cell r="K1292">
            <v>0</v>
          </cell>
          <cell r="L1292">
            <v>0</v>
          </cell>
          <cell r="M1292">
            <v>0</v>
          </cell>
          <cell r="N1292">
            <v>0</v>
          </cell>
          <cell r="O1292">
            <v>0</v>
          </cell>
          <cell r="P1292">
            <v>0</v>
          </cell>
        </row>
        <row r="1293">
          <cell r="C1293">
            <v>0</v>
          </cell>
          <cell r="D1293">
            <v>0</v>
          </cell>
          <cell r="E1293">
            <v>0</v>
          </cell>
          <cell r="F1293">
            <v>0</v>
          </cell>
          <cell r="G1293">
            <v>0</v>
          </cell>
          <cell r="H1293">
            <v>0</v>
          </cell>
          <cell r="I1293">
            <v>0</v>
          </cell>
          <cell r="J1293">
            <v>0</v>
          </cell>
          <cell r="K1293">
            <v>0</v>
          </cell>
          <cell r="L1293">
            <v>0</v>
          </cell>
          <cell r="M1293">
            <v>0</v>
          </cell>
          <cell r="N1293">
            <v>0</v>
          </cell>
          <cell r="O1293">
            <v>0</v>
          </cell>
          <cell r="P1293">
            <v>0</v>
          </cell>
        </row>
        <row r="1294">
          <cell r="C1294">
            <v>0</v>
          </cell>
          <cell r="D1294">
            <v>0</v>
          </cell>
          <cell r="E1294">
            <v>0</v>
          </cell>
          <cell r="F1294">
            <v>0</v>
          </cell>
          <cell r="G1294">
            <v>0</v>
          </cell>
          <cell r="H1294">
            <v>0</v>
          </cell>
          <cell r="I1294">
            <v>0</v>
          </cell>
          <cell r="J1294">
            <v>0</v>
          </cell>
          <cell r="K1294">
            <v>0</v>
          </cell>
          <cell r="L1294">
            <v>0</v>
          </cell>
          <cell r="M1294">
            <v>0</v>
          </cell>
          <cell r="N1294">
            <v>0</v>
          </cell>
          <cell r="O1294">
            <v>0</v>
          </cell>
          <cell r="P1294">
            <v>0</v>
          </cell>
        </row>
        <row r="1295">
          <cell r="C1295">
            <v>0</v>
          </cell>
          <cell r="D1295">
            <v>0</v>
          </cell>
          <cell r="E1295">
            <v>0</v>
          </cell>
          <cell r="F1295">
            <v>0</v>
          </cell>
          <cell r="G1295">
            <v>0</v>
          </cell>
          <cell r="H1295">
            <v>0</v>
          </cell>
          <cell r="I1295">
            <v>0</v>
          </cell>
          <cell r="J1295">
            <v>0</v>
          </cell>
          <cell r="K1295">
            <v>0</v>
          </cell>
          <cell r="L1295">
            <v>0</v>
          </cell>
          <cell r="M1295">
            <v>0</v>
          </cell>
          <cell r="N1295">
            <v>0</v>
          </cell>
          <cell r="O1295">
            <v>0</v>
          </cell>
          <cell r="P1295">
            <v>0</v>
          </cell>
        </row>
        <row r="1296">
          <cell r="C1296">
            <v>0</v>
          </cell>
          <cell r="D1296">
            <v>0</v>
          </cell>
          <cell r="E1296">
            <v>0</v>
          </cell>
          <cell r="F1296">
            <v>0</v>
          </cell>
          <cell r="G1296">
            <v>0</v>
          </cell>
          <cell r="H1296">
            <v>0</v>
          </cell>
          <cell r="I1296">
            <v>0</v>
          </cell>
          <cell r="J1296">
            <v>0</v>
          </cell>
          <cell r="K1296">
            <v>0</v>
          </cell>
          <cell r="L1296">
            <v>0</v>
          </cell>
          <cell r="M1296">
            <v>0</v>
          </cell>
          <cell r="N1296">
            <v>0</v>
          </cell>
          <cell r="O1296">
            <v>0</v>
          </cell>
          <cell r="P1296">
            <v>0</v>
          </cell>
        </row>
        <row r="1297">
          <cell r="C1297">
            <v>0</v>
          </cell>
          <cell r="D1297">
            <v>0</v>
          </cell>
          <cell r="E1297">
            <v>0</v>
          </cell>
          <cell r="F1297">
            <v>0</v>
          </cell>
          <cell r="G1297">
            <v>0</v>
          </cell>
          <cell r="H1297">
            <v>0</v>
          </cell>
          <cell r="I1297">
            <v>0</v>
          </cell>
          <cell r="J1297">
            <v>0</v>
          </cell>
          <cell r="K1297">
            <v>0</v>
          </cell>
          <cell r="L1297">
            <v>0</v>
          </cell>
          <cell r="M1297">
            <v>0</v>
          </cell>
          <cell r="N1297">
            <v>0</v>
          </cell>
          <cell r="O1297">
            <v>0</v>
          </cell>
          <cell r="P1297">
            <v>0</v>
          </cell>
        </row>
        <row r="1298">
          <cell r="C1298">
            <v>0</v>
          </cell>
          <cell r="D1298">
            <v>0</v>
          </cell>
          <cell r="E1298">
            <v>0</v>
          </cell>
          <cell r="F1298">
            <v>0</v>
          </cell>
          <cell r="G1298">
            <v>0</v>
          </cell>
          <cell r="H1298">
            <v>0</v>
          </cell>
          <cell r="I1298">
            <v>0</v>
          </cell>
          <cell r="J1298">
            <v>0</v>
          </cell>
          <cell r="K1298">
            <v>0</v>
          </cell>
          <cell r="L1298">
            <v>0</v>
          </cell>
          <cell r="M1298">
            <v>0</v>
          </cell>
          <cell r="N1298">
            <v>0</v>
          </cell>
          <cell r="O1298">
            <v>0</v>
          </cell>
          <cell r="P1298">
            <v>0</v>
          </cell>
        </row>
        <row r="1299">
          <cell r="C1299">
            <v>0</v>
          </cell>
          <cell r="D1299">
            <v>0</v>
          </cell>
          <cell r="E1299">
            <v>0</v>
          </cell>
          <cell r="F1299">
            <v>0</v>
          </cell>
          <cell r="G1299">
            <v>0</v>
          </cell>
          <cell r="H1299">
            <v>0</v>
          </cell>
          <cell r="I1299">
            <v>0</v>
          </cell>
          <cell r="J1299">
            <v>0</v>
          </cell>
          <cell r="K1299">
            <v>0</v>
          </cell>
          <cell r="L1299">
            <v>0</v>
          </cell>
          <cell r="M1299">
            <v>0</v>
          </cell>
          <cell r="N1299">
            <v>0</v>
          </cell>
          <cell r="O1299">
            <v>0</v>
          </cell>
          <cell r="P1299">
            <v>0</v>
          </cell>
        </row>
        <row r="1300">
          <cell r="C1300">
            <v>0</v>
          </cell>
          <cell r="D1300">
            <v>0</v>
          </cell>
          <cell r="E1300">
            <v>0</v>
          </cell>
          <cell r="F1300">
            <v>0</v>
          </cell>
          <cell r="G1300">
            <v>0</v>
          </cell>
          <cell r="H1300">
            <v>0</v>
          </cell>
          <cell r="I1300">
            <v>0</v>
          </cell>
          <cell r="J1300">
            <v>0</v>
          </cell>
          <cell r="K1300">
            <v>0</v>
          </cell>
          <cell r="L1300">
            <v>0</v>
          </cell>
          <cell r="M1300">
            <v>0</v>
          </cell>
          <cell r="N1300">
            <v>0</v>
          </cell>
          <cell r="O1300">
            <v>0</v>
          </cell>
          <cell r="P1300">
            <v>0</v>
          </cell>
        </row>
        <row r="1301">
          <cell r="C1301">
            <v>0</v>
          </cell>
          <cell r="D1301">
            <v>0</v>
          </cell>
          <cell r="E1301">
            <v>0</v>
          </cell>
          <cell r="F1301">
            <v>0</v>
          </cell>
          <cell r="G1301">
            <v>0</v>
          </cell>
          <cell r="H1301">
            <v>0</v>
          </cell>
          <cell r="I1301">
            <v>0</v>
          </cell>
          <cell r="J1301">
            <v>0</v>
          </cell>
          <cell r="K1301">
            <v>0</v>
          </cell>
          <cell r="L1301">
            <v>0</v>
          </cell>
          <cell r="M1301">
            <v>0</v>
          </cell>
          <cell r="N1301">
            <v>0</v>
          </cell>
          <cell r="O1301">
            <v>0</v>
          </cell>
          <cell r="P1301">
            <v>0</v>
          </cell>
        </row>
        <row r="1302">
          <cell r="B1302" t="str">
            <v>52계</v>
          </cell>
          <cell r="C1302">
            <v>0</v>
          </cell>
          <cell r="D1302" t="str">
            <v>계</v>
          </cell>
          <cell r="E1302">
            <v>0</v>
          </cell>
          <cell r="F1302">
            <v>0</v>
          </cell>
          <cell r="G1302">
            <v>0</v>
          </cell>
          <cell r="H1302">
            <v>0</v>
          </cell>
          <cell r="I1302" t="e">
            <v>#NAME?</v>
          </cell>
          <cell r="J1302">
            <v>0</v>
          </cell>
          <cell r="K1302" t="e">
            <v>#NAME?</v>
          </cell>
          <cell r="L1302">
            <v>0</v>
          </cell>
          <cell r="M1302" t="e">
            <v>#NAME?</v>
          </cell>
          <cell r="N1302">
            <v>0</v>
          </cell>
          <cell r="O1302" t="e">
            <v>#NAME?</v>
          </cell>
          <cell r="P1302">
            <v>0</v>
          </cell>
        </row>
        <row r="1303">
          <cell r="B1303">
            <v>53</v>
          </cell>
          <cell r="C1303">
            <v>53</v>
          </cell>
          <cell r="D1303" t="str">
            <v>트레이 지지대</v>
          </cell>
          <cell r="E1303" t="str">
            <v>앙카포함</v>
          </cell>
          <cell r="F1303" t="str">
            <v>개소</v>
          </cell>
          <cell r="G1303">
            <v>0</v>
          </cell>
          <cell r="H1303">
            <v>0</v>
          </cell>
          <cell r="I1303">
            <v>0</v>
          </cell>
          <cell r="J1303">
            <v>0</v>
          </cell>
          <cell r="K1303">
            <v>0</v>
          </cell>
          <cell r="L1303">
            <v>0</v>
          </cell>
          <cell r="M1303">
            <v>0</v>
          </cell>
          <cell r="N1303">
            <v>0</v>
          </cell>
          <cell r="O1303">
            <v>0</v>
          </cell>
          <cell r="P1303">
            <v>53</v>
          </cell>
        </row>
        <row r="1304">
          <cell r="C1304">
            <v>0</v>
          </cell>
          <cell r="D1304" t="str">
            <v>가. 재료비</v>
          </cell>
          <cell r="E1304">
            <v>0</v>
          </cell>
          <cell r="F1304">
            <v>0</v>
          </cell>
          <cell r="G1304">
            <v>0</v>
          </cell>
          <cell r="H1304">
            <v>0</v>
          </cell>
          <cell r="I1304">
            <v>0</v>
          </cell>
          <cell r="J1304">
            <v>0</v>
          </cell>
          <cell r="K1304">
            <v>0</v>
          </cell>
          <cell r="L1304">
            <v>0</v>
          </cell>
          <cell r="M1304">
            <v>0</v>
          </cell>
          <cell r="N1304">
            <v>0</v>
          </cell>
          <cell r="O1304">
            <v>0</v>
          </cell>
          <cell r="P1304">
            <v>0</v>
          </cell>
        </row>
        <row r="1305">
          <cell r="C1305">
            <v>0</v>
          </cell>
          <cell r="D1305" t="str">
            <v>U-CHANNEL</v>
          </cell>
          <cell r="E1305" t="str">
            <v xml:space="preserve"> 41x41x2.6t</v>
          </cell>
          <cell r="F1305" t="str">
            <v>m</v>
          </cell>
          <cell r="G1305" t="e">
            <v>#NAME?</v>
          </cell>
          <cell r="H1305">
            <v>3960</v>
          </cell>
          <cell r="I1305" t="e">
            <v>#NAME?</v>
          </cell>
          <cell r="J1305">
            <v>0</v>
          </cell>
          <cell r="K1305">
            <v>0</v>
          </cell>
          <cell r="L1305">
            <v>0</v>
          </cell>
          <cell r="M1305">
            <v>0</v>
          </cell>
          <cell r="N1305">
            <v>3960</v>
          </cell>
          <cell r="O1305" t="e">
            <v>#NAME?</v>
          </cell>
          <cell r="P1305">
            <v>0</v>
          </cell>
        </row>
        <row r="1306">
          <cell r="C1306">
            <v>0</v>
          </cell>
          <cell r="D1306" t="str">
            <v>전산볼트</v>
          </cell>
          <cell r="E1306" t="str">
            <v>M10 (3/8"), STS</v>
          </cell>
          <cell r="F1306" t="str">
            <v>개</v>
          </cell>
          <cell r="G1306" t="e">
            <v>#NAME?</v>
          </cell>
          <cell r="H1306">
            <v>3260</v>
          </cell>
          <cell r="I1306" t="e">
            <v>#NAME?</v>
          </cell>
          <cell r="J1306">
            <v>0</v>
          </cell>
          <cell r="K1306">
            <v>0</v>
          </cell>
          <cell r="L1306">
            <v>0</v>
          </cell>
          <cell r="M1306">
            <v>0</v>
          </cell>
          <cell r="N1306">
            <v>3260</v>
          </cell>
          <cell r="O1306" t="e">
            <v>#NAME?</v>
          </cell>
          <cell r="P1306">
            <v>0</v>
          </cell>
        </row>
        <row r="1307">
          <cell r="C1307">
            <v>0</v>
          </cell>
          <cell r="D1307" t="str">
            <v>스트롱앙카</v>
          </cell>
          <cell r="E1307" t="str">
            <v>M10 (1/2"), STS</v>
          </cell>
          <cell r="F1307" t="str">
            <v>개</v>
          </cell>
          <cell r="G1307" t="e">
            <v>#NAME?</v>
          </cell>
          <cell r="H1307">
            <v>1560</v>
          </cell>
          <cell r="I1307" t="e">
            <v>#NAME?</v>
          </cell>
          <cell r="J1307">
            <v>0</v>
          </cell>
          <cell r="K1307">
            <v>0</v>
          </cell>
          <cell r="L1307">
            <v>0</v>
          </cell>
          <cell r="M1307">
            <v>0</v>
          </cell>
          <cell r="N1307">
            <v>1560</v>
          </cell>
          <cell r="O1307" t="e">
            <v>#NAME?</v>
          </cell>
          <cell r="P1307">
            <v>0</v>
          </cell>
        </row>
        <row r="1308">
          <cell r="C1308">
            <v>0</v>
          </cell>
          <cell r="D1308" t="str">
            <v>와셔</v>
          </cell>
          <cell r="E1308" t="str">
            <v>M10, STS</v>
          </cell>
          <cell r="F1308" t="str">
            <v>개</v>
          </cell>
          <cell r="G1308" t="e">
            <v>#NAME?</v>
          </cell>
          <cell r="H1308">
            <v>22.78</v>
          </cell>
          <cell r="I1308" t="e">
            <v>#NAME?</v>
          </cell>
          <cell r="J1308">
            <v>0</v>
          </cell>
          <cell r="K1308">
            <v>0</v>
          </cell>
          <cell r="L1308">
            <v>0</v>
          </cell>
          <cell r="M1308">
            <v>0</v>
          </cell>
          <cell r="N1308">
            <v>22.78</v>
          </cell>
          <cell r="O1308" t="e">
            <v>#NAME?</v>
          </cell>
          <cell r="P1308">
            <v>0</v>
          </cell>
        </row>
        <row r="1309">
          <cell r="C1309">
            <v>0</v>
          </cell>
          <cell r="D1309" t="str">
            <v>너트</v>
          </cell>
          <cell r="E1309" t="str">
            <v>M10, STS</v>
          </cell>
          <cell r="F1309" t="str">
            <v>개</v>
          </cell>
          <cell r="G1309" t="e">
            <v>#NAME?</v>
          </cell>
          <cell r="H1309">
            <v>82.3</v>
          </cell>
          <cell r="I1309" t="e">
            <v>#NAME?</v>
          </cell>
          <cell r="J1309">
            <v>0</v>
          </cell>
          <cell r="K1309">
            <v>0</v>
          </cell>
          <cell r="L1309">
            <v>0</v>
          </cell>
          <cell r="M1309">
            <v>0</v>
          </cell>
          <cell r="N1309">
            <v>82.3</v>
          </cell>
          <cell r="O1309" t="e">
            <v>#NAME?</v>
          </cell>
          <cell r="P1309">
            <v>0</v>
          </cell>
        </row>
        <row r="1310">
          <cell r="C1310">
            <v>0</v>
          </cell>
          <cell r="D1310">
            <v>0</v>
          </cell>
          <cell r="E1310">
            <v>0</v>
          </cell>
          <cell r="F1310">
            <v>0</v>
          </cell>
          <cell r="G1310">
            <v>0</v>
          </cell>
          <cell r="H1310">
            <v>0</v>
          </cell>
          <cell r="I1310">
            <v>0</v>
          </cell>
          <cell r="J1310">
            <v>0</v>
          </cell>
          <cell r="K1310">
            <v>0</v>
          </cell>
          <cell r="L1310">
            <v>0</v>
          </cell>
          <cell r="M1310">
            <v>0</v>
          </cell>
          <cell r="N1310">
            <v>0</v>
          </cell>
          <cell r="O1310">
            <v>0</v>
          </cell>
          <cell r="P1310">
            <v>0</v>
          </cell>
        </row>
        <row r="1311">
          <cell r="C1311">
            <v>0</v>
          </cell>
          <cell r="D1311" t="str">
            <v>나. 노무비</v>
          </cell>
          <cell r="E1311">
            <v>0</v>
          </cell>
          <cell r="F1311">
            <v>0</v>
          </cell>
          <cell r="G1311">
            <v>0</v>
          </cell>
          <cell r="H1311">
            <v>0</v>
          </cell>
          <cell r="I1311">
            <v>0</v>
          </cell>
          <cell r="J1311">
            <v>0</v>
          </cell>
          <cell r="K1311">
            <v>0</v>
          </cell>
          <cell r="L1311">
            <v>0</v>
          </cell>
          <cell r="M1311">
            <v>0</v>
          </cell>
          <cell r="N1311">
            <v>0</v>
          </cell>
          <cell r="O1311">
            <v>0</v>
          </cell>
          <cell r="P1311">
            <v>0</v>
          </cell>
        </row>
        <row r="1312">
          <cell r="B1312" t="str">
            <v>53통신내선공</v>
          </cell>
          <cell r="C1312">
            <v>0</v>
          </cell>
          <cell r="D1312" t="str">
            <v>통신내선공</v>
          </cell>
          <cell r="E1312">
            <v>0</v>
          </cell>
          <cell r="F1312" t="str">
            <v>인</v>
          </cell>
          <cell r="G1312" t="e">
            <v>#NAME?</v>
          </cell>
          <cell r="H1312">
            <v>0</v>
          </cell>
          <cell r="I1312" t="e">
            <v>#NAME?</v>
          </cell>
          <cell r="J1312">
            <v>242964</v>
          </cell>
          <cell r="K1312" t="e">
            <v>#NAME?</v>
          </cell>
          <cell r="L1312">
            <v>0</v>
          </cell>
          <cell r="M1312">
            <v>0</v>
          </cell>
          <cell r="N1312">
            <v>242964</v>
          </cell>
          <cell r="O1312" t="e">
            <v>#NAME?</v>
          </cell>
          <cell r="P1312">
            <v>0</v>
          </cell>
        </row>
        <row r="1313">
          <cell r="C1313">
            <v>0</v>
          </cell>
          <cell r="D1313">
            <v>0</v>
          </cell>
          <cell r="E1313">
            <v>0</v>
          </cell>
          <cell r="F1313">
            <v>0</v>
          </cell>
          <cell r="G1313">
            <v>0</v>
          </cell>
          <cell r="H1313">
            <v>0</v>
          </cell>
          <cell r="I1313">
            <v>0</v>
          </cell>
          <cell r="J1313">
            <v>0</v>
          </cell>
          <cell r="K1313">
            <v>0</v>
          </cell>
          <cell r="L1313">
            <v>0</v>
          </cell>
          <cell r="M1313">
            <v>0</v>
          </cell>
          <cell r="N1313">
            <v>0</v>
          </cell>
          <cell r="O1313">
            <v>0</v>
          </cell>
          <cell r="P1313">
            <v>0</v>
          </cell>
        </row>
        <row r="1314">
          <cell r="C1314">
            <v>0</v>
          </cell>
          <cell r="D1314" t="str">
            <v>다. 공구손료</v>
          </cell>
          <cell r="E1314" t="str">
            <v>노무비x3%</v>
          </cell>
          <cell r="F1314">
            <v>0</v>
          </cell>
          <cell r="G1314">
            <v>0</v>
          </cell>
          <cell r="H1314">
            <v>0</v>
          </cell>
          <cell r="I1314">
            <v>0</v>
          </cell>
          <cell r="J1314">
            <v>0</v>
          </cell>
          <cell r="K1314">
            <v>0</v>
          </cell>
          <cell r="L1314">
            <v>0</v>
          </cell>
          <cell r="M1314">
            <v>0</v>
          </cell>
          <cell r="N1314">
            <v>0</v>
          </cell>
          <cell r="O1314">
            <v>0</v>
          </cell>
          <cell r="P1314">
            <v>0</v>
          </cell>
        </row>
        <row r="1315">
          <cell r="C1315">
            <v>0</v>
          </cell>
          <cell r="D1315" t="str">
            <v>통신내선공</v>
          </cell>
          <cell r="E1315">
            <v>0</v>
          </cell>
          <cell r="F1315" t="str">
            <v>인</v>
          </cell>
          <cell r="G1315">
            <v>0.05</v>
          </cell>
          <cell r="H1315">
            <v>0</v>
          </cell>
          <cell r="I1315">
            <v>0</v>
          </cell>
          <cell r="J1315">
            <v>0</v>
          </cell>
          <cell r="K1315">
            <v>0</v>
          </cell>
          <cell r="L1315">
            <v>242964</v>
          </cell>
          <cell r="M1315">
            <v>364.4</v>
          </cell>
          <cell r="N1315">
            <v>242964</v>
          </cell>
          <cell r="O1315">
            <v>364.4</v>
          </cell>
          <cell r="P1315">
            <v>0</v>
          </cell>
        </row>
        <row r="1316">
          <cell r="C1316">
            <v>0</v>
          </cell>
          <cell r="D1316">
            <v>0</v>
          </cell>
          <cell r="E1316">
            <v>0</v>
          </cell>
          <cell r="F1316">
            <v>0</v>
          </cell>
          <cell r="G1316">
            <v>0</v>
          </cell>
          <cell r="H1316">
            <v>0</v>
          </cell>
          <cell r="I1316">
            <v>0</v>
          </cell>
          <cell r="J1316">
            <v>0</v>
          </cell>
          <cell r="K1316">
            <v>0</v>
          </cell>
          <cell r="L1316">
            <v>0</v>
          </cell>
          <cell r="M1316">
            <v>0</v>
          </cell>
          <cell r="N1316">
            <v>0</v>
          </cell>
          <cell r="O1316">
            <v>0</v>
          </cell>
          <cell r="P1316">
            <v>0</v>
          </cell>
        </row>
        <row r="1317">
          <cell r="C1317">
            <v>0</v>
          </cell>
          <cell r="D1317">
            <v>0</v>
          </cell>
          <cell r="E1317">
            <v>0</v>
          </cell>
          <cell r="F1317">
            <v>0</v>
          </cell>
          <cell r="G1317">
            <v>0</v>
          </cell>
          <cell r="H1317">
            <v>0</v>
          </cell>
          <cell r="I1317">
            <v>0</v>
          </cell>
          <cell r="J1317">
            <v>0</v>
          </cell>
          <cell r="K1317">
            <v>0</v>
          </cell>
          <cell r="L1317">
            <v>0</v>
          </cell>
          <cell r="M1317">
            <v>0</v>
          </cell>
          <cell r="N1317">
            <v>0</v>
          </cell>
          <cell r="O1317">
            <v>0</v>
          </cell>
          <cell r="P1317">
            <v>0</v>
          </cell>
        </row>
        <row r="1318">
          <cell r="C1318">
            <v>0</v>
          </cell>
          <cell r="D1318">
            <v>0</v>
          </cell>
          <cell r="E1318">
            <v>0</v>
          </cell>
          <cell r="F1318">
            <v>0</v>
          </cell>
          <cell r="G1318">
            <v>0</v>
          </cell>
          <cell r="H1318">
            <v>0</v>
          </cell>
          <cell r="I1318">
            <v>0</v>
          </cell>
          <cell r="J1318">
            <v>0</v>
          </cell>
          <cell r="K1318">
            <v>0</v>
          </cell>
          <cell r="L1318">
            <v>0</v>
          </cell>
          <cell r="M1318">
            <v>0</v>
          </cell>
          <cell r="N1318">
            <v>0</v>
          </cell>
          <cell r="O1318">
            <v>0</v>
          </cell>
          <cell r="P1318">
            <v>0</v>
          </cell>
        </row>
        <row r="1319">
          <cell r="C1319">
            <v>0</v>
          </cell>
          <cell r="D1319">
            <v>0</v>
          </cell>
          <cell r="E1319">
            <v>0</v>
          </cell>
          <cell r="F1319">
            <v>0</v>
          </cell>
          <cell r="G1319">
            <v>0</v>
          </cell>
          <cell r="H1319">
            <v>0</v>
          </cell>
          <cell r="I1319">
            <v>0</v>
          </cell>
          <cell r="J1319">
            <v>0</v>
          </cell>
          <cell r="K1319">
            <v>0</v>
          </cell>
          <cell r="L1319">
            <v>0</v>
          </cell>
          <cell r="M1319">
            <v>0</v>
          </cell>
          <cell r="N1319">
            <v>0</v>
          </cell>
          <cell r="O1319">
            <v>0</v>
          </cell>
          <cell r="P1319">
            <v>0</v>
          </cell>
        </row>
        <row r="1320">
          <cell r="C1320">
            <v>0</v>
          </cell>
          <cell r="D1320">
            <v>0</v>
          </cell>
          <cell r="E1320">
            <v>0</v>
          </cell>
          <cell r="F1320">
            <v>0</v>
          </cell>
          <cell r="G1320">
            <v>0</v>
          </cell>
          <cell r="H1320">
            <v>0</v>
          </cell>
          <cell r="I1320">
            <v>0</v>
          </cell>
          <cell r="J1320">
            <v>0</v>
          </cell>
          <cell r="K1320">
            <v>0</v>
          </cell>
          <cell r="L1320">
            <v>0</v>
          </cell>
          <cell r="M1320">
            <v>0</v>
          </cell>
          <cell r="N1320">
            <v>0</v>
          </cell>
          <cell r="O1320">
            <v>0</v>
          </cell>
          <cell r="P1320">
            <v>0</v>
          </cell>
        </row>
        <row r="1321">
          <cell r="C1321">
            <v>0</v>
          </cell>
          <cell r="D1321">
            <v>0</v>
          </cell>
          <cell r="E1321">
            <v>0</v>
          </cell>
          <cell r="F1321">
            <v>0</v>
          </cell>
          <cell r="G1321">
            <v>0</v>
          </cell>
          <cell r="H1321">
            <v>0</v>
          </cell>
          <cell r="I1321">
            <v>0</v>
          </cell>
          <cell r="J1321">
            <v>0</v>
          </cell>
          <cell r="K1321">
            <v>0</v>
          </cell>
          <cell r="L1321">
            <v>0</v>
          </cell>
          <cell r="M1321">
            <v>0</v>
          </cell>
          <cell r="N1321">
            <v>0</v>
          </cell>
          <cell r="O1321">
            <v>0</v>
          </cell>
          <cell r="P1321">
            <v>0</v>
          </cell>
        </row>
        <row r="1322">
          <cell r="C1322">
            <v>0</v>
          </cell>
          <cell r="D1322">
            <v>0</v>
          </cell>
          <cell r="E1322">
            <v>0</v>
          </cell>
          <cell r="F1322">
            <v>0</v>
          </cell>
          <cell r="G1322">
            <v>0</v>
          </cell>
          <cell r="H1322">
            <v>0</v>
          </cell>
          <cell r="I1322">
            <v>0</v>
          </cell>
          <cell r="J1322">
            <v>0</v>
          </cell>
          <cell r="K1322">
            <v>0</v>
          </cell>
          <cell r="L1322">
            <v>0</v>
          </cell>
          <cell r="M1322">
            <v>0</v>
          </cell>
          <cell r="N1322">
            <v>0</v>
          </cell>
          <cell r="O1322">
            <v>0</v>
          </cell>
          <cell r="P1322">
            <v>0</v>
          </cell>
        </row>
        <row r="1323">
          <cell r="C1323">
            <v>0</v>
          </cell>
          <cell r="D1323">
            <v>0</v>
          </cell>
          <cell r="E1323">
            <v>0</v>
          </cell>
          <cell r="F1323">
            <v>0</v>
          </cell>
          <cell r="G1323">
            <v>0</v>
          </cell>
          <cell r="H1323">
            <v>0</v>
          </cell>
          <cell r="I1323">
            <v>0</v>
          </cell>
          <cell r="J1323">
            <v>0</v>
          </cell>
          <cell r="K1323">
            <v>0</v>
          </cell>
          <cell r="L1323">
            <v>0</v>
          </cell>
          <cell r="M1323">
            <v>0</v>
          </cell>
          <cell r="N1323">
            <v>0</v>
          </cell>
          <cell r="O1323">
            <v>0</v>
          </cell>
          <cell r="P1323">
            <v>0</v>
          </cell>
        </row>
        <row r="1324">
          <cell r="C1324">
            <v>0</v>
          </cell>
          <cell r="D1324">
            <v>0</v>
          </cell>
          <cell r="E1324">
            <v>0</v>
          </cell>
          <cell r="F1324">
            <v>0</v>
          </cell>
          <cell r="G1324">
            <v>0</v>
          </cell>
          <cell r="H1324">
            <v>0</v>
          </cell>
          <cell r="I1324">
            <v>0</v>
          </cell>
          <cell r="J1324">
            <v>0</v>
          </cell>
          <cell r="K1324">
            <v>0</v>
          </cell>
          <cell r="L1324">
            <v>0</v>
          </cell>
          <cell r="M1324">
            <v>0</v>
          </cell>
          <cell r="N1324">
            <v>0</v>
          </cell>
          <cell r="O1324">
            <v>0</v>
          </cell>
          <cell r="P1324">
            <v>0</v>
          </cell>
        </row>
        <row r="1325">
          <cell r="C1325">
            <v>0</v>
          </cell>
          <cell r="D1325">
            <v>0</v>
          </cell>
          <cell r="E1325">
            <v>0</v>
          </cell>
          <cell r="F1325">
            <v>0</v>
          </cell>
          <cell r="G1325">
            <v>0</v>
          </cell>
          <cell r="H1325">
            <v>0</v>
          </cell>
          <cell r="I1325">
            <v>0</v>
          </cell>
          <cell r="J1325">
            <v>0</v>
          </cell>
          <cell r="K1325">
            <v>0</v>
          </cell>
          <cell r="L1325">
            <v>0</v>
          </cell>
          <cell r="M1325">
            <v>0</v>
          </cell>
          <cell r="N1325">
            <v>0</v>
          </cell>
          <cell r="O1325">
            <v>0</v>
          </cell>
          <cell r="P1325">
            <v>0</v>
          </cell>
        </row>
        <row r="1326">
          <cell r="C1326">
            <v>0</v>
          </cell>
          <cell r="D1326">
            <v>0</v>
          </cell>
          <cell r="E1326">
            <v>0</v>
          </cell>
          <cell r="F1326">
            <v>0</v>
          </cell>
          <cell r="G1326">
            <v>0</v>
          </cell>
          <cell r="H1326">
            <v>0</v>
          </cell>
          <cell r="I1326">
            <v>0</v>
          </cell>
          <cell r="J1326">
            <v>0</v>
          </cell>
          <cell r="K1326">
            <v>0</v>
          </cell>
          <cell r="L1326">
            <v>0</v>
          </cell>
          <cell r="M1326">
            <v>0</v>
          </cell>
          <cell r="N1326">
            <v>0</v>
          </cell>
          <cell r="O1326">
            <v>0</v>
          </cell>
          <cell r="P1326">
            <v>0</v>
          </cell>
        </row>
        <row r="1327">
          <cell r="B1327" t="str">
            <v>53계</v>
          </cell>
          <cell r="C1327">
            <v>0</v>
          </cell>
          <cell r="D1327" t="str">
            <v>계</v>
          </cell>
          <cell r="E1327">
            <v>0</v>
          </cell>
          <cell r="F1327">
            <v>0</v>
          </cell>
          <cell r="G1327">
            <v>0</v>
          </cell>
          <cell r="H1327">
            <v>0</v>
          </cell>
          <cell r="I1327" t="e">
            <v>#NAME?</v>
          </cell>
          <cell r="J1327">
            <v>0</v>
          </cell>
          <cell r="K1327" t="e">
            <v>#NAME?</v>
          </cell>
          <cell r="L1327">
            <v>0</v>
          </cell>
          <cell r="M1327">
            <v>364.4</v>
          </cell>
          <cell r="N1327">
            <v>0</v>
          </cell>
          <cell r="O1327" t="e">
            <v>#NAME?</v>
          </cell>
          <cell r="P1327">
            <v>0</v>
          </cell>
        </row>
        <row r="1328">
          <cell r="B1328">
            <v>54</v>
          </cell>
          <cell r="C1328">
            <v>54</v>
          </cell>
          <cell r="D1328" t="str">
            <v>트로프  뚜껑 드러내기(야간)</v>
          </cell>
          <cell r="E1328" t="str">
            <v>파스콘, TU 150S</v>
          </cell>
          <cell r="F1328" t="str">
            <v>100m</v>
          </cell>
          <cell r="G1328">
            <v>0</v>
          </cell>
          <cell r="H1328">
            <v>0</v>
          </cell>
          <cell r="I1328">
            <v>0</v>
          </cell>
          <cell r="J1328">
            <v>0</v>
          </cell>
          <cell r="K1328">
            <v>0</v>
          </cell>
          <cell r="L1328">
            <v>0</v>
          </cell>
          <cell r="M1328">
            <v>0</v>
          </cell>
          <cell r="N1328">
            <v>0</v>
          </cell>
          <cell r="O1328">
            <v>0</v>
          </cell>
          <cell r="P1328">
            <v>54</v>
          </cell>
        </row>
        <row r="1329">
          <cell r="C1329">
            <v>0</v>
          </cell>
          <cell r="D1329" t="str">
            <v>나 노무비</v>
          </cell>
          <cell r="E1329">
            <v>0</v>
          </cell>
          <cell r="F1329">
            <v>0</v>
          </cell>
          <cell r="G1329">
            <v>0</v>
          </cell>
          <cell r="H1329">
            <v>0</v>
          </cell>
          <cell r="I1329">
            <v>0</v>
          </cell>
          <cell r="J1329">
            <v>0</v>
          </cell>
          <cell r="K1329">
            <v>0</v>
          </cell>
          <cell r="L1329">
            <v>0</v>
          </cell>
          <cell r="M1329">
            <v>0</v>
          </cell>
          <cell r="N1329">
            <v>0</v>
          </cell>
          <cell r="O1329">
            <v>0</v>
          </cell>
          <cell r="P1329">
            <v>0</v>
          </cell>
        </row>
        <row r="1330">
          <cell r="B1330" t="str">
            <v>54철도신호공</v>
          </cell>
          <cell r="C1330">
            <v>0</v>
          </cell>
          <cell r="D1330" t="str">
            <v>철도신호공</v>
          </cell>
          <cell r="E1330">
            <v>0</v>
          </cell>
          <cell r="F1330" t="str">
            <v>인</v>
          </cell>
          <cell r="G1330" t="e">
            <v>#NAME?</v>
          </cell>
          <cell r="H1330">
            <v>0</v>
          </cell>
          <cell r="I1330">
            <v>0</v>
          </cell>
          <cell r="J1330">
            <v>261379</v>
          </cell>
          <cell r="K1330" t="e">
            <v>#NAME?</v>
          </cell>
          <cell r="L1330">
            <v>0</v>
          </cell>
          <cell r="M1330">
            <v>0</v>
          </cell>
          <cell r="N1330">
            <v>261379</v>
          </cell>
          <cell r="O1330" t="e">
            <v>#NAME?</v>
          </cell>
          <cell r="P1330">
            <v>0</v>
          </cell>
        </row>
        <row r="1331">
          <cell r="B1331" t="str">
            <v>54보통인부</v>
          </cell>
          <cell r="C1331">
            <v>0</v>
          </cell>
          <cell r="D1331" t="str">
            <v>보통인부</v>
          </cell>
          <cell r="E1331">
            <v>0</v>
          </cell>
          <cell r="F1331" t="str">
            <v>인</v>
          </cell>
          <cell r="G1331" t="e">
            <v>#NAME?</v>
          </cell>
          <cell r="H1331">
            <v>0</v>
          </cell>
          <cell r="I1331">
            <v>0</v>
          </cell>
          <cell r="J1331">
            <v>153671</v>
          </cell>
          <cell r="K1331" t="e">
            <v>#NAME?</v>
          </cell>
          <cell r="L1331">
            <v>0</v>
          </cell>
          <cell r="M1331">
            <v>0</v>
          </cell>
          <cell r="N1331">
            <v>153671</v>
          </cell>
          <cell r="O1331" t="e">
            <v>#NAME?</v>
          </cell>
          <cell r="P1331">
            <v>0</v>
          </cell>
        </row>
        <row r="1332">
          <cell r="C1332">
            <v>0</v>
          </cell>
          <cell r="D1332">
            <v>0</v>
          </cell>
          <cell r="E1332">
            <v>0</v>
          </cell>
          <cell r="F1332">
            <v>0</v>
          </cell>
          <cell r="G1332">
            <v>0</v>
          </cell>
          <cell r="H1332">
            <v>0</v>
          </cell>
          <cell r="I1332">
            <v>0</v>
          </cell>
          <cell r="J1332">
            <v>0</v>
          </cell>
          <cell r="K1332">
            <v>0</v>
          </cell>
          <cell r="L1332">
            <v>0</v>
          </cell>
          <cell r="M1332">
            <v>0</v>
          </cell>
          <cell r="N1332">
            <v>0</v>
          </cell>
          <cell r="O1332">
            <v>0</v>
          </cell>
          <cell r="P1332">
            <v>0</v>
          </cell>
        </row>
        <row r="1333">
          <cell r="C1333">
            <v>0</v>
          </cell>
          <cell r="D1333" t="str">
            <v>다. 공구손료</v>
          </cell>
          <cell r="E1333" t="str">
            <v>노무비x3%</v>
          </cell>
          <cell r="F1333">
            <v>0</v>
          </cell>
          <cell r="G1333">
            <v>0</v>
          </cell>
          <cell r="H1333">
            <v>0</v>
          </cell>
          <cell r="I1333">
            <v>0</v>
          </cell>
          <cell r="J1333">
            <v>0</v>
          </cell>
          <cell r="K1333">
            <v>0</v>
          </cell>
          <cell r="L1333">
            <v>0</v>
          </cell>
          <cell r="M1333">
            <v>0</v>
          </cell>
          <cell r="N1333">
            <v>0</v>
          </cell>
          <cell r="O1333">
            <v>0</v>
          </cell>
          <cell r="P1333">
            <v>0</v>
          </cell>
        </row>
        <row r="1334">
          <cell r="C1334">
            <v>0</v>
          </cell>
          <cell r="D1334" t="str">
            <v>철도신호공</v>
          </cell>
          <cell r="E1334">
            <v>0</v>
          </cell>
          <cell r="F1334" t="str">
            <v>인</v>
          </cell>
          <cell r="G1334" t="e">
            <v>#NAME?</v>
          </cell>
          <cell r="H1334">
            <v>0</v>
          </cell>
          <cell r="I1334">
            <v>0</v>
          </cell>
          <cell r="J1334">
            <v>0</v>
          </cell>
          <cell r="K1334">
            <v>0</v>
          </cell>
          <cell r="L1334">
            <v>261379</v>
          </cell>
          <cell r="M1334" t="e">
            <v>#NAME?</v>
          </cell>
          <cell r="N1334">
            <v>261379</v>
          </cell>
          <cell r="O1334" t="e">
            <v>#NAME?</v>
          </cell>
          <cell r="P1334">
            <v>0</v>
          </cell>
        </row>
        <row r="1335">
          <cell r="C1335">
            <v>0</v>
          </cell>
          <cell r="D1335" t="str">
            <v>보통인부</v>
          </cell>
          <cell r="E1335">
            <v>0</v>
          </cell>
          <cell r="F1335" t="str">
            <v>인</v>
          </cell>
          <cell r="G1335" t="e">
            <v>#NAME?</v>
          </cell>
          <cell r="H1335">
            <v>0</v>
          </cell>
          <cell r="I1335">
            <v>0</v>
          </cell>
          <cell r="J1335">
            <v>0</v>
          </cell>
          <cell r="K1335">
            <v>0</v>
          </cell>
          <cell r="L1335">
            <v>153671</v>
          </cell>
          <cell r="M1335" t="e">
            <v>#NAME?</v>
          </cell>
          <cell r="N1335">
            <v>153671</v>
          </cell>
          <cell r="O1335" t="e">
            <v>#NAME?</v>
          </cell>
          <cell r="P1335">
            <v>0</v>
          </cell>
        </row>
        <row r="1336">
          <cell r="C1336">
            <v>0</v>
          </cell>
          <cell r="D1336">
            <v>0</v>
          </cell>
          <cell r="E1336">
            <v>0</v>
          </cell>
          <cell r="F1336">
            <v>0</v>
          </cell>
          <cell r="G1336">
            <v>0</v>
          </cell>
          <cell r="H1336">
            <v>0</v>
          </cell>
          <cell r="I1336">
            <v>0</v>
          </cell>
          <cell r="J1336">
            <v>0</v>
          </cell>
          <cell r="K1336">
            <v>0</v>
          </cell>
          <cell r="L1336">
            <v>0</v>
          </cell>
          <cell r="M1336">
            <v>0</v>
          </cell>
          <cell r="N1336">
            <v>0</v>
          </cell>
          <cell r="O1336">
            <v>0</v>
          </cell>
          <cell r="P1336">
            <v>0</v>
          </cell>
        </row>
        <row r="1337">
          <cell r="C1337">
            <v>0</v>
          </cell>
          <cell r="D1337">
            <v>0</v>
          </cell>
          <cell r="E1337">
            <v>0</v>
          </cell>
          <cell r="F1337">
            <v>0</v>
          </cell>
          <cell r="G1337">
            <v>0</v>
          </cell>
          <cell r="H1337">
            <v>0</v>
          </cell>
          <cell r="I1337">
            <v>0</v>
          </cell>
          <cell r="J1337">
            <v>0</v>
          </cell>
          <cell r="K1337">
            <v>0</v>
          </cell>
          <cell r="L1337">
            <v>0</v>
          </cell>
          <cell r="M1337">
            <v>0</v>
          </cell>
          <cell r="N1337">
            <v>0</v>
          </cell>
          <cell r="O1337">
            <v>0</v>
          </cell>
          <cell r="P1337">
            <v>0</v>
          </cell>
        </row>
        <row r="1338">
          <cell r="C1338">
            <v>0</v>
          </cell>
          <cell r="D1338">
            <v>0</v>
          </cell>
          <cell r="E1338">
            <v>0</v>
          </cell>
          <cell r="F1338">
            <v>0</v>
          </cell>
          <cell r="G1338">
            <v>0</v>
          </cell>
          <cell r="H1338">
            <v>0</v>
          </cell>
          <cell r="I1338">
            <v>0</v>
          </cell>
          <cell r="J1338">
            <v>0</v>
          </cell>
          <cell r="K1338">
            <v>0</v>
          </cell>
          <cell r="L1338">
            <v>0</v>
          </cell>
          <cell r="M1338">
            <v>0</v>
          </cell>
          <cell r="N1338">
            <v>0</v>
          </cell>
          <cell r="O1338">
            <v>0</v>
          </cell>
          <cell r="P1338">
            <v>0</v>
          </cell>
        </row>
        <row r="1339">
          <cell r="C1339">
            <v>0</v>
          </cell>
          <cell r="D1339">
            <v>0</v>
          </cell>
          <cell r="E1339">
            <v>0</v>
          </cell>
          <cell r="F1339">
            <v>0</v>
          </cell>
          <cell r="G1339">
            <v>0</v>
          </cell>
          <cell r="H1339">
            <v>0</v>
          </cell>
          <cell r="I1339">
            <v>0</v>
          </cell>
          <cell r="J1339">
            <v>0</v>
          </cell>
          <cell r="K1339">
            <v>0</v>
          </cell>
          <cell r="L1339">
            <v>0</v>
          </cell>
          <cell r="M1339">
            <v>0</v>
          </cell>
          <cell r="N1339">
            <v>0</v>
          </cell>
          <cell r="O1339">
            <v>0</v>
          </cell>
          <cell r="P1339">
            <v>0</v>
          </cell>
        </row>
        <row r="1340">
          <cell r="C1340">
            <v>0</v>
          </cell>
          <cell r="D1340">
            <v>0</v>
          </cell>
          <cell r="E1340">
            <v>0</v>
          </cell>
          <cell r="F1340">
            <v>0</v>
          </cell>
          <cell r="G1340">
            <v>0</v>
          </cell>
          <cell r="H1340">
            <v>0</v>
          </cell>
          <cell r="I1340">
            <v>0</v>
          </cell>
          <cell r="J1340">
            <v>0</v>
          </cell>
          <cell r="K1340">
            <v>0</v>
          </cell>
          <cell r="L1340">
            <v>0</v>
          </cell>
          <cell r="M1340">
            <v>0</v>
          </cell>
          <cell r="N1340">
            <v>0</v>
          </cell>
          <cell r="O1340">
            <v>0</v>
          </cell>
          <cell r="P1340">
            <v>0</v>
          </cell>
        </row>
        <row r="1341">
          <cell r="C1341">
            <v>0</v>
          </cell>
          <cell r="D1341">
            <v>0</v>
          </cell>
          <cell r="E1341">
            <v>0</v>
          </cell>
          <cell r="F1341">
            <v>0</v>
          </cell>
          <cell r="G1341">
            <v>0</v>
          </cell>
          <cell r="H1341">
            <v>0</v>
          </cell>
          <cell r="I1341">
            <v>0</v>
          </cell>
          <cell r="J1341">
            <v>0</v>
          </cell>
          <cell r="K1341">
            <v>0</v>
          </cell>
          <cell r="L1341">
            <v>0</v>
          </cell>
          <cell r="M1341">
            <v>0</v>
          </cell>
          <cell r="N1341">
            <v>0</v>
          </cell>
          <cell r="O1341">
            <v>0</v>
          </cell>
          <cell r="P1341">
            <v>0</v>
          </cell>
        </row>
        <row r="1342">
          <cell r="C1342">
            <v>0</v>
          </cell>
          <cell r="D1342">
            <v>0</v>
          </cell>
          <cell r="E1342">
            <v>0</v>
          </cell>
          <cell r="F1342">
            <v>0</v>
          </cell>
          <cell r="G1342">
            <v>0</v>
          </cell>
          <cell r="H1342">
            <v>0</v>
          </cell>
          <cell r="I1342">
            <v>0</v>
          </cell>
          <cell r="J1342">
            <v>0</v>
          </cell>
          <cell r="K1342">
            <v>0</v>
          </cell>
          <cell r="L1342">
            <v>0</v>
          </cell>
          <cell r="M1342">
            <v>0</v>
          </cell>
          <cell r="N1342">
            <v>0</v>
          </cell>
          <cell r="O1342">
            <v>0</v>
          </cell>
          <cell r="P1342">
            <v>0</v>
          </cell>
        </row>
        <row r="1343">
          <cell r="C1343">
            <v>0</v>
          </cell>
          <cell r="D1343">
            <v>0</v>
          </cell>
          <cell r="E1343">
            <v>0</v>
          </cell>
          <cell r="F1343">
            <v>0</v>
          </cell>
          <cell r="G1343">
            <v>0</v>
          </cell>
          <cell r="H1343">
            <v>0</v>
          </cell>
          <cell r="I1343">
            <v>0</v>
          </cell>
          <cell r="J1343">
            <v>0</v>
          </cell>
          <cell r="K1343">
            <v>0</v>
          </cell>
          <cell r="L1343">
            <v>0</v>
          </cell>
          <cell r="M1343">
            <v>0</v>
          </cell>
          <cell r="N1343">
            <v>0</v>
          </cell>
          <cell r="O1343">
            <v>0</v>
          </cell>
          <cell r="P1343">
            <v>0</v>
          </cell>
        </row>
        <row r="1344">
          <cell r="C1344">
            <v>0</v>
          </cell>
          <cell r="D1344">
            <v>0</v>
          </cell>
          <cell r="E1344">
            <v>0</v>
          </cell>
          <cell r="F1344">
            <v>0</v>
          </cell>
          <cell r="G1344">
            <v>0</v>
          </cell>
          <cell r="H1344">
            <v>0</v>
          </cell>
          <cell r="I1344">
            <v>0</v>
          </cell>
          <cell r="J1344">
            <v>0</v>
          </cell>
          <cell r="K1344">
            <v>0</v>
          </cell>
          <cell r="L1344">
            <v>0</v>
          </cell>
          <cell r="M1344">
            <v>0</v>
          </cell>
          <cell r="N1344">
            <v>0</v>
          </cell>
          <cell r="O1344">
            <v>0</v>
          </cell>
          <cell r="P1344">
            <v>0</v>
          </cell>
        </row>
        <row r="1345">
          <cell r="C1345">
            <v>0</v>
          </cell>
          <cell r="D1345">
            <v>0</v>
          </cell>
          <cell r="E1345">
            <v>0</v>
          </cell>
          <cell r="F1345">
            <v>0</v>
          </cell>
          <cell r="G1345">
            <v>0</v>
          </cell>
          <cell r="H1345">
            <v>0</v>
          </cell>
          <cell r="I1345">
            <v>0</v>
          </cell>
          <cell r="J1345">
            <v>0</v>
          </cell>
          <cell r="K1345">
            <v>0</v>
          </cell>
          <cell r="L1345">
            <v>0</v>
          </cell>
          <cell r="M1345">
            <v>0</v>
          </cell>
          <cell r="N1345">
            <v>0</v>
          </cell>
          <cell r="O1345">
            <v>0</v>
          </cell>
          <cell r="P1345">
            <v>0</v>
          </cell>
        </row>
        <row r="1346">
          <cell r="C1346">
            <v>0</v>
          </cell>
          <cell r="D1346">
            <v>0</v>
          </cell>
          <cell r="E1346">
            <v>0</v>
          </cell>
          <cell r="F1346">
            <v>0</v>
          </cell>
          <cell r="G1346">
            <v>0</v>
          </cell>
          <cell r="H1346">
            <v>0</v>
          </cell>
          <cell r="I1346">
            <v>0</v>
          </cell>
          <cell r="J1346">
            <v>0</v>
          </cell>
          <cell r="K1346">
            <v>0</v>
          </cell>
          <cell r="L1346">
            <v>0</v>
          </cell>
          <cell r="M1346">
            <v>0</v>
          </cell>
          <cell r="N1346">
            <v>0</v>
          </cell>
          <cell r="O1346">
            <v>0</v>
          </cell>
          <cell r="P1346">
            <v>0</v>
          </cell>
        </row>
        <row r="1347">
          <cell r="C1347">
            <v>0</v>
          </cell>
          <cell r="D1347">
            <v>0</v>
          </cell>
          <cell r="E1347">
            <v>0</v>
          </cell>
          <cell r="F1347">
            <v>0</v>
          </cell>
          <cell r="G1347">
            <v>0</v>
          </cell>
          <cell r="H1347">
            <v>0</v>
          </cell>
          <cell r="I1347">
            <v>0</v>
          </cell>
          <cell r="J1347">
            <v>0</v>
          </cell>
          <cell r="K1347">
            <v>0</v>
          </cell>
          <cell r="L1347">
            <v>0</v>
          </cell>
          <cell r="M1347">
            <v>0</v>
          </cell>
          <cell r="N1347">
            <v>0</v>
          </cell>
          <cell r="O1347">
            <v>0</v>
          </cell>
          <cell r="P1347">
            <v>0</v>
          </cell>
        </row>
        <row r="1348">
          <cell r="C1348">
            <v>0</v>
          </cell>
          <cell r="D1348">
            <v>0</v>
          </cell>
          <cell r="E1348">
            <v>0</v>
          </cell>
          <cell r="F1348">
            <v>0</v>
          </cell>
          <cell r="G1348">
            <v>0</v>
          </cell>
          <cell r="H1348">
            <v>0</v>
          </cell>
          <cell r="I1348">
            <v>0</v>
          </cell>
          <cell r="J1348">
            <v>0</v>
          </cell>
          <cell r="K1348">
            <v>0</v>
          </cell>
          <cell r="L1348">
            <v>0</v>
          </cell>
          <cell r="M1348">
            <v>0</v>
          </cell>
          <cell r="N1348">
            <v>0</v>
          </cell>
          <cell r="O1348">
            <v>0</v>
          </cell>
          <cell r="P1348">
            <v>0</v>
          </cell>
        </row>
        <row r="1349">
          <cell r="C1349">
            <v>0</v>
          </cell>
          <cell r="D1349">
            <v>0</v>
          </cell>
          <cell r="E1349">
            <v>0</v>
          </cell>
          <cell r="F1349">
            <v>0</v>
          </cell>
          <cell r="G1349">
            <v>0</v>
          </cell>
          <cell r="H1349">
            <v>0</v>
          </cell>
          <cell r="I1349">
            <v>0</v>
          </cell>
          <cell r="J1349">
            <v>0</v>
          </cell>
          <cell r="K1349">
            <v>0</v>
          </cell>
          <cell r="L1349">
            <v>0</v>
          </cell>
          <cell r="M1349">
            <v>0</v>
          </cell>
          <cell r="N1349">
            <v>0</v>
          </cell>
          <cell r="O1349">
            <v>0</v>
          </cell>
          <cell r="P1349">
            <v>0</v>
          </cell>
        </row>
        <row r="1350">
          <cell r="C1350">
            <v>0</v>
          </cell>
          <cell r="D1350">
            <v>0</v>
          </cell>
          <cell r="E1350">
            <v>0</v>
          </cell>
          <cell r="F1350">
            <v>0</v>
          </cell>
          <cell r="G1350">
            <v>0</v>
          </cell>
          <cell r="H1350">
            <v>0</v>
          </cell>
          <cell r="I1350">
            <v>0</v>
          </cell>
          <cell r="J1350">
            <v>0</v>
          </cell>
          <cell r="K1350">
            <v>0</v>
          </cell>
          <cell r="L1350">
            <v>0</v>
          </cell>
          <cell r="M1350">
            <v>0</v>
          </cell>
          <cell r="N1350">
            <v>0</v>
          </cell>
          <cell r="O1350">
            <v>0</v>
          </cell>
          <cell r="P1350">
            <v>0</v>
          </cell>
        </row>
        <row r="1351">
          <cell r="C1351">
            <v>0</v>
          </cell>
          <cell r="D1351">
            <v>0</v>
          </cell>
          <cell r="E1351">
            <v>0</v>
          </cell>
          <cell r="F1351">
            <v>0</v>
          </cell>
          <cell r="G1351">
            <v>0</v>
          </cell>
          <cell r="H1351">
            <v>0</v>
          </cell>
          <cell r="I1351">
            <v>0</v>
          </cell>
          <cell r="J1351">
            <v>0</v>
          </cell>
          <cell r="K1351">
            <v>0</v>
          </cell>
          <cell r="L1351">
            <v>0</v>
          </cell>
          <cell r="M1351">
            <v>0</v>
          </cell>
          <cell r="N1351">
            <v>0</v>
          </cell>
          <cell r="O1351">
            <v>0</v>
          </cell>
          <cell r="P1351">
            <v>0</v>
          </cell>
        </row>
        <row r="1352">
          <cell r="B1352" t="str">
            <v>54계</v>
          </cell>
          <cell r="C1352">
            <v>0</v>
          </cell>
          <cell r="D1352" t="str">
            <v>계</v>
          </cell>
          <cell r="E1352">
            <v>0</v>
          </cell>
          <cell r="F1352">
            <v>0</v>
          </cell>
          <cell r="G1352">
            <v>0</v>
          </cell>
          <cell r="H1352">
            <v>0</v>
          </cell>
          <cell r="I1352">
            <v>0</v>
          </cell>
          <cell r="J1352">
            <v>0</v>
          </cell>
          <cell r="K1352" t="e">
            <v>#NAME?</v>
          </cell>
          <cell r="L1352">
            <v>0</v>
          </cell>
          <cell r="M1352" t="e">
            <v>#NAME?</v>
          </cell>
          <cell r="N1352">
            <v>0</v>
          </cell>
          <cell r="O1352" t="e">
            <v>#NAME?</v>
          </cell>
          <cell r="P1352">
            <v>0</v>
          </cell>
        </row>
        <row r="1353">
          <cell r="B1353">
            <v>55</v>
          </cell>
          <cell r="C1353">
            <v>55</v>
          </cell>
          <cell r="D1353" t="str">
            <v>급전선</v>
          </cell>
          <cell r="E1353" t="str">
            <v>HFC(FR)12D</v>
          </cell>
          <cell r="F1353" t="str">
            <v>m</v>
          </cell>
          <cell r="G1353">
            <v>0</v>
          </cell>
          <cell r="H1353">
            <v>0</v>
          </cell>
          <cell r="I1353">
            <v>0</v>
          </cell>
          <cell r="J1353">
            <v>0</v>
          </cell>
          <cell r="K1353">
            <v>0</v>
          </cell>
          <cell r="L1353">
            <v>0</v>
          </cell>
          <cell r="M1353">
            <v>0</v>
          </cell>
          <cell r="N1353">
            <v>0</v>
          </cell>
          <cell r="O1353">
            <v>0</v>
          </cell>
          <cell r="P1353">
            <v>55</v>
          </cell>
        </row>
        <row r="1354">
          <cell r="C1354">
            <v>0</v>
          </cell>
          <cell r="D1354" t="str">
            <v>가. 재료비</v>
          </cell>
          <cell r="E1354">
            <v>0</v>
          </cell>
          <cell r="F1354">
            <v>0</v>
          </cell>
          <cell r="G1354">
            <v>0</v>
          </cell>
          <cell r="H1354">
            <v>0</v>
          </cell>
          <cell r="I1354">
            <v>0</v>
          </cell>
          <cell r="J1354">
            <v>0</v>
          </cell>
          <cell r="K1354">
            <v>0</v>
          </cell>
          <cell r="L1354">
            <v>0</v>
          </cell>
          <cell r="M1354">
            <v>0</v>
          </cell>
          <cell r="N1354">
            <v>0</v>
          </cell>
          <cell r="O1354">
            <v>0</v>
          </cell>
          <cell r="P1354">
            <v>0</v>
          </cell>
        </row>
        <row r="1355">
          <cell r="C1355">
            <v>0</v>
          </cell>
          <cell r="D1355" t="str">
            <v>급전선</v>
          </cell>
          <cell r="E1355" t="str">
            <v>HFC(FR)12D</v>
          </cell>
          <cell r="F1355" t="str">
            <v>m</v>
          </cell>
          <cell r="G1355" t="e">
            <v>#NAME?</v>
          </cell>
          <cell r="H1355">
            <v>5500</v>
          </cell>
          <cell r="I1355" t="e">
            <v>#NAME?</v>
          </cell>
          <cell r="J1355">
            <v>0</v>
          </cell>
          <cell r="K1355">
            <v>0</v>
          </cell>
          <cell r="L1355">
            <v>0</v>
          </cell>
          <cell r="M1355">
            <v>0</v>
          </cell>
          <cell r="N1355">
            <v>5500</v>
          </cell>
          <cell r="O1355" t="e">
            <v>#NAME?</v>
          </cell>
          <cell r="P1355">
            <v>0</v>
          </cell>
        </row>
        <row r="1356">
          <cell r="C1356">
            <v>0</v>
          </cell>
          <cell r="D1356" t="str">
            <v>잡자재비</v>
          </cell>
          <cell r="E1356" t="str">
            <v>전선 및 배관의 2%</v>
          </cell>
          <cell r="F1356" t="str">
            <v>요율</v>
          </cell>
          <cell r="G1356" t="e">
            <v>#NAME?</v>
          </cell>
          <cell r="H1356" t="e">
            <v>#NAME?</v>
          </cell>
          <cell r="I1356" t="e">
            <v>#NAME?</v>
          </cell>
          <cell r="J1356">
            <v>0</v>
          </cell>
          <cell r="K1356">
            <v>0</v>
          </cell>
          <cell r="L1356">
            <v>0</v>
          </cell>
          <cell r="M1356">
            <v>0</v>
          </cell>
          <cell r="N1356" t="e">
            <v>#NAME?</v>
          </cell>
          <cell r="O1356" t="e">
            <v>#NAME?</v>
          </cell>
          <cell r="P1356">
            <v>0</v>
          </cell>
        </row>
        <row r="1357">
          <cell r="C1357">
            <v>0</v>
          </cell>
          <cell r="D1357">
            <v>0</v>
          </cell>
          <cell r="E1357">
            <v>0</v>
          </cell>
          <cell r="F1357">
            <v>0</v>
          </cell>
          <cell r="G1357">
            <v>0</v>
          </cell>
          <cell r="H1357">
            <v>0</v>
          </cell>
          <cell r="I1357">
            <v>0</v>
          </cell>
          <cell r="J1357">
            <v>0</v>
          </cell>
          <cell r="K1357">
            <v>0</v>
          </cell>
          <cell r="L1357">
            <v>0</v>
          </cell>
          <cell r="M1357">
            <v>0</v>
          </cell>
          <cell r="N1357">
            <v>0</v>
          </cell>
          <cell r="O1357">
            <v>0</v>
          </cell>
          <cell r="P1357">
            <v>0</v>
          </cell>
        </row>
        <row r="1358">
          <cell r="C1358">
            <v>0</v>
          </cell>
          <cell r="D1358" t="str">
            <v>나 노무비</v>
          </cell>
          <cell r="E1358">
            <v>0</v>
          </cell>
          <cell r="F1358">
            <v>0</v>
          </cell>
          <cell r="G1358">
            <v>0</v>
          </cell>
          <cell r="H1358">
            <v>0</v>
          </cell>
          <cell r="I1358">
            <v>0</v>
          </cell>
          <cell r="J1358">
            <v>0</v>
          </cell>
          <cell r="K1358">
            <v>0</v>
          </cell>
          <cell r="L1358">
            <v>0</v>
          </cell>
          <cell r="M1358">
            <v>0</v>
          </cell>
          <cell r="N1358">
            <v>0</v>
          </cell>
          <cell r="O1358">
            <v>0</v>
          </cell>
          <cell r="P1358">
            <v>0</v>
          </cell>
        </row>
        <row r="1359">
          <cell r="B1359" t="str">
            <v>55무선안테나공</v>
          </cell>
          <cell r="C1359">
            <v>0</v>
          </cell>
          <cell r="D1359" t="str">
            <v>무선안테나공</v>
          </cell>
          <cell r="E1359">
            <v>0</v>
          </cell>
          <cell r="F1359" t="str">
            <v>인</v>
          </cell>
          <cell r="G1359" t="e">
            <v>#NAME?</v>
          </cell>
          <cell r="H1359">
            <v>0</v>
          </cell>
          <cell r="I1359">
            <v>0</v>
          </cell>
          <cell r="J1359">
            <v>311012</v>
          </cell>
          <cell r="K1359" t="e">
            <v>#NAME?</v>
          </cell>
          <cell r="L1359">
            <v>0</v>
          </cell>
          <cell r="M1359">
            <v>0</v>
          </cell>
          <cell r="N1359">
            <v>311012</v>
          </cell>
          <cell r="O1359" t="e">
            <v>#NAME?</v>
          </cell>
          <cell r="P1359">
            <v>0</v>
          </cell>
        </row>
        <row r="1360">
          <cell r="B1360" t="str">
            <v>55통신외선공</v>
          </cell>
          <cell r="C1360">
            <v>0</v>
          </cell>
          <cell r="D1360" t="str">
            <v>통신외선공</v>
          </cell>
          <cell r="E1360">
            <v>0</v>
          </cell>
          <cell r="F1360" t="str">
            <v>인</v>
          </cell>
          <cell r="G1360" t="e">
            <v>#NAME?</v>
          </cell>
          <cell r="H1360">
            <v>0</v>
          </cell>
          <cell r="I1360">
            <v>0</v>
          </cell>
          <cell r="J1360">
            <v>357144</v>
          </cell>
          <cell r="K1360" t="e">
            <v>#NAME?</v>
          </cell>
          <cell r="L1360">
            <v>0</v>
          </cell>
          <cell r="M1360">
            <v>0</v>
          </cell>
          <cell r="N1360">
            <v>357144</v>
          </cell>
          <cell r="O1360" t="e">
            <v>#NAME?</v>
          </cell>
          <cell r="P1360">
            <v>0</v>
          </cell>
        </row>
        <row r="1361">
          <cell r="B1361" t="str">
            <v>55보통인부</v>
          </cell>
          <cell r="C1361">
            <v>0</v>
          </cell>
          <cell r="D1361" t="str">
            <v>보통인부</v>
          </cell>
          <cell r="E1361">
            <v>0</v>
          </cell>
          <cell r="F1361" t="str">
            <v>인</v>
          </cell>
          <cell r="G1361" t="e">
            <v>#NAME?</v>
          </cell>
          <cell r="H1361">
            <v>0</v>
          </cell>
          <cell r="I1361">
            <v>0</v>
          </cell>
          <cell r="J1361">
            <v>153671</v>
          </cell>
          <cell r="K1361" t="e">
            <v>#NAME?</v>
          </cell>
          <cell r="L1361">
            <v>0</v>
          </cell>
          <cell r="M1361">
            <v>0</v>
          </cell>
          <cell r="N1361">
            <v>153671</v>
          </cell>
          <cell r="O1361" t="e">
            <v>#NAME?</v>
          </cell>
          <cell r="P1361">
            <v>0</v>
          </cell>
        </row>
        <row r="1362">
          <cell r="C1362">
            <v>0</v>
          </cell>
          <cell r="D1362">
            <v>0</v>
          </cell>
          <cell r="E1362">
            <v>0</v>
          </cell>
          <cell r="F1362">
            <v>0</v>
          </cell>
          <cell r="G1362">
            <v>0</v>
          </cell>
          <cell r="H1362">
            <v>0</v>
          </cell>
          <cell r="I1362">
            <v>0</v>
          </cell>
          <cell r="J1362">
            <v>0</v>
          </cell>
          <cell r="K1362">
            <v>0</v>
          </cell>
          <cell r="L1362">
            <v>0</v>
          </cell>
          <cell r="M1362">
            <v>0</v>
          </cell>
          <cell r="N1362">
            <v>0</v>
          </cell>
          <cell r="O1362">
            <v>0</v>
          </cell>
          <cell r="P1362">
            <v>0</v>
          </cell>
        </row>
        <row r="1363">
          <cell r="C1363">
            <v>0</v>
          </cell>
          <cell r="D1363" t="str">
            <v>다. 공구손료</v>
          </cell>
          <cell r="E1363" t="str">
            <v>노무비x3%</v>
          </cell>
          <cell r="F1363">
            <v>0</v>
          </cell>
          <cell r="G1363">
            <v>0</v>
          </cell>
          <cell r="H1363">
            <v>0</v>
          </cell>
          <cell r="I1363">
            <v>0</v>
          </cell>
          <cell r="J1363">
            <v>0</v>
          </cell>
          <cell r="K1363">
            <v>0</v>
          </cell>
          <cell r="L1363">
            <v>0</v>
          </cell>
          <cell r="M1363">
            <v>0</v>
          </cell>
          <cell r="N1363">
            <v>0</v>
          </cell>
          <cell r="O1363">
            <v>0</v>
          </cell>
          <cell r="P1363">
            <v>0</v>
          </cell>
        </row>
        <row r="1364">
          <cell r="C1364">
            <v>0</v>
          </cell>
          <cell r="D1364" t="str">
            <v>무선안테나공</v>
          </cell>
          <cell r="E1364">
            <v>0</v>
          </cell>
          <cell r="F1364" t="str">
            <v>인</v>
          </cell>
          <cell r="G1364" t="e">
            <v>#NAME?</v>
          </cell>
          <cell r="H1364">
            <v>0</v>
          </cell>
          <cell r="I1364">
            <v>0</v>
          </cell>
          <cell r="J1364">
            <v>0</v>
          </cell>
          <cell r="K1364">
            <v>0</v>
          </cell>
          <cell r="L1364">
            <v>311012</v>
          </cell>
          <cell r="M1364" t="e">
            <v>#NAME?</v>
          </cell>
          <cell r="N1364">
            <v>311012</v>
          </cell>
          <cell r="O1364" t="e">
            <v>#NAME?</v>
          </cell>
          <cell r="P1364">
            <v>0</v>
          </cell>
        </row>
        <row r="1365">
          <cell r="C1365">
            <v>0</v>
          </cell>
          <cell r="D1365" t="str">
            <v>통신외선공</v>
          </cell>
          <cell r="E1365">
            <v>0</v>
          </cell>
          <cell r="F1365" t="str">
            <v>인</v>
          </cell>
          <cell r="G1365" t="e">
            <v>#NAME?</v>
          </cell>
          <cell r="H1365">
            <v>0</v>
          </cell>
          <cell r="I1365">
            <v>0</v>
          </cell>
          <cell r="J1365">
            <v>0</v>
          </cell>
          <cell r="K1365">
            <v>0</v>
          </cell>
          <cell r="L1365">
            <v>357144</v>
          </cell>
          <cell r="M1365" t="e">
            <v>#NAME?</v>
          </cell>
          <cell r="N1365">
            <v>357144</v>
          </cell>
          <cell r="O1365" t="e">
            <v>#NAME?</v>
          </cell>
          <cell r="P1365">
            <v>0</v>
          </cell>
        </row>
        <row r="1366">
          <cell r="C1366">
            <v>0</v>
          </cell>
          <cell r="D1366" t="str">
            <v>보통인부</v>
          </cell>
          <cell r="E1366">
            <v>0</v>
          </cell>
          <cell r="F1366" t="str">
            <v>인</v>
          </cell>
          <cell r="G1366" t="e">
            <v>#NAME?</v>
          </cell>
          <cell r="H1366">
            <v>0</v>
          </cell>
          <cell r="I1366">
            <v>0</v>
          </cell>
          <cell r="J1366">
            <v>0</v>
          </cell>
          <cell r="K1366">
            <v>0</v>
          </cell>
          <cell r="L1366">
            <v>153671</v>
          </cell>
          <cell r="M1366" t="e">
            <v>#NAME?</v>
          </cell>
          <cell r="N1366">
            <v>153671</v>
          </cell>
          <cell r="O1366" t="e">
            <v>#NAME?</v>
          </cell>
          <cell r="P1366">
            <v>0</v>
          </cell>
        </row>
        <row r="1367">
          <cell r="C1367">
            <v>0</v>
          </cell>
          <cell r="D1367">
            <v>0</v>
          </cell>
          <cell r="E1367">
            <v>0</v>
          </cell>
          <cell r="F1367">
            <v>0</v>
          </cell>
          <cell r="G1367">
            <v>0</v>
          </cell>
          <cell r="H1367">
            <v>0</v>
          </cell>
          <cell r="I1367">
            <v>0</v>
          </cell>
          <cell r="J1367">
            <v>0</v>
          </cell>
          <cell r="K1367">
            <v>0</v>
          </cell>
          <cell r="L1367">
            <v>0</v>
          </cell>
          <cell r="M1367">
            <v>0</v>
          </cell>
          <cell r="N1367">
            <v>0</v>
          </cell>
          <cell r="O1367">
            <v>0</v>
          </cell>
          <cell r="P1367">
            <v>0</v>
          </cell>
        </row>
        <row r="1368">
          <cell r="C1368">
            <v>0</v>
          </cell>
          <cell r="D1368">
            <v>0</v>
          </cell>
          <cell r="E1368">
            <v>0</v>
          </cell>
          <cell r="F1368">
            <v>0</v>
          </cell>
          <cell r="G1368">
            <v>0</v>
          </cell>
          <cell r="H1368">
            <v>0</v>
          </cell>
          <cell r="I1368">
            <v>0</v>
          </cell>
          <cell r="J1368">
            <v>0</v>
          </cell>
          <cell r="K1368">
            <v>0</v>
          </cell>
          <cell r="L1368">
            <v>0</v>
          </cell>
          <cell r="M1368">
            <v>0</v>
          </cell>
          <cell r="N1368">
            <v>0</v>
          </cell>
          <cell r="O1368">
            <v>0</v>
          </cell>
          <cell r="P1368">
            <v>0</v>
          </cell>
        </row>
        <row r="1369">
          <cell r="C1369">
            <v>0</v>
          </cell>
          <cell r="D1369">
            <v>0</v>
          </cell>
          <cell r="E1369">
            <v>0</v>
          </cell>
          <cell r="F1369">
            <v>0</v>
          </cell>
          <cell r="G1369">
            <v>0</v>
          </cell>
          <cell r="H1369">
            <v>0</v>
          </cell>
          <cell r="I1369">
            <v>0</v>
          </cell>
          <cell r="J1369">
            <v>0</v>
          </cell>
          <cell r="K1369">
            <v>0</v>
          </cell>
          <cell r="L1369">
            <v>0</v>
          </cell>
          <cell r="M1369">
            <v>0</v>
          </cell>
          <cell r="N1369">
            <v>0</v>
          </cell>
          <cell r="O1369">
            <v>0</v>
          </cell>
          <cell r="P1369">
            <v>0</v>
          </cell>
        </row>
        <row r="1370">
          <cell r="C1370">
            <v>0</v>
          </cell>
          <cell r="D1370">
            <v>0</v>
          </cell>
          <cell r="E1370">
            <v>0</v>
          </cell>
          <cell r="F1370">
            <v>0</v>
          </cell>
          <cell r="G1370">
            <v>0</v>
          </cell>
          <cell r="H1370">
            <v>0</v>
          </cell>
          <cell r="I1370">
            <v>0</v>
          </cell>
          <cell r="J1370">
            <v>0</v>
          </cell>
          <cell r="K1370">
            <v>0</v>
          </cell>
          <cell r="L1370">
            <v>0</v>
          </cell>
          <cell r="M1370">
            <v>0</v>
          </cell>
          <cell r="N1370">
            <v>0</v>
          </cell>
          <cell r="O1370">
            <v>0</v>
          </cell>
          <cell r="P1370">
            <v>0</v>
          </cell>
        </row>
        <row r="1371">
          <cell r="C1371">
            <v>0</v>
          </cell>
          <cell r="D1371">
            <v>0</v>
          </cell>
          <cell r="E1371">
            <v>0</v>
          </cell>
          <cell r="F1371">
            <v>0</v>
          </cell>
          <cell r="G1371">
            <v>0</v>
          </cell>
          <cell r="H1371">
            <v>0</v>
          </cell>
          <cell r="I1371">
            <v>0</v>
          </cell>
          <cell r="J1371">
            <v>0</v>
          </cell>
          <cell r="K1371">
            <v>0</v>
          </cell>
          <cell r="L1371">
            <v>0</v>
          </cell>
          <cell r="M1371">
            <v>0</v>
          </cell>
          <cell r="N1371">
            <v>0</v>
          </cell>
          <cell r="O1371">
            <v>0</v>
          </cell>
          <cell r="P1371">
            <v>0</v>
          </cell>
        </row>
        <row r="1372">
          <cell r="C1372">
            <v>0</v>
          </cell>
          <cell r="D1372">
            <v>0</v>
          </cell>
          <cell r="E1372">
            <v>0</v>
          </cell>
          <cell r="F1372">
            <v>0</v>
          </cell>
          <cell r="G1372">
            <v>0</v>
          </cell>
          <cell r="H1372">
            <v>0</v>
          </cell>
          <cell r="I1372">
            <v>0</v>
          </cell>
          <cell r="J1372">
            <v>0</v>
          </cell>
          <cell r="K1372">
            <v>0</v>
          </cell>
          <cell r="L1372">
            <v>0</v>
          </cell>
          <cell r="M1372">
            <v>0</v>
          </cell>
          <cell r="N1372">
            <v>0</v>
          </cell>
          <cell r="O1372">
            <v>0</v>
          </cell>
          <cell r="P1372">
            <v>0</v>
          </cell>
        </row>
        <row r="1373">
          <cell r="C1373">
            <v>0</v>
          </cell>
          <cell r="D1373">
            <v>0</v>
          </cell>
          <cell r="E1373">
            <v>0</v>
          </cell>
          <cell r="F1373">
            <v>0</v>
          </cell>
          <cell r="G1373">
            <v>0</v>
          </cell>
          <cell r="H1373">
            <v>0</v>
          </cell>
          <cell r="I1373">
            <v>0</v>
          </cell>
          <cell r="J1373">
            <v>0</v>
          </cell>
          <cell r="K1373">
            <v>0</v>
          </cell>
          <cell r="L1373">
            <v>0</v>
          </cell>
          <cell r="M1373">
            <v>0</v>
          </cell>
          <cell r="N1373">
            <v>0</v>
          </cell>
          <cell r="O1373">
            <v>0</v>
          </cell>
          <cell r="P1373">
            <v>0</v>
          </cell>
        </row>
        <row r="1374">
          <cell r="C1374">
            <v>0</v>
          </cell>
          <cell r="D1374">
            <v>0</v>
          </cell>
          <cell r="E1374">
            <v>0</v>
          </cell>
          <cell r="F1374">
            <v>0</v>
          </cell>
          <cell r="G1374">
            <v>0</v>
          </cell>
          <cell r="H1374">
            <v>0</v>
          </cell>
          <cell r="I1374">
            <v>0</v>
          </cell>
          <cell r="J1374">
            <v>0</v>
          </cell>
          <cell r="K1374">
            <v>0</v>
          </cell>
          <cell r="L1374">
            <v>0</v>
          </cell>
          <cell r="M1374">
            <v>0</v>
          </cell>
          <cell r="N1374">
            <v>0</v>
          </cell>
          <cell r="O1374">
            <v>0</v>
          </cell>
          <cell r="P1374">
            <v>0</v>
          </cell>
        </row>
        <row r="1375">
          <cell r="C1375">
            <v>0</v>
          </cell>
          <cell r="D1375">
            <v>0</v>
          </cell>
          <cell r="E1375">
            <v>0</v>
          </cell>
          <cell r="F1375">
            <v>0</v>
          </cell>
          <cell r="G1375">
            <v>0</v>
          </cell>
          <cell r="H1375">
            <v>0</v>
          </cell>
          <cell r="I1375">
            <v>0</v>
          </cell>
          <cell r="J1375">
            <v>0</v>
          </cell>
          <cell r="K1375">
            <v>0</v>
          </cell>
          <cell r="L1375">
            <v>0</v>
          </cell>
          <cell r="M1375">
            <v>0</v>
          </cell>
          <cell r="N1375">
            <v>0</v>
          </cell>
          <cell r="O1375">
            <v>0</v>
          </cell>
          <cell r="P1375">
            <v>0</v>
          </cell>
        </row>
        <row r="1376">
          <cell r="C1376">
            <v>0</v>
          </cell>
          <cell r="D1376">
            <v>0</v>
          </cell>
          <cell r="E1376">
            <v>0</v>
          </cell>
          <cell r="F1376">
            <v>0</v>
          </cell>
          <cell r="G1376">
            <v>0</v>
          </cell>
          <cell r="H1376">
            <v>0</v>
          </cell>
          <cell r="I1376">
            <v>0</v>
          </cell>
          <cell r="J1376">
            <v>0</v>
          </cell>
          <cell r="K1376">
            <v>0</v>
          </cell>
          <cell r="L1376">
            <v>0</v>
          </cell>
          <cell r="M1376">
            <v>0</v>
          </cell>
          <cell r="N1376">
            <v>0</v>
          </cell>
          <cell r="O1376">
            <v>0</v>
          </cell>
          <cell r="P1376">
            <v>0</v>
          </cell>
        </row>
        <row r="1377">
          <cell r="B1377" t="str">
            <v>55계</v>
          </cell>
          <cell r="C1377">
            <v>0</v>
          </cell>
          <cell r="D1377" t="str">
            <v>계</v>
          </cell>
          <cell r="E1377">
            <v>0</v>
          </cell>
          <cell r="F1377">
            <v>0</v>
          </cell>
          <cell r="G1377">
            <v>0</v>
          </cell>
          <cell r="H1377">
            <v>0</v>
          </cell>
          <cell r="I1377" t="e">
            <v>#NAME?</v>
          </cell>
          <cell r="J1377">
            <v>0</v>
          </cell>
          <cell r="K1377" t="e">
            <v>#NAME?</v>
          </cell>
          <cell r="L1377">
            <v>0</v>
          </cell>
          <cell r="M1377" t="e">
            <v>#NAME?</v>
          </cell>
          <cell r="N1377">
            <v>0</v>
          </cell>
          <cell r="O1377" t="e">
            <v>#NAME?</v>
          </cell>
          <cell r="P1377">
            <v>0</v>
          </cell>
        </row>
        <row r="1378">
          <cell r="B1378">
            <v>56</v>
          </cell>
          <cell r="C1378">
            <v>56</v>
          </cell>
          <cell r="D1378" t="str">
            <v>커넥터 설치</v>
          </cell>
          <cell r="E1378" t="str">
            <v>Φ1/2"</v>
          </cell>
          <cell r="F1378" t="str">
            <v>개</v>
          </cell>
          <cell r="G1378">
            <v>0</v>
          </cell>
          <cell r="H1378">
            <v>0</v>
          </cell>
          <cell r="I1378">
            <v>0</v>
          </cell>
          <cell r="J1378">
            <v>0</v>
          </cell>
          <cell r="K1378">
            <v>0</v>
          </cell>
          <cell r="L1378">
            <v>0</v>
          </cell>
          <cell r="M1378">
            <v>0</v>
          </cell>
          <cell r="N1378">
            <v>0</v>
          </cell>
          <cell r="O1378">
            <v>0</v>
          </cell>
          <cell r="P1378">
            <v>56</v>
          </cell>
        </row>
        <row r="1379">
          <cell r="C1379">
            <v>0</v>
          </cell>
          <cell r="D1379" t="str">
            <v>가. 재료비</v>
          </cell>
          <cell r="E1379">
            <v>0</v>
          </cell>
          <cell r="F1379">
            <v>0</v>
          </cell>
          <cell r="G1379">
            <v>0</v>
          </cell>
          <cell r="H1379">
            <v>0</v>
          </cell>
          <cell r="I1379">
            <v>0</v>
          </cell>
          <cell r="J1379">
            <v>0</v>
          </cell>
          <cell r="K1379">
            <v>0</v>
          </cell>
          <cell r="L1379">
            <v>0</v>
          </cell>
          <cell r="M1379">
            <v>0</v>
          </cell>
          <cell r="N1379">
            <v>0</v>
          </cell>
          <cell r="O1379">
            <v>0</v>
          </cell>
          <cell r="P1379">
            <v>0</v>
          </cell>
        </row>
        <row r="1380">
          <cell r="C1380">
            <v>0</v>
          </cell>
          <cell r="D1380" t="str">
            <v>커넥터</v>
          </cell>
          <cell r="E1380" t="str">
            <v>Φ1/2"</v>
          </cell>
          <cell r="F1380" t="str">
            <v>개</v>
          </cell>
          <cell r="G1380" t="e">
            <v>#NAME?</v>
          </cell>
          <cell r="H1380">
            <v>3300</v>
          </cell>
          <cell r="I1380" t="e">
            <v>#NAME?</v>
          </cell>
          <cell r="J1380">
            <v>0</v>
          </cell>
          <cell r="K1380">
            <v>0</v>
          </cell>
          <cell r="L1380">
            <v>0</v>
          </cell>
          <cell r="M1380">
            <v>0</v>
          </cell>
          <cell r="N1380">
            <v>3300</v>
          </cell>
          <cell r="O1380" t="e">
            <v>#NAME?</v>
          </cell>
          <cell r="P1380">
            <v>0</v>
          </cell>
        </row>
        <row r="1381">
          <cell r="C1381">
            <v>0</v>
          </cell>
          <cell r="D1381">
            <v>0</v>
          </cell>
          <cell r="E1381">
            <v>0</v>
          </cell>
          <cell r="F1381">
            <v>0</v>
          </cell>
          <cell r="G1381">
            <v>0</v>
          </cell>
          <cell r="H1381">
            <v>0</v>
          </cell>
          <cell r="I1381">
            <v>0</v>
          </cell>
          <cell r="J1381">
            <v>0</v>
          </cell>
          <cell r="K1381">
            <v>0</v>
          </cell>
          <cell r="L1381">
            <v>0</v>
          </cell>
          <cell r="M1381">
            <v>0</v>
          </cell>
          <cell r="N1381">
            <v>0</v>
          </cell>
          <cell r="O1381">
            <v>0</v>
          </cell>
          <cell r="P1381">
            <v>0</v>
          </cell>
        </row>
        <row r="1382">
          <cell r="C1382">
            <v>0</v>
          </cell>
          <cell r="D1382" t="str">
            <v>나 노무비</v>
          </cell>
          <cell r="E1382">
            <v>0</v>
          </cell>
          <cell r="F1382">
            <v>0</v>
          </cell>
          <cell r="G1382">
            <v>0</v>
          </cell>
          <cell r="H1382">
            <v>0</v>
          </cell>
          <cell r="I1382">
            <v>0</v>
          </cell>
          <cell r="J1382">
            <v>0</v>
          </cell>
          <cell r="K1382">
            <v>0</v>
          </cell>
          <cell r="L1382">
            <v>0</v>
          </cell>
          <cell r="M1382">
            <v>0</v>
          </cell>
          <cell r="N1382">
            <v>0</v>
          </cell>
          <cell r="O1382">
            <v>0</v>
          </cell>
          <cell r="P1382">
            <v>0</v>
          </cell>
        </row>
        <row r="1383">
          <cell r="B1383" t="str">
            <v>56통신내선공</v>
          </cell>
          <cell r="C1383">
            <v>0</v>
          </cell>
          <cell r="D1383" t="str">
            <v>통신내선공</v>
          </cell>
          <cell r="E1383">
            <v>0</v>
          </cell>
          <cell r="F1383" t="str">
            <v>인</v>
          </cell>
          <cell r="G1383" t="e">
            <v>#NAME?</v>
          </cell>
          <cell r="H1383">
            <v>0</v>
          </cell>
          <cell r="I1383">
            <v>0</v>
          </cell>
          <cell r="J1383">
            <v>242964</v>
          </cell>
          <cell r="K1383" t="e">
            <v>#NAME?</v>
          </cell>
          <cell r="L1383">
            <v>0</v>
          </cell>
          <cell r="M1383">
            <v>0</v>
          </cell>
          <cell r="N1383">
            <v>0</v>
          </cell>
          <cell r="O1383">
            <v>0</v>
          </cell>
          <cell r="P1383">
            <v>0</v>
          </cell>
        </row>
        <row r="1384">
          <cell r="C1384">
            <v>0</v>
          </cell>
          <cell r="D1384">
            <v>0</v>
          </cell>
          <cell r="E1384">
            <v>0</v>
          </cell>
          <cell r="F1384">
            <v>0</v>
          </cell>
          <cell r="G1384">
            <v>0</v>
          </cell>
          <cell r="H1384">
            <v>0</v>
          </cell>
          <cell r="I1384">
            <v>0</v>
          </cell>
          <cell r="J1384">
            <v>0</v>
          </cell>
          <cell r="K1384">
            <v>0</v>
          </cell>
          <cell r="L1384">
            <v>0</v>
          </cell>
          <cell r="M1384">
            <v>0</v>
          </cell>
          <cell r="N1384">
            <v>0</v>
          </cell>
          <cell r="O1384">
            <v>0</v>
          </cell>
          <cell r="P1384">
            <v>0</v>
          </cell>
        </row>
        <row r="1385">
          <cell r="C1385">
            <v>0</v>
          </cell>
          <cell r="D1385" t="str">
            <v>다. 공구손료</v>
          </cell>
          <cell r="E1385" t="str">
            <v>노무비x3%</v>
          </cell>
          <cell r="F1385">
            <v>0</v>
          </cell>
          <cell r="G1385">
            <v>0</v>
          </cell>
          <cell r="H1385">
            <v>0</v>
          </cell>
          <cell r="I1385">
            <v>0</v>
          </cell>
          <cell r="J1385">
            <v>0</v>
          </cell>
          <cell r="K1385">
            <v>0</v>
          </cell>
          <cell r="L1385">
            <v>0</v>
          </cell>
          <cell r="M1385">
            <v>0</v>
          </cell>
          <cell r="N1385">
            <v>0</v>
          </cell>
          <cell r="O1385">
            <v>0</v>
          </cell>
          <cell r="P1385">
            <v>0</v>
          </cell>
        </row>
        <row r="1386">
          <cell r="C1386">
            <v>0</v>
          </cell>
          <cell r="D1386" t="str">
            <v>통신내선공</v>
          </cell>
          <cell r="E1386">
            <v>0</v>
          </cell>
          <cell r="F1386" t="str">
            <v>인</v>
          </cell>
          <cell r="G1386" t="e">
            <v>#NAME?</v>
          </cell>
          <cell r="H1386">
            <v>0</v>
          </cell>
          <cell r="I1386">
            <v>0</v>
          </cell>
          <cell r="J1386">
            <v>0</v>
          </cell>
          <cell r="K1386">
            <v>0</v>
          </cell>
          <cell r="L1386">
            <v>242964</v>
          </cell>
          <cell r="M1386" t="e">
            <v>#NAME?</v>
          </cell>
          <cell r="N1386">
            <v>242964</v>
          </cell>
          <cell r="O1386" t="e">
            <v>#NAME?</v>
          </cell>
          <cell r="P1386">
            <v>0</v>
          </cell>
        </row>
        <row r="1387">
          <cell r="C1387">
            <v>0</v>
          </cell>
          <cell r="D1387">
            <v>0</v>
          </cell>
          <cell r="E1387">
            <v>0</v>
          </cell>
          <cell r="F1387">
            <v>0</v>
          </cell>
          <cell r="G1387">
            <v>0</v>
          </cell>
          <cell r="H1387">
            <v>0</v>
          </cell>
          <cell r="I1387">
            <v>0</v>
          </cell>
          <cell r="J1387">
            <v>0</v>
          </cell>
          <cell r="K1387">
            <v>0</v>
          </cell>
          <cell r="L1387">
            <v>0</v>
          </cell>
          <cell r="M1387">
            <v>0</v>
          </cell>
          <cell r="N1387">
            <v>0</v>
          </cell>
          <cell r="O1387">
            <v>0</v>
          </cell>
          <cell r="P1387">
            <v>0</v>
          </cell>
        </row>
        <row r="1388">
          <cell r="C1388">
            <v>0</v>
          </cell>
          <cell r="D1388">
            <v>0</v>
          </cell>
          <cell r="E1388">
            <v>0</v>
          </cell>
          <cell r="F1388">
            <v>0</v>
          </cell>
          <cell r="G1388">
            <v>0</v>
          </cell>
          <cell r="H1388">
            <v>0</v>
          </cell>
          <cell r="I1388">
            <v>0</v>
          </cell>
          <cell r="J1388">
            <v>0</v>
          </cell>
          <cell r="K1388">
            <v>0</v>
          </cell>
          <cell r="L1388">
            <v>0</v>
          </cell>
          <cell r="M1388">
            <v>0</v>
          </cell>
          <cell r="N1388">
            <v>0</v>
          </cell>
          <cell r="O1388">
            <v>0</v>
          </cell>
          <cell r="P1388">
            <v>0</v>
          </cell>
        </row>
        <row r="1389">
          <cell r="C1389">
            <v>0</v>
          </cell>
          <cell r="D1389">
            <v>0</v>
          </cell>
          <cell r="E1389">
            <v>0</v>
          </cell>
          <cell r="F1389">
            <v>0</v>
          </cell>
          <cell r="G1389">
            <v>0</v>
          </cell>
          <cell r="H1389">
            <v>0</v>
          </cell>
          <cell r="I1389">
            <v>0</v>
          </cell>
          <cell r="J1389">
            <v>0</v>
          </cell>
          <cell r="K1389">
            <v>0</v>
          </cell>
          <cell r="L1389">
            <v>0</v>
          </cell>
          <cell r="M1389">
            <v>0</v>
          </cell>
          <cell r="N1389">
            <v>0</v>
          </cell>
          <cell r="O1389">
            <v>0</v>
          </cell>
          <cell r="P1389">
            <v>0</v>
          </cell>
        </row>
        <row r="1390">
          <cell r="C1390">
            <v>0</v>
          </cell>
          <cell r="D1390">
            <v>0</v>
          </cell>
          <cell r="E1390">
            <v>0</v>
          </cell>
          <cell r="F1390">
            <v>0</v>
          </cell>
          <cell r="G1390">
            <v>0</v>
          </cell>
          <cell r="H1390">
            <v>0</v>
          </cell>
          <cell r="I1390">
            <v>0</v>
          </cell>
          <cell r="J1390">
            <v>0</v>
          </cell>
          <cell r="K1390">
            <v>0</v>
          </cell>
          <cell r="L1390">
            <v>0</v>
          </cell>
          <cell r="M1390">
            <v>0</v>
          </cell>
          <cell r="N1390">
            <v>0</v>
          </cell>
          <cell r="O1390">
            <v>0</v>
          </cell>
          <cell r="P1390">
            <v>0</v>
          </cell>
        </row>
        <row r="1391">
          <cell r="C1391">
            <v>0</v>
          </cell>
          <cell r="D1391">
            <v>0</v>
          </cell>
          <cell r="E1391">
            <v>0</v>
          </cell>
          <cell r="F1391">
            <v>0</v>
          </cell>
          <cell r="G1391">
            <v>0</v>
          </cell>
          <cell r="H1391">
            <v>0</v>
          </cell>
          <cell r="I1391">
            <v>0</v>
          </cell>
          <cell r="J1391">
            <v>0</v>
          </cell>
          <cell r="K1391">
            <v>0</v>
          </cell>
          <cell r="L1391">
            <v>0</v>
          </cell>
          <cell r="M1391">
            <v>0</v>
          </cell>
          <cell r="N1391">
            <v>0</v>
          </cell>
          <cell r="O1391">
            <v>0</v>
          </cell>
          <cell r="P1391">
            <v>0</v>
          </cell>
        </row>
        <row r="1392">
          <cell r="C1392">
            <v>0</v>
          </cell>
          <cell r="D1392">
            <v>0</v>
          </cell>
          <cell r="E1392">
            <v>0</v>
          </cell>
          <cell r="F1392">
            <v>0</v>
          </cell>
          <cell r="G1392">
            <v>0</v>
          </cell>
          <cell r="H1392">
            <v>0</v>
          </cell>
          <cell r="I1392">
            <v>0</v>
          </cell>
          <cell r="J1392">
            <v>0</v>
          </cell>
          <cell r="K1392">
            <v>0</v>
          </cell>
          <cell r="L1392">
            <v>0</v>
          </cell>
          <cell r="M1392">
            <v>0</v>
          </cell>
          <cell r="N1392">
            <v>0</v>
          </cell>
          <cell r="O1392">
            <v>0</v>
          </cell>
          <cell r="P1392">
            <v>0</v>
          </cell>
        </row>
        <row r="1393">
          <cell r="C1393">
            <v>0</v>
          </cell>
          <cell r="D1393">
            <v>0</v>
          </cell>
          <cell r="E1393">
            <v>0</v>
          </cell>
          <cell r="F1393">
            <v>0</v>
          </cell>
          <cell r="G1393">
            <v>0</v>
          </cell>
          <cell r="H1393">
            <v>0</v>
          </cell>
          <cell r="I1393">
            <v>0</v>
          </cell>
          <cell r="J1393">
            <v>0</v>
          </cell>
          <cell r="K1393">
            <v>0</v>
          </cell>
          <cell r="L1393">
            <v>0</v>
          </cell>
          <cell r="M1393">
            <v>0</v>
          </cell>
          <cell r="N1393">
            <v>0</v>
          </cell>
          <cell r="O1393">
            <v>0</v>
          </cell>
          <cell r="P1393">
            <v>0</v>
          </cell>
        </row>
        <row r="1394">
          <cell r="C1394">
            <v>0</v>
          </cell>
          <cell r="D1394">
            <v>0</v>
          </cell>
          <cell r="E1394">
            <v>0</v>
          </cell>
          <cell r="F1394">
            <v>0</v>
          </cell>
          <cell r="G1394">
            <v>0</v>
          </cell>
          <cell r="H1394">
            <v>0</v>
          </cell>
          <cell r="I1394">
            <v>0</v>
          </cell>
          <cell r="J1394">
            <v>0</v>
          </cell>
          <cell r="K1394">
            <v>0</v>
          </cell>
          <cell r="L1394">
            <v>0</v>
          </cell>
          <cell r="M1394">
            <v>0</v>
          </cell>
          <cell r="N1394">
            <v>0</v>
          </cell>
          <cell r="O1394">
            <v>0</v>
          </cell>
          <cell r="P1394">
            <v>0</v>
          </cell>
        </row>
        <row r="1395">
          <cell r="C1395">
            <v>0</v>
          </cell>
          <cell r="D1395">
            <v>0</v>
          </cell>
          <cell r="E1395">
            <v>0</v>
          </cell>
          <cell r="F1395">
            <v>0</v>
          </cell>
          <cell r="G1395">
            <v>0</v>
          </cell>
          <cell r="H1395">
            <v>0</v>
          </cell>
          <cell r="I1395">
            <v>0</v>
          </cell>
          <cell r="J1395">
            <v>0</v>
          </cell>
          <cell r="K1395">
            <v>0</v>
          </cell>
          <cell r="L1395">
            <v>0</v>
          </cell>
          <cell r="M1395">
            <v>0</v>
          </cell>
          <cell r="N1395">
            <v>0</v>
          </cell>
          <cell r="O1395">
            <v>0</v>
          </cell>
          <cell r="P1395">
            <v>0</v>
          </cell>
        </row>
        <row r="1396">
          <cell r="C1396">
            <v>0</v>
          </cell>
          <cell r="D1396">
            <v>0</v>
          </cell>
          <cell r="E1396">
            <v>0</v>
          </cell>
          <cell r="F1396">
            <v>0</v>
          </cell>
          <cell r="G1396">
            <v>0</v>
          </cell>
          <cell r="H1396">
            <v>0</v>
          </cell>
          <cell r="I1396">
            <v>0</v>
          </cell>
          <cell r="J1396">
            <v>0</v>
          </cell>
          <cell r="K1396">
            <v>0</v>
          </cell>
          <cell r="L1396">
            <v>0</v>
          </cell>
          <cell r="M1396">
            <v>0</v>
          </cell>
          <cell r="N1396">
            <v>0</v>
          </cell>
          <cell r="O1396">
            <v>0</v>
          </cell>
          <cell r="P1396">
            <v>0</v>
          </cell>
        </row>
        <row r="1397">
          <cell r="C1397">
            <v>0</v>
          </cell>
          <cell r="D1397">
            <v>0</v>
          </cell>
          <cell r="E1397">
            <v>0</v>
          </cell>
          <cell r="F1397">
            <v>0</v>
          </cell>
          <cell r="G1397">
            <v>0</v>
          </cell>
          <cell r="H1397">
            <v>0</v>
          </cell>
          <cell r="I1397">
            <v>0</v>
          </cell>
          <cell r="J1397">
            <v>0</v>
          </cell>
          <cell r="K1397">
            <v>0</v>
          </cell>
          <cell r="L1397">
            <v>0</v>
          </cell>
          <cell r="M1397">
            <v>0</v>
          </cell>
          <cell r="N1397">
            <v>0</v>
          </cell>
          <cell r="O1397">
            <v>0</v>
          </cell>
          <cell r="P1397">
            <v>0</v>
          </cell>
        </row>
        <row r="1398">
          <cell r="C1398">
            <v>0</v>
          </cell>
          <cell r="D1398">
            <v>0</v>
          </cell>
          <cell r="E1398">
            <v>0</v>
          </cell>
          <cell r="F1398">
            <v>0</v>
          </cell>
          <cell r="G1398">
            <v>0</v>
          </cell>
          <cell r="H1398">
            <v>0</v>
          </cell>
          <cell r="I1398">
            <v>0</v>
          </cell>
          <cell r="J1398">
            <v>0</v>
          </cell>
          <cell r="K1398">
            <v>0</v>
          </cell>
          <cell r="L1398">
            <v>0</v>
          </cell>
          <cell r="M1398">
            <v>0</v>
          </cell>
          <cell r="N1398">
            <v>0</v>
          </cell>
          <cell r="O1398">
            <v>0</v>
          </cell>
          <cell r="P1398">
            <v>0</v>
          </cell>
        </row>
        <row r="1399">
          <cell r="C1399">
            <v>0</v>
          </cell>
          <cell r="D1399">
            <v>0</v>
          </cell>
          <cell r="E1399">
            <v>0</v>
          </cell>
          <cell r="F1399">
            <v>0</v>
          </cell>
          <cell r="G1399">
            <v>0</v>
          </cell>
          <cell r="H1399">
            <v>0</v>
          </cell>
          <cell r="I1399">
            <v>0</v>
          </cell>
          <cell r="J1399">
            <v>0</v>
          </cell>
          <cell r="K1399">
            <v>0</v>
          </cell>
          <cell r="L1399">
            <v>0</v>
          </cell>
          <cell r="M1399">
            <v>0</v>
          </cell>
          <cell r="N1399">
            <v>0</v>
          </cell>
          <cell r="O1399">
            <v>0</v>
          </cell>
          <cell r="P1399">
            <v>0</v>
          </cell>
        </row>
        <row r="1400">
          <cell r="C1400">
            <v>0</v>
          </cell>
          <cell r="D1400">
            <v>0</v>
          </cell>
          <cell r="E1400">
            <v>0</v>
          </cell>
          <cell r="F1400">
            <v>0</v>
          </cell>
          <cell r="G1400">
            <v>0</v>
          </cell>
          <cell r="H1400">
            <v>0</v>
          </cell>
          <cell r="I1400">
            <v>0</v>
          </cell>
          <cell r="J1400">
            <v>0</v>
          </cell>
          <cell r="K1400">
            <v>0</v>
          </cell>
          <cell r="L1400">
            <v>0</v>
          </cell>
          <cell r="M1400">
            <v>0</v>
          </cell>
          <cell r="N1400">
            <v>0</v>
          </cell>
          <cell r="O1400">
            <v>0</v>
          </cell>
          <cell r="P1400">
            <v>0</v>
          </cell>
        </row>
        <row r="1401">
          <cell r="C1401">
            <v>0</v>
          </cell>
          <cell r="D1401">
            <v>0</v>
          </cell>
          <cell r="E1401">
            <v>0</v>
          </cell>
          <cell r="F1401">
            <v>0</v>
          </cell>
          <cell r="G1401">
            <v>0</v>
          </cell>
          <cell r="H1401">
            <v>0</v>
          </cell>
          <cell r="I1401">
            <v>0</v>
          </cell>
          <cell r="J1401">
            <v>0</v>
          </cell>
          <cell r="K1401">
            <v>0</v>
          </cell>
          <cell r="L1401">
            <v>0</v>
          </cell>
          <cell r="M1401">
            <v>0</v>
          </cell>
          <cell r="N1401">
            <v>0</v>
          </cell>
          <cell r="O1401">
            <v>0</v>
          </cell>
          <cell r="P1401">
            <v>0</v>
          </cell>
        </row>
        <row r="1402">
          <cell r="B1402" t="str">
            <v>56계</v>
          </cell>
          <cell r="C1402">
            <v>0</v>
          </cell>
          <cell r="D1402" t="str">
            <v>계</v>
          </cell>
          <cell r="E1402">
            <v>0</v>
          </cell>
          <cell r="F1402">
            <v>0</v>
          </cell>
          <cell r="G1402">
            <v>0</v>
          </cell>
          <cell r="H1402">
            <v>0</v>
          </cell>
          <cell r="I1402" t="e">
            <v>#NAME?</v>
          </cell>
          <cell r="J1402">
            <v>0</v>
          </cell>
          <cell r="K1402" t="e">
            <v>#NAME?</v>
          </cell>
          <cell r="L1402">
            <v>0</v>
          </cell>
          <cell r="M1402" t="e">
            <v>#NAME?</v>
          </cell>
          <cell r="N1402">
            <v>0</v>
          </cell>
          <cell r="O1402" t="e">
            <v>#NAME?</v>
          </cell>
          <cell r="P1402">
            <v>0</v>
          </cell>
        </row>
        <row r="1403">
          <cell r="B1403">
            <v>57</v>
          </cell>
          <cell r="C1403">
            <v>57</v>
          </cell>
          <cell r="D1403" t="str">
            <v>원터치 커플러</v>
          </cell>
          <cell r="E1403" t="str">
            <v>E25</v>
          </cell>
          <cell r="F1403" t="str">
            <v>개</v>
          </cell>
          <cell r="G1403">
            <v>0</v>
          </cell>
          <cell r="H1403">
            <v>0</v>
          </cell>
          <cell r="I1403">
            <v>0</v>
          </cell>
          <cell r="J1403">
            <v>0</v>
          </cell>
          <cell r="K1403">
            <v>0</v>
          </cell>
          <cell r="L1403">
            <v>0</v>
          </cell>
          <cell r="M1403">
            <v>0</v>
          </cell>
          <cell r="N1403">
            <v>0</v>
          </cell>
          <cell r="O1403">
            <v>0</v>
          </cell>
          <cell r="P1403">
            <v>57</v>
          </cell>
        </row>
        <row r="1404">
          <cell r="C1404">
            <v>0</v>
          </cell>
          <cell r="D1404" t="str">
            <v>가. 재료비</v>
          </cell>
          <cell r="E1404">
            <v>0</v>
          </cell>
          <cell r="F1404">
            <v>0</v>
          </cell>
          <cell r="G1404">
            <v>0</v>
          </cell>
          <cell r="H1404">
            <v>0</v>
          </cell>
          <cell r="I1404">
            <v>0</v>
          </cell>
          <cell r="J1404">
            <v>0</v>
          </cell>
          <cell r="K1404">
            <v>0</v>
          </cell>
          <cell r="L1404">
            <v>0</v>
          </cell>
          <cell r="M1404">
            <v>0</v>
          </cell>
          <cell r="N1404">
            <v>0</v>
          </cell>
          <cell r="O1404">
            <v>0</v>
          </cell>
          <cell r="P1404">
            <v>0</v>
          </cell>
        </row>
        <row r="1405">
          <cell r="C1405">
            <v>0</v>
          </cell>
          <cell r="D1405" t="str">
            <v>원터치 커플러</v>
          </cell>
          <cell r="E1405" t="str">
            <v>E25</v>
          </cell>
          <cell r="F1405" t="str">
            <v>개</v>
          </cell>
          <cell r="G1405">
            <v>1</v>
          </cell>
          <cell r="H1405">
            <v>7050</v>
          </cell>
          <cell r="I1405">
            <v>7050</v>
          </cell>
          <cell r="J1405">
            <v>0</v>
          </cell>
          <cell r="K1405">
            <v>0</v>
          </cell>
          <cell r="L1405">
            <v>0</v>
          </cell>
          <cell r="M1405">
            <v>0</v>
          </cell>
          <cell r="N1405">
            <v>7050</v>
          </cell>
          <cell r="O1405">
            <v>7050</v>
          </cell>
          <cell r="P1405">
            <v>0</v>
          </cell>
        </row>
        <row r="1406">
          <cell r="C1406">
            <v>0</v>
          </cell>
          <cell r="D1406">
            <v>0</v>
          </cell>
          <cell r="E1406">
            <v>0</v>
          </cell>
          <cell r="F1406">
            <v>0</v>
          </cell>
          <cell r="G1406">
            <v>0</v>
          </cell>
          <cell r="H1406">
            <v>0</v>
          </cell>
          <cell r="I1406">
            <v>0</v>
          </cell>
          <cell r="J1406">
            <v>0</v>
          </cell>
          <cell r="K1406">
            <v>0</v>
          </cell>
          <cell r="L1406">
            <v>0</v>
          </cell>
          <cell r="M1406">
            <v>0</v>
          </cell>
          <cell r="N1406">
            <v>0</v>
          </cell>
          <cell r="O1406">
            <v>0</v>
          </cell>
          <cell r="P1406">
            <v>0</v>
          </cell>
        </row>
        <row r="1407">
          <cell r="C1407">
            <v>0</v>
          </cell>
          <cell r="D1407">
            <v>0</v>
          </cell>
          <cell r="E1407">
            <v>0</v>
          </cell>
          <cell r="F1407">
            <v>0</v>
          </cell>
          <cell r="G1407">
            <v>0</v>
          </cell>
          <cell r="H1407">
            <v>0</v>
          </cell>
          <cell r="I1407">
            <v>0</v>
          </cell>
          <cell r="J1407">
            <v>0</v>
          </cell>
          <cell r="K1407">
            <v>0</v>
          </cell>
          <cell r="L1407">
            <v>0</v>
          </cell>
          <cell r="M1407">
            <v>0</v>
          </cell>
          <cell r="N1407">
            <v>0</v>
          </cell>
          <cell r="O1407">
            <v>0</v>
          </cell>
          <cell r="P1407">
            <v>0</v>
          </cell>
        </row>
        <row r="1408">
          <cell r="C1408">
            <v>0</v>
          </cell>
          <cell r="D1408">
            <v>0</v>
          </cell>
          <cell r="E1408">
            <v>0</v>
          </cell>
          <cell r="F1408">
            <v>0</v>
          </cell>
          <cell r="G1408">
            <v>0</v>
          </cell>
          <cell r="H1408">
            <v>0</v>
          </cell>
          <cell r="I1408">
            <v>0</v>
          </cell>
          <cell r="J1408">
            <v>0</v>
          </cell>
          <cell r="K1408">
            <v>0</v>
          </cell>
          <cell r="L1408">
            <v>0</v>
          </cell>
          <cell r="M1408">
            <v>0</v>
          </cell>
          <cell r="N1408">
            <v>0</v>
          </cell>
          <cell r="O1408">
            <v>0</v>
          </cell>
          <cell r="P1408">
            <v>0</v>
          </cell>
        </row>
        <row r="1409">
          <cell r="C1409">
            <v>0</v>
          </cell>
          <cell r="D1409">
            <v>0</v>
          </cell>
          <cell r="E1409">
            <v>0</v>
          </cell>
          <cell r="F1409">
            <v>0</v>
          </cell>
          <cell r="G1409">
            <v>0</v>
          </cell>
          <cell r="H1409">
            <v>0</v>
          </cell>
          <cell r="I1409">
            <v>0</v>
          </cell>
          <cell r="J1409">
            <v>0</v>
          </cell>
          <cell r="K1409">
            <v>0</v>
          </cell>
          <cell r="L1409">
            <v>0</v>
          </cell>
          <cell r="M1409">
            <v>0</v>
          </cell>
          <cell r="N1409">
            <v>0</v>
          </cell>
          <cell r="O1409">
            <v>0</v>
          </cell>
          <cell r="P1409">
            <v>0</v>
          </cell>
        </row>
        <row r="1410">
          <cell r="C1410">
            <v>0</v>
          </cell>
          <cell r="D1410">
            <v>0</v>
          </cell>
          <cell r="E1410">
            <v>0</v>
          </cell>
          <cell r="F1410">
            <v>0</v>
          </cell>
          <cell r="G1410">
            <v>0</v>
          </cell>
          <cell r="H1410">
            <v>0</v>
          </cell>
          <cell r="I1410">
            <v>0</v>
          </cell>
          <cell r="J1410">
            <v>0</v>
          </cell>
          <cell r="K1410">
            <v>0</v>
          </cell>
          <cell r="L1410">
            <v>0</v>
          </cell>
          <cell r="M1410">
            <v>0</v>
          </cell>
          <cell r="N1410">
            <v>0</v>
          </cell>
          <cell r="O1410">
            <v>0</v>
          </cell>
          <cell r="P1410">
            <v>0</v>
          </cell>
        </row>
        <row r="1411">
          <cell r="C1411">
            <v>0</v>
          </cell>
          <cell r="D1411">
            <v>0</v>
          </cell>
          <cell r="E1411">
            <v>0</v>
          </cell>
          <cell r="F1411">
            <v>0</v>
          </cell>
          <cell r="G1411">
            <v>0</v>
          </cell>
          <cell r="H1411">
            <v>0</v>
          </cell>
          <cell r="I1411">
            <v>0</v>
          </cell>
          <cell r="J1411">
            <v>0</v>
          </cell>
          <cell r="K1411">
            <v>0</v>
          </cell>
          <cell r="L1411">
            <v>0</v>
          </cell>
          <cell r="M1411">
            <v>0</v>
          </cell>
          <cell r="N1411">
            <v>0</v>
          </cell>
          <cell r="O1411">
            <v>0</v>
          </cell>
          <cell r="P1411">
            <v>0</v>
          </cell>
        </row>
        <row r="1412">
          <cell r="C1412">
            <v>0</v>
          </cell>
          <cell r="D1412">
            <v>0</v>
          </cell>
          <cell r="E1412">
            <v>0</v>
          </cell>
          <cell r="F1412">
            <v>0</v>
          </cell>
          <cell r="G1412">
            <v>0</v>
          </cell>
          <cell r="H1412">
            <v>0</v>
          </cell>
          <cell r="I1412">
            <v>0</v>
          </cell>
          <cell r="J1412">
            <v>0</v>
          </cell>
          <cell r="K1412">
            <v>0</v>
          </cell>
          <cell r="L1412">
            <v>0</v>
          </cell>
          <cell r="M1412">
            <v>0</v>
          </cell>
          <cell r="N1412">
            <v>0</v>
          </cell>
          <cell r="O1412">
            <v>0</v>
          </cell>
          <cell r="P1412">
            <v>0</v>
          </cell>
        </row>
        <row r="1413">
          <cell r="C1413">
            <v>0</v>
          </cell>
          <cell r="D1413">
            <v>0</v>
          </cell>
          <cell r="E1413">
            <v>0</v>
          </cell>
          <cell r="F1413">
            <v>0</v>
          </cell>
          <cell r="G1413">
            <v>0</v>
          </cell>
          <cell r="H1413">
            <v>0</v>
          </cell>
          <cell r="I1413">
            <v>0</v>
          </cell>
          <cell r="J1413">
            <v>0</v>
          </cell>
          <cell r="K1413">
            <v>0</v>
          </cell>
          <cell r="L1413">
            <v>0</v>
          </cell>
          <cell r="M1413">
            <v>0</v>
          </cell>
          <cell r="N1413">
            <v>0</v>
          </cell>
          <cell r="O1413">
            <v>0</v>
          </cell>
          <cell r="P1413">
            <v>0</v>
          </cell>
        </row>
        <row r="1414">
          <cell r="C1414">
            <v>0</v>
          </cell>
          <cell r="D1414">
            <v>0</v>
          </cell>
          <cell r="E1414">
            <v>0</v>
          </cell>
          <cell r="F1414">
            <v>0</v>
          </cell>
          <cell r="G1414">
            <v>0</v>
          </cell>
          <cell r="H1414">
            <v>0</v>
          </cell>
          <cell r="I1414">
            <v>0</v>
          </cell>
          <cell r="J1414">
            <v>0</v>
          </cell>
          <cell r="K1414">
            <v>0</v>
          </cell>
          <cell r="L1414">
            <v>0</v>
          </cell>
          <cell r="M1414">
            <v>0</v>
          </cell>
          <cell r="N1414">
            <v>0</v>
          </cell>
          <cell r="O1414">
            <v>0</v>
          </cell>
          <cell r="P1414">
            <v>0</v>
          </cell>
        </row>
        <row r="1415">
          <cell r="C1415">
            <v>0</v>
          </cell>
          <cell r="D1415">
            <v>0</v>
          </cell>
          <cell r="E1415">
            <v>0</v>
          </cell>
          <cell r="F1415">
            <v>0</v>
          </cell>
          <cell r="G1415">
            <v>0</v>
          </cell>
          <cell r="H1415">
            <v>0</v>
          </cell>
          <cell r="I1415">
            <v>0</v>
          </cell>
          <cell r="J1415">
            <v>0</v>
          </cell>
          <cell r="K1415">
            <v>0</v>
          </cell>
          <cell r="L1415">
            <v>0</v>
          </cell>
          <cell r="M1415">
            <v>0</v>
          </cell>
          <cell r="N1415">
            <v>0</v>
          </cell>
          <cell r="O1415">
            <v>0</v>
          </cell>
          <cell r="P1415">
            <v>0</v>
          </cell>
        </row>
        <row r="1416">
          <cell r="C1416">
            <v>0</v>
          </cell>
          <cell r="D1416">
            <v>0</v>
          </cell>
          <cell r="E1416">
            <v>0</v>
          </cell>
          <cell r="F1416">
            <v>0</v>
          </cell>
          <cell r="G1416">
            <v>0</v>
          </cell>
          <cell r="H1416">
            <v>0</v>
          </cell>
          <cell r="I1416">
            <v>0</v>
          </cell>
          <cell r="J1416">
            <v>0</v>
          </cell>
          <cell r="K1416">
            <v>0</v>
          </cell>
          <cell r="L1416">
            <v>0</v>
          </cell>
          <cell r="M1416">
            <v>0</v>
          </cell>
          <cell r="N1416">
            <v>0</v>
          </cell>
          <cell r="O1416">
            <v>0</v>
          </cell>
          <cell r="P1416">
            <v>0</v>
          </cell>
        </row>
        <row r="1417">
          <cell r="C1417">
            <v>0</v>
          </cell>
          <cell r="D1417">
            <v>0</v>
          </cell>
          <cell r="E1417">
            <v>0</v>
          </cell>
          <cell r="F1417">
            <v>0</v>
          </cell>
          <cell r="G1417">
            <v>0</v>
          </cell>
          <cell r="H1417">
            <v>0</v>
          </cell>
          <cell r="I1417">
            <v>0</v>
          </cell>
          <cell r="J1417">
            <v>0</v>
          </cell>
          <cell r="K1417">
            <v>0</v>
          </cell>
          <cell r="L1417">
            <v>0</v>
          </cell>
          <cell r="M1417">
            <v>0</v>
          </cell>
          <cell r="N1417">
            <v>0</v>
          </cell>
          <cell r="O1417">
            <v>0</v>
          </cell>
          <cell r="P1417">
            <v>0</v>
          </cell>
        </row>
        <row r="1418">
          <cell r="C1418">
            <v>0</v>
          </cell>
          <cell r="D1418">
            <v>0</v>
          </cell>
          <cell r="E1418">
            <v>0</v>
          </cell>
          <cell r="F1418">
            <v>0</v>
          </cell>
          <cell r="G1418">
            <v>0</v>
          </cell>
          <cell r="H1418">
            <v>0</v>
          </cell>
          <cell r="I1418">
            <v>0</v>
          </cell>
          <cell r="J1418">
            <v>0</v>
          </cell>
          <cell r="K1418">
            <v>0</v>
          </cell>
          <cell r="L1418">
            <v>0</v>
          </cell>
          <cell r="M1418">
            <v>0</v>
          </cell>
          <cell r="N1418">
            <v>0</v>
          </cell>
          <cell r="O1418">
            <v>0</v>
          </cell>
          <cell r="P1418">
            <v>0</v>
          </cell>
        </row>
        <row r="1419">
          <cell r="C1419">
            <v>0</v>
          </cell>
          <cell r="D1419">
            <v>0</v>
          </cell>
          <cell r="E1419">
            <v>0</v>
          </cell>
          <cell r="F1419">
            <v>0</v>
          </cell>
          <cell r="G1419">
            <v>0</v>
          </cell>
          <cell r="H1419">
            <v>0</v>
          </cell>
          <cell r="I1419">
            <v>0</v>
          </cell>
          <cell r="J1419">
            <v>0</v>
          </cell>
          <cell r="K1419">
            <v>0</v>
          </cell>
          <cell r="L1419">
            <v>0</v>
          </cell>
          <cell r="M1419">
            <v>0</v>
          </cell>
          <cell r="N1419">
            <v>0</v>
          </cell>
          <cell r="O1419">
            <v>0</v>
          </cell>
          <cell r="P1419">
            <v>0</v>
          </cell>
        </row>
        <row r="1420">
          <cell r="C1420">
            <v>0</v>
          </cell>
          <cell r="D1420">
            <v>0</v>
          </cell>
          <cell r="E1420">
            <v>0</v>
          </cell>
          <cell r="F1420">
            <v>0</v>
          </cell>
          <cell r="G1420">
            <v>0</v>
          </cell>
          <cell r="H1420">
            <v>0</v>
          </cell>
          <cell r="I1420">
            <v>0</v>
          </cell>
          <cell r="J1420">
            <v>0</v>
          </cell>
          <cell r="K1420">
            <v>0</v>
          </cell>
          <cell r="L1420">
            <v>0</v>
          </cell>
          <cell r="M1420">
            <v>0</v>
          </cell>
          <cell r="N1420">
            <v>0</v>
          </cell>
          <cell r="O1420">
            <v>0</v>
          </cell>
          <cell r="P1420">
            <v>0</v>
          </cell>
        </row>
        <row r="1421">
          <cell r="C1421">
            <v>0</v>
          </cell>
          <cell r="D1421">
            <v>0</v>
          </cell>
          <cell r="E1421">
            <v>0</v>
          </cell>
          <cell r="F1421">
            <v>0</v>
          </cell>
          <cell r="G1421">
            <v>0</v>
          </cell>
          <cell r="H1421">
            <v>0</v>
          </cell>
          <cell r="I1421">
            <v>0</v>
          </cell>
          <cell r="J1421">
            <v>0</v>
          </cell>
          <cell r="K1421">
            <v>0</v>
          </cell>
          <cell r="L1421">
            <v>0</v>
          </cell>
          <cell r="M1421">
            <v>0</v>
          </cell>
          <cell r="N1421">
            <v>0</v>
          </cell>
          <cell r="O1421">
            <v>0</v>
          </cell>
          <cell r="P1421">
            <v>0</v>
          </cell>
        </row>
        <row r="1422">
          <cell r="C1422">
            <v>0</v>
          </cell>
          <cell r="D1422">
            <v>0</v>
          </cell>
          <cell r="E1422">
            <v>0</v>
          </cell>
          <cell r="F1422">
            <v>0</v>
          </cell>
          <cell r="G1422">
            <v>0</v>
          </cell>
          <cell r="H1422">
            <v>0</v>
          </cell>
          <cell r="I1422">
            <v>0</v>
          </cell>
          <cell r="J1422">
            <v>0</v>
          </cell>
          <cell r="K1422">
            <v>0</v>
          </cell>
          <cell r="L1422">
            <v>0</v>
          </cell>
          <cell r="M1422">
            <v>0</v>
          </cell>
          <cell r="N1422">
            <v>0</v>
          </cell>
          <cell r="O1422">
            <v>0</v>
          </cell>
          <cell r="P1422">
            <v>0</v>
          </cell>
        </row>
        <row r="1423">
          <cell r="C1423">
            <v>0</v>
          </cell>
          <cell r="D1423">
            <v>0</v>
          </cell>
          <cell r="E1423">
            <v>0</v>
          </cell>
          <cell r="F1423">
            <v>0</v>
          </cell>
          <cell r="G1423">
            <v>0</v>
          </cell>
          <cell r="H1423">
            <v>0</v>
          </cell>
          <cell r="I1423">
            <v>0</v>
          </cell>
          <cell r="J1423">
            <v>0</v>
          </cell>
          <cell r="K1423">
            <v>0</v>
          </cell>
          <cell r="L1423">
            <v>0</v>
          </cell>
          <cell r="M1423">
            <v>0</v>
          </cell>
          <cell r="N1423">
            <v>0</v>
          </cell>
          <cell r="O1423">
            <v>0</v>
          </cell>
          <cell r="P1423">
            <v>0</v>
          </cell>
        </row>
        <row r="1424">
          <cell r="C1424">
            <v>0</v>
          </cell>
          <cell r="D1424">
            <v>0</v>
          </cell>
          <cell r="E1424">
            <v>0</v>
          </cell>
          <cell r="F1424">
            <v>0</v>
          </cell>
          <cell r="G1424">
            <v>0</v>
          </cell>
          <cell r="H1424">
            <v>0</v>
          </cell>
          <cell r="I1424">
            <v>0</v>
          </cell>
          <cell r="J1424">
            <v>0</v>
          </cell>
          <cell r="K1424">
            <v>0</v>
          </cell>
          <cell r="L1424">
            <v>0</v>
          </cell>
          <cell r="M1424">
            <v>0</v>
          </cell>
          <cell r="N1424">
            <v>0</v>
          </cell>
          <cell r="O1424">
            <v>0</v>
          </cell>
          <cell r="P1424">
            <v>0</v>
          </cell>
        </row>
        <row r="1425">
          <cell r="C1425">
            <v>0</v>
          </cell>
          <cell r="D1425">
            <v>0</v>
          </cell>
          <cell r="E1425">
            <v>0</v>
          </cell>
          <cell r="F1425">
            <v>0</v>
          </cell>
          <cell r="G1425">
            <v>0</v>
          </cell>
          <cell r="H1425">
            <v>0</v>
          </cell>
          <cell r="I1425">
            <v>0</v>
          </cell>
          <cell r="J1425">
            <v>0</v>
          </cell>
          <cell r="K1425">
            <v>0</v>
          </cell>
          <cell r="L1425">
            <v>0</v>
          </cell>
          <cell r="M1425">
            <v>0</v>
          </cell>
          <cell r="N1425">
            <v>0</v>
          </cell>
          <cell r="O1425">
            <v>0</v>
          </cell>
          <cell r="P1425">
            <v>0</v>
          </cell>
        </row>
        <row r="1426">
          <cell r="C1426">
            <v>0</v>
          </cell>
          <cell r="D1426">
            <v>0</v>
          </cell>
          <cell r="E1426">
            <v>0</v>
          </cell>
          <cell r="F1426">
            <v>0</v>
          </cell>
          <cell r="G1426">
            <v>0</v>
          </cell>
          <cell r="H1426">
            <v>0</v>
          </cell>
          <cell r="I1426">
            <v>0</v>
          </cell>
          <cell r="J1426">
            <v>0</v>
          </cell>
          <cell r="K1426">
            <v>0</v>
          </cell>
          <cell r="L1426">
            <v>0</v>
          </cell>
          <cell r="M1426">
            <v>0</v>
          </cell>
          <cell r="N1426">
            <v>0</v>
          </cell>
          <cell r="O1426">
            <v>0</v>
          </cell>
          <cell r="P1426">
            <v>0</v>
          </cell>
        </row>
        <row r="1427">
          <cell r="B1427" t="str">
            <v>57계</v>
          </cell>
          <cell r="C1427">
            <v>0</v>
          </cell>
          <cell r="D1427" t="str">
            <v>계</v>
          </cell>
          <cell r="E1427">
            <v>0</v>
          </cell>
          <cell r="F1427">
            <v>0</v>
          </cell>
          <cell r="G1427">
            <v>0</v>
          </cell>
          <cell r="H1427">
            <v>0</v>
          </cell>
          <cell r="I1427">
            <v>7050</v>
          </cell>
          <cell r="J1427">
            <v>0</v>
          </cell>
          <cell r="K1427">
            <v>0</v>
          </cell>
          <cell r="L1427">
            <v>0</v>
          </cell>
          <cell r="M1427">
            <v>0</v>
          </cell>
          <cell r="N1427">
            <v>0</v>
          </cell>
          <cell r="O1427">
            <v>7050</v>
          </cell>
          <cell r="P1427">
            <v>0</v>
          </cell>
        </row>
        <row r="1428">
          <cell r="B1428">
            <v>58</v>
          </cell>
          <cell r="C1428">
            <v>58</v>
          </cell>
          <cell r="D1428" t="str">
            <v>파이프크램프</v>
          </cell>
          <cell r="E1428" t="str">
            <v>E25</v>
          </cell>
          <cell r="F1428" t="str">
            <v>개</v>
          </cell>
          <cell r="G1428">
            <v>0</v>
          </cell>
          <cell r="H1428">
            <v>0</v>
          </cell>
          <cell r="I1428">
            <v>0</v>
          </cell>
          <cell r="J1428">
            <v>0</v>
          </cell>
          <cell r="K1428">
            <v>0</v>
          </cell>
          <cell r="L1428">
            <v>0</v>
          </cell>
          <cell r="M1428">
            <v>0</v>
          </cell>
          <cell r="N1428">
            <v>0</v>
          </cell>
          <cell r="O1428">
            <v>0</v>
          </cell>
          <cell r="P1428">
            <v>58</v>
          </cell>
        </row>
        <row r="1429">
          <cell r="C1429">
            <v>0</v>
          </cell>
          <cell r="D1429" t="str">
            <v>가. 재료비</v>
          </cell>
          <cell r="E1429">
            <v>0</v>
          </cell>
          <cell r="F1429">
            <v>0</v>
          </cell>
          <cell r="G1429">
            <v>0</v>
          </cell>
          <cell r="H1429">
            <v>0</v>
          </cell>
          <cell r="I1429">
            <v>0</v>
          </cell>
          <cell r="J1429">
            <v>0</v>
          </cell>
          <cell r="K1429">
            <v>0</v>
          </cell>
          <cell r="L1429">
            <v>0</v>
          </cell>
          <cell r="M1429">
            <v>0</v>
          </cell>
          <cell r="N1429">
            <v>0</v>
          </cell>
          <cell r="O1429">
            <v>0</v>
          </cell>
          <cell r="P1429">
            <v>0</v>
          </cell>
        </row>
        <row r="1430">
          <cell r="C1430">
            <v>0</v>
          </cell>
          <cell r="D1430" t="str">
            <v>파이프크램프</v>
          </cell>
          <cell r="E1430" t="str">
            <v>E25</v>
          </cell>
          <cell r="F1430" t="str">
            <v>개</v>
          </cell>
          <cell r="G1430">
            <v>1</v>
          </cell>
          <cell r="H1430">
            <v>329</v>
          </cell>
          <cell r="I1430">
            <v>329</v>
          </cell>
          <cell r="J1430">
            <v>0</v>
          </cell>
          <cell r="K1430">
            <v>0</v>
          </cell>
          <cell r="L1430">
            <v>0</v>
          </cell>
          <cell r="M1430">
            <v>0</v>
          </cell>
          <cell r="N1430">
            <v>329</v>
          </cell>
          <cell r="O1430">
            <v>329</v>
          </cell>
          <cell r="P1430">
            <v>0</v>
          </cell>
        </row>
        <row r="1431">
          <cell r="C1431">
            <v>0</v>
          </cell>
          <cell r="D1431">
            <v>0</v>
          </cell>
          <cell r="E1431">
            <v>0</v>
          </cell>
          <cell r="F1431">
            <v>0</v>
          </cell>
          <cell r="G1431">
            <v>0</v>
          </cell>
          <cell r="H1431">
            <v>0</v>
          </cell>
          <cell r="I1431">
            <v>0</v>
          </cell>
          <cell r="J1431">
            <v>0</v>
          </cell>
          <cell r="K1431">
            <v>0</v>
          </cell>
          <cell r="L1431">
            <v>0</v>
          </cell>
          <cell r="M1431">
            <v>0</v>
          </cell>
          <cell r="N1431">
            <v>0</v>
          </cell>
          <cell r="O1431">
            <v>0</v>
          </cell>
          <cell r="P1431">
            <v>0</v>
          </cell>
        </row>
        <row r="1432">
          <cell r="C1432">
            <v>0</v>
          </cell>
          <cell r="D1432">
            <v>0</v>
          </cell>
          <cell r="E1432">
            <v>0</v>
          </cell>
          <cell r="F1432">
            <v>0</v>
          </cell>
          <cell r="G1432">
            <v>0</v>
          </cell>
          <cell r="H1432">
            <v>0</v>
          </cell>
          <cell r="I1432">
            <v>0</v>
          </cell>
          <cell r="J1432">
            <v>0</v>
          </cell>
          <cell r="K1432">
            <v>0</v>
          </cell>
          <cell r="L1432">
            <v>0</v>
          </cell>
          <cell r="M1432">
            <v>0</v>
          </cell>
          <cell r="N1432">
            <v>0</v>
          </cell>
          <cell r="O1432">
            <v>0</v>
          </cell>
          <cell r="P1432">
            <v>0</v>
          </cell>
        </row>
        <row r="1433">
          <cell r="C1433">
            <v>0</v>
          </cell>
          <cell r="D1433">
            <v>0</v>
          </cell>
          <cell r="E1433">
            <v>0</v>
          </cell>
          <cell r="F1433">
            <v>0</v>
          </cell>
          <cell r="G1433">
            <v>0</v>
          </cell>
          <cell r="H1433">
            <v>0</v>
          </cell>
          <cell r="I1433">
            <v>0</v>
          </cell>
          <cell r="J1433">
            <v>0</v>
          </cell>
          <cell r="K1433">
            <v>0</v>
          </cell>
          <cell r="L1433">
            <v>0</v>
          </cell>
          <cell r="M1433">
            <v>0</v>
          </cell>
          <cell r="N1433">
            <v>0</v>
          </cell>
          <cell r="O1433">
            <v>0</v>
          </cell>
          <cell r="P1433">
            <v>0</v>
          </cell>
        </row>
        <row r="1434">
          <cell r="C1434">
            <v>0</v>
          </cell>
          <cell r="D1434">
            <v>0</v>
          </cell>
          <cell r="E1434">
            <v>0</v>
          </cell>
          <cell r="F1434">
            <v>0</v>
          </cell>
          <cell r="G1434">
            <v>0</v>
          </cell>
          <cell r="H1434">
            <v>0</v>
          </cell>
          <cell r="I1434">
            <v>0</v>
          </cell>
          <cell r="J1434">
            <v>0</v>
          </cell>
          <cell r="K1434">
            <v>0</v>
          </cell>
          <cell r="L1434">
            <v>0</v>
          </cell>
          <cell r="M1434">
            <v>0</v>
          </cell>
          <cell r="N1434">
            <v>0</v>
          </cell>
          <cell r="O1434">
            <v>0</v>
          </cell>
          <cell r="P1434">
            <v>0</v>
          </cell>
        </row>
        <row r="1435">
          <cell r="C1435">
            <v>0</v>
          </cell>
          <cell r="D1435">
            <v>0</v>
          </cell>
          <cell r="E1435">
            <v>0</v>
          </cell>
          <cell r="F1435">
            <v>0</v>
          </cell>
          <cell r="G1435">
            <v>0</v>
          </cell>
          <cell r="H1435">
            <v>0</v>
          </cell>
          <cell r="I1435">
            <v>0</v>
          </cell>
          <cell r="J1435">
            <v>0</v>
          </cell>
          <cell r="K1435">
            <v>0</v>
          </cell>
          <cell r="L1435">
            <v>0</v>
          </cell>
          <cell r="M1435">
            <v>0</v>
          </cell>
          <cell r="N1435">
            <v>0</v>
          </cell>
          <cell r="O1435">
            <v>0</v>
          </cell>
          <cell r="P1435">
            <v>0</v>
          </cell>
        </row>
        <row r="1436">
          <cell r="C1436">
            <v>0</v>
          </cell>
          <cell r="D1436">
            <v>0</v>
          </cell>
          <cell r="E1436">
            <v>0</v>
          </cell>
          <cell r="F1436">
            <v>0</v>
          </cell>
          <cell r="G1436">
            <v>0</v>
          </cell>
          <cell r="H1436">
            <v>0</v>
          </cell>
          <cell r="I1436">
            <v>0</v>
          </cell>
          <cell r="J1436">
            <v>0</v>
          </cell>
          <cell r="K1436">
            <v>0</v>
          </cell>
          <cell r="L1436">
            <v>0</v>
          </cell>
          <cell r="M1436">
            <v>0</v>
          </cell>
          <cell r="N1436">
            <v>0</v>
          </cell>
          <cell r="O1436">
            <v>0</v>
          </cell>
          <cell r="P1436">
            <v>0</v>
          </cell>
        </row>
        <row r="1437">
          <cell r="C1437">
            <v>0</v>
          </cell>
          <cell r="D1437">
            <v>0</v>
          </cell>
          <cell r="E1437">
            <v>0</v>
          </cell>
          <cell r="F1437">
            <v>0</v>
          </cell>
          <cell r="G1437">
            <v>0</v>
          </cell>
          <cell r="H1437">
            <v>0</v>
          </cell>
          <cell r="I1437">
            <v>0</v>
          </cell>
          <cell r="J1437">
            <v>0</v>
          </cell>
          <cell r="K1437">
            <v>0</v>
          </cell>
          <cell r="L1437">
            <v>0</v>
          </cell>
          <cell r="M1437">
            <v>0</v>
          </cell>
          <cell r="N1437">
            <v>0</v>
          </cell>
          <cell r="O1437">
            <v>0</v>
          </cell>
          <cell r="P1437">
            <v>0</v>
          </cell>
        </row>
        <row r="1438">
          <cell r="C1438">
            <v>0</v>
          </cell>
          <cell r="D1438">
            <v>0</v>
          </cell>
          <cell r="E1438">
            <v>0</v>
          </cell>
          <cell r="F1438">
            <v>0</v>
          </cell>
          <cell r="G1438">
            <v>0</v>
          </cell>
          <cell r="H1438">
            <v>0</v>
          </cell>
          <cell r="I1438">
            <v>0</v>
          </cell>
          <cell r="J1438">
            <v>0</v>
          </cell>
          <cell r="K1438">
            <v>0</v>
          </cell>
          <cell r="L1438">
            <v>0</v>
          </cell>
          <cell r="M1438">
            <v>0</v>
          </cell>
          <cell r="N1438">
            <v>0</v>
          </cell>
          <cell r="O1438">
            <v>0</v>
          </cell>
          <cell r="P1438">
            <v>0</v>
          </cell>
        </row>
        <row r="1439">
          <cell r="C1439">
            <v>0</v>
          </cell>
          <cell r="D1439">
            <v>0</v>
          </cell>
          <cell r="E1439">
            <v>0</v>
          </cell>
          <cell r="F1439">
            <v>0</v>
          </cell>
          <cell r="G1439">
            <v>0</v>
          </cell>
          <cell r="H1439">
            <v>0</v>
          </cell>
          <cell r="I1439">
            <v>0</v>
          </cell>
          <cell r="J1439">
            <v>0</v>
          </cell>
          <cell r="K1439">
            <v>0</v>
          </cell>
          <cell r="L1439">
            <v>0</v>
          </cell>
          <cell r="M1439">
            <v>0</v>
          </cell>
          <cell r="N1439">
            <v>0</v>
          </cell>
          <cell r="O1439">
            <v>0</v>
          </cell>
          <cell r="P1439">
            <v>0</v>
          </cell>
        </row>
        <row r="1440">
          <cell r="C1440">
            <v>0</v>
          </cell>
          <cell r="D1440">
            <v>0</v>
          </cell>
          <cell r="E1440">
            <v>0</v>
          </cell>
          <cell r="F1440">
            <v>0</v>
          </cell>
          <cell r="G1440">
            <v>0</v>
          </cell>
          <cell r="H1440">
            <v>0</v>
          </cell>
          <cell r="I1440">
            <v>0</v>
          </cell>
          <cell r="J1440">
            <v>0</v>
          </cell>
          <cell r="K1440">
            <v>0</v>
          </cell>
          <cell r="L1440">
            <v>0</v>
          </cell>
          <cell r="M1440">
            <v>0</v>
          </cell>
          <cell r="N1440">
            <v>0</v>
          </cell>
          <cell r="O1440">
            <v>0</v>
          </cell>
          <cell r="P1440">
            <v>0</v>
          </cell>
        </row>
        <row r="1441">
          <cell r="C1441">
            <v>0</v>
          </cell>
          <cell r="D1441">
            <v>0</v>
          </cell>
          <cell r="E1441">
            <v>0</v>
          </cell>
          <cell r="F1441">
            <v>0</v>
          </cell>
          <cell r="G1441">
            <v>0</v>
          </cell>
          <cell r="H1441">
            <v>0</v>
          </cell>
          <cell r="I1441">
            <v>0</v>
          </cell>
          <cell r="J1441">
            <v>0</v>
          </cell>
          <cell r="K1441">
            <v>0</v>
          </cell>
          <cell r="L1441">
            <v>0</v>
          </cell>
          <cell r="M1441">
            <v>0</v>
          </cell>
          <cell r="N1441">
            <v>0</v>
          </cell>
          <cell r="O1441">
            <v>0</v>
          </cell>
          <cell r="P1441">
            <v>0</v>
          </cell>
        </row>
        <row r="1442">
          <cell r="C1442">
            <v>0</v>
          </cell>
          <cell r="D1442">
            <v>0</v>
          </cell>
          <cell r="E1442">
            <v>0</v>
          </cell>
          <cell r="F1442">
            <v>0</v>
          </cell>
          <cell r="G1442">
            <v>0</v>
          </cell>
          <cell r="H1442">
            <v>0</v>
          </cell>
          <cell r="I1442">
            <v>0</v>
          </cell>
          <cell r="J1442">
            <v>0</v>
          </cell>
          <cell r="K1442">
            <v>0</v>
          </cell>
          <cell r="L1442">
            <v>0</v>
          </cell>
          <cell r="M1442">
            <v>0</v>
          </cell>
          <cell r="N1442">
            <v>0</v>
          </cell>
          <cell r="O1442">
            <v>0</v>
          </cell>
          <cell r="P1442">
            <v>0</v>
          </cell>
        </row>
        <row r="1443">
          <cell r="C1443">
            <v>0</v>
          </cell>
          <cell r="D1443">
            <v>0</v>
          </cell>
          <cell r="E1443">
            <v>0</v>
          </cell>
          <cell r="F1443">
            <v>0</v>
          </cell>
          <cell r="G1443">
            <v>0</v>
          </cell>
          <cell r="H1443">
            <v>0</v>
          </cell>
          <cell r="I1443">
            <v>0</v>
          </cell>
          <cell r="J1443">
            <v>0</v>
          </cell>
          <cell r="K1443">
            <v>0</v>
          </cell>
          <cell r="L1443">
            <v>0</v>
          </cell>
          <cell r="M1443">
            <v>0</v>
          </cell>
          <cell r="N1443">
            <v>0</v>
          </cell>
          <cell r="O1443">
            <v>0</v>
          </cell>
          <cell r="P1443">
            <v>0</v>
          </cell>
        </row>
        <row r="1444">
          <cell r="C1444">
            <v>0</v>
          </cell>
          <cell r="D1444">
            <v>0</v>
          </cell>
          <cell r="E1444">
            <v>0</v>
          </cell>
          <cell r="F1444">
            <v>0</v>
          </cell>
          <cell r="G1444">
            <v>0</v>
          </cell>
          <cell r="H1444">
            <v>0</v>
          </cell>
          <cell r="I1444">
            <v>0</v>
          </cell>
          <cell r="J1444">
            <v>0</v>
          </cell>
          <cell r="K1444">
            <v>0</v>
          </cell>
          <cell r="L1444">
            <v>0</v>
          </cell>
          <cell r="M1444">
            <v>0</v>
          </cell>
          <cell r="N1444">
            <v>0</v>
          </cell>
          <cell r="O1444">
            <v>0</v>
          </cell>
          <cell r="P1444">
            <v>0</v>
          </cell>
        </row>
        <row r="1445">
          <cell r="C1445">
            <v>0</v>
          </cell>
          <cell r="D1445">
            <v>0</v>
          </cell>
          <cell r="E1445">
            <v>0</v>
          </cell>
          <cell r="F1445">
            <v>0</v>
          </cell>
          <cell r="G1445">
            <v>0</v>
          </cell>
          <cell r="H1445">
            <v>0</v>
          </cell>
          <cell r="I1445">
            <v>0</v>
          </cell>
          <cell r="J1445">
            <v>0</v>
          </cell>
          <cell r="K1445">
            <v>0</v>
          </cell>
          <cell r="L1445">
            <v>0</v>
          </cell>
          <cell r="M1445">
            <v>0</v>
          </cell>
          <cell r="N1445">
            <v>0</v>
          </cell>
          <cell r="O1445">
            <v>0</v>
          </cell>
          <cell r="P1445">
            <v>0</v>
          </cell>
        </row>
        <row r="1446">
          <cell r="C1446">
            <v>0</v>
          </cell>
          <cell r="D1446">
            <v>0</v>
          </cell>
          <cell r="E1446">
            <v>0</v>
          </cell>
          <cell r="F1446">
            <v>0</v>
          </cell>
          <cell r="G1446">
            <v>0</v>
          </cell>
          <cell r="H1446">
            <v>0</v>
          </cell>
          <cell r="I1446">
            <v>0</v>
          </cell>
          <cell r="J1446">
            <v>0</v>
          </cell>
          <cell r="K1446">
            <v>0</v>
          </cell>
          <cell r="L1446">
            <v>0</v>
          </cell>
          <cell r="M1446">
            <v>0</v>
          </cell>
          <cell r="N1446">
            <v>0</v>
          </cell>
          <cell r="O1446">
            <v>0</v>
          </cell>
          <cell r="P1446">
            <v>0</v>
          </cell>
        </row>
        <row r="1447">
          <cell r="C1447">
            <v>0</v>
          </cell>
          <cell r="D1447">
            <v>0</v>
          </cell>
          <cell r="E1447">
            <v>0</v>
          </cell>
          <cell r="F1447">
            <v>0</v>
          </cell>
          <cell r="G1447">
            <v>0</v>
          </cell>
          <cell r="H1447">
            <v>0</v>
          </cell>
          <cell r="I1447">
            <v>0</v>
          </cell>
          <cell r="J1447">
            <v>0</v>
          </cell>
          <cell r="K1447">
            <v>0</v>
          </cell>
          <cell r="L1447">
            <v>0</v>
          </cell>
          <cell r="M1447">
            <v>0</v>
          </cell>
          <cell r="N1447">
            <v>0</v>
          </cell>
          <cell r="O1447">
            <v>0</v>
          </cell>
          <cell r="P1447">
            <v>0</v>
          </cell>
        </row>
        <row r="1448">
          <cell r="C1448">
            <v>0</v>
          </cell>
          <cell r="D1448">
            <v>0</v>
          </cell>
          <cell r="E1448">
            <v>0</v>
          </cell>
          <cell r="F1448">
            <v>0</v>
          </cell>
          <cell r="G1448">
            <v>0</v>
          </cell>
          <cell r="H1448">
            <v>0</v>
          </cell>
          <cell r="I1448">
            <v>0</v>
          </cell>
          <cell r="J1448">
            <v>0</v>
          </cell>
          <cell r="K1448">
            <v>0</v>
          </cell>
          <cell r="L1448">
            <v>0</v>
          </cell>
          <cell r="M1448">
            <v>0</v>
          </cell>
          <cell r="N1448">
            <v>0</v>
          </cell>
          <cell r="O1448">
            <v>0</v>
          </cell>
          <cell r="P1448">
            <v>0</v>
          </cell>
        </row>
        <row r="1449">
          <cell r="C1449">
            <v>0</v>
          </cell>
          <cell r="D1449">
            <v>0</v>
          </cell>
          <cell r="E1449">
            <v>0</v>
          </cell>
          <cell r="F1449">
            <v>0</v>
          </cell>
          <cell r="G1449">
            <v>0</v>
          </cell>
          <cell r="H1449">
            <v>0</v>
          </cell>
          <cell r="I1449">
            <v>0</v>
          </cell>
          <cell r="J1449">
            <v>0</v>
          </cell>
          <cell r="K1449">
            <v>0</v>
          </cell>
          <cell r="L1449">
            <v>0</v>
          </cell>
          <cell r="M1449">
            <v>0</v>
          </cell>
          <cell r="N1449">
            <v>0</v>
          </cell>
          <cell r="O1449">
            <v>0</v>
          </cell>
          <cell r="P1449">
            <v>0</v>
          </cell>
        </row>
        <row r="1450">
          <cell r="C1450">
            <v>0</v>
          </cell>
          <cell r="D1450">
            <v>0</v>
          </cell>
          <cell r="E1450">
            <v>0</v>
          </cell>
          <cell r="F1450">
            <v>0</v>
          </cell>
          <cell r="G1450">
            <v>0</v>
          </cell>
          <cell r="H1450">
            <v>0</v>
          </cell>
          <cell r="I1450">
            <v>0</v>
          </cell>
          <cell r="J1450">
            <v>0</v>
          </cell>
          <cell r="K1450">
            <v>0</v>
          </cell>
          <cell r="L1450">
            <v>0</v>
          </cell>
          <cell r="M1450">
            <v>0</v>
          </cell>
          <cell r="N1450">
            <v>0</v>
          </cell>
          <cell r="O1450">
            <v>0</v>
          </cell>
          <cell r="P1450">
            <v>0</v>
          </cell>
        </row>
        <row r="1451">
          <cell r="C1451">
            <v>0</v>
          </cell>
          <cell r="D1451">
            <v>0</v>
          </cell>
          <cell r="E1451">
            <v>0</v>
          </cell>
          <cell r="F1451">
            <v>0</v>
          </cell>
          <cell r="G1451">
            <v>0</v>
          </cell>
          <cell r="H1451">
            <v>0</v>
          </cell>
          <cell r="I1451">
            <v>0</v>
          </cell>
          <cell r="J1451">
            <v>0</v>
          </cell>
          <cell r="K1451">
            <v>0</v>
          </cell>
          <cell r="L1451">
            <v>0</v>
          </cell>
          <cell r="M1451">
            <v>0</v>
          </cell>
          <cell r="N1451">
            <v>0</v>
          </cell>
          <cell r="O1451">
            <v>0</v>
          </cell>
          <cell r="P1451">
            <v>0</v>
          </cell>
        </row>
        <row r="1452">
          <cell r="B1452" t="str">
            <v>58계</v>
          </cell>
          <cell r="C1452">
            <v>0</v>
          </cell>
          <cell r="D1452" t="str">
            <v>계</v>
          </cell>
          <cell r="E1452">
            <v>0</v>
          </cell>
          <cell r="F1452">
            <v>0</v>
          </cell>
          <cell r="G1452">
            <v>0</v>
          </cell>
          <cell r="H1452">
            <v>0</v>
          </cell>
          <cell r="I1452">
            <v>329</v>
          </cell>
          <cell r="J1452">
            <v>0</v>
          </cell>
          <cell r="K1452">
            <v>0</v>
          </cell>
          <cell r="L1452">
            <v>0</v>
          </cell>
          <cell r="M1452">
            <v>0</v>
          </cell>
          <cell r="N1452">
            <v>0</v>
          </cell>
          <cell r="O1452">
            <v>329</v>
          </cell>
          <cell r="P1452">
            <v>0</v>
          </cell>
        </row>
        <row r="1453">
          <cell r="B1453">
            <v>59</v>
          </cell>
          <cell r="C1453">
            <v>59</v>
          </cell>
          <cell r="D1453" t="str">
            <v>공드럼 해체</v>
          </cell>
          <cell r="E1453">
            <v>0</v>
          </cell>
          <cell r="F1453" t="str">
            <v>드럼</v>
          </cell>
          <cell r="G1453">
            <v>0</v>
          </cell>
          <cell r="H1453">
            <v>0</v>
          </cell>
          <cell r="I1453">
            <v>0</v>
          </cell>
          <cell r="J1453">
            <v>0</v>
          </cell>
          <cell r="K1453">
            <v>0</v>
          </cell>
          <cell r="L1453">
            <v>0</v>
          </cell>
          <cell r="M1453">
            <v>0</v>
          </cell>
          <cell r="N1453">
            <v>0</v>
          </cell>
          <cell r="O1453">
            <v>0</v>
          </cell>
          <cell r="P1453">
            <v>59</v>
          </cell>
        </row>
        <row r="1454">
          <cell r="C1454">
            <v>0</v>
          </cell>
          <cell r="D1454" t="str">
            <v>나 노무비</v>
          </cell>
          <cell r="E1454">
            <v>0</v>
          </cell>
          <cell r="F1454">
            <v>0</v>
          </cell>
          <cell r="G1454">
            <v>0</v>
          </cell>
          <cell r="H1454">
            <v>0</v>
          </cell>
          <cell r="I1454">
            <v>0</v>
          </cell>
          <cell r="J1454">
            <v>0</v>
          </cell>
          <cell r="K1454">
            <v>0</v>
          </cell>
          <cell r="L1454">
            <v>0</v>
          </cell>
          <cell r="M1454">
            <v>0</v>
          </cell>
          <cell r="N1454">
            <v>0</v>
          </cell>
          <cell r="O1454">
            <v>0</v>
          </cell>
          <cell r="P1454">
            <v>0</v>
          </cell>
        </row>
        <row r="1455">
          <cell r="B1455" t="str">
            <v>59보통인부</v>
          </cell>
          <cell r="C1455">
            <v>0</v>
          </cell>
          <cell r="D1455" t="str">
            <v>보통인부</v>
          </cell>
          <cell r="E1455">
            <v>0</v>
          </cell>
          <cell r="F1455" t="str">
            <v>인</v>
          </cell>
          <cell r="G1455" t="e">
            <v>#NAME?</v>
          </cell>
          <cell r="H1455">
            <v>0</v>
          </cell>
          <cell r="I1455">
            <v>0</v>
          </cell>
          <cell r="J1455">
            <v>153671</v>
          </cell>
          <cell r="K1455" t="e">
            <v>#NAME?</v>
          </cell>
          <cell r="L1455">
            <v>0</v>
          </cell>
          <cell r="M1455" t="e">
            <v>#NAME?</v>
          </cell>
          <cell r="N1455">
            <v>153671</v>
          </cell>
          <cell r="O1455" t="e">
            <v>#NAME?</v>
          </cell>
          <cell r="P1455">
            <v>0</v>
          </cell>
        </row>
        <row r="1456">
          <cell r="C1456">
            <v>0</v>
          </cell>
          <cell r="D1456">
            <v>0</v>
          </cell>
          <cell r="E1456">
            <v>0</v>
          </cell>
          <cell r="F1456">
            <v>0</v>
          </cell>
          <cell r="G1456">
            <v>0</v>
          </cell>
          <cell r="H1456">
            <v>0</v>
          </cell>
          <cell r="I1456">
            <v>0</v>
          </cell>
          <cell r="J1456">
            <v>0</v>
          </cell>
          <cell r="K1456">
            <v>0</v>
          </cell>
          <cell r="L1456">
            <v>0</v>
          </cell>
          <cell r="M1456">
            <v>0</v>
          </cell>
          <cell r="N1456">
            <v>0</v>
          </cell>
          <cell r="O1456">
            <v>0</v>
          </cell>
          <cell r="P1456">
            <v>0</v>
          </cell>
        </row>
        <row r="1457">
          <cell r="C1457">
            <v>0</v>
          </cell>
          <cell r="D1457" t="str">
            <v>다. 공구손료</v>
          </cell>
          <cell r="E1457">
            <v>0</v>
          </cell>
          <cell r="F1457">
            <v>0</v>
          </cell>
          <cell r="G1457">
            <v>0</v>
          </cell>
          <cell r="H1457">
            <v>0</v>
          </cell>
          <cell r="I1457">
            <v>0</v>
          </cell>
          <cell r="J1457">
            <v>0</v>
          </cell>
          <cell r="K1457">
            <v>0</v>
          </cell>
          <cell r="L1457">
            <v>0</v>
          </cell>
          <cell r="M1457">
            <v>0</v>
          </cell>
          <cell r="N1457">
            <v>0</v>
          </cell>
          <cell r="O1457">
            <v>0</v>
          </cell>
          <cell r="P1457">
            <v>0</v>
          </cell>
        </row>
        <row r="1458">
          <cell r="C1458">
            <v>0</v>
          </cell>
          <cell r="D1458" t="str">
            <v>보통인부</v>
          </cell>
          <cell r="E1458">
            <v>0</v>
          </cell>
          <cell r="F1458" t="str">
            <v>인</v>
          </cell>
          <cell r="G1458" t="e">
            <v>#NAME?</v>
          </cell>
          <cell r="H1458">
            <v>0</v>
          </cell>
          <cell r="I1458">
            <v>0</v>
          </cell>
          <cell r="J1458">
            <v>0</v>
          </cell>
          <cell r="K1458">
            <v>0</v>
          </cell>
          <cell r="L1458">
            <v>153671</v>
          </cell>
          <cell r="M1458" t="e">
            <v>#NAME?</v>
          </cell>
          <cell r="N1458">
            <v>153671</v>
          </cell>
          <cell r="O1458" t="e">
            <v>#NAME?</v>
          </cell>
          <cell r="P1458">
            <v>0</v>
          </cell>
        </row>
        <row r="1459">
          <cell r="C1459">
            <v>0</v>
          </cell>
          <cell r="D1459">
            <v>0</v>
          </cell>
          <cell r="E1459">
            <v>0</v>
          </cell>
          <cell r="F1459">
            <v>0</v>
          </cell>
          <cell r="G1459">
            <v>0</v>
          </cell>
          <cell r="H1459">
            <v>0</v>
          </cell>
          <cell r="I1459">
            <v>0</v>
          </cell>
          <cell r="J1459">
            <v>0</v>
          </cell>
          <cell r="K1459">
            <v>0</v>
          </cell>
          <cell r="L1459">
            <v>0</v>
          </cell>
          <cell r="M1459">
            <v>0</v>
          </cell>
          <cell r="N1459">
            <v>0</v>
          </cell>
          <cell r="O1459">
            <v>0</v>
          </cell>
          <cell r="P1459">
            <v>0</v>
          </cell>
        </row>
        <row r="1460">
          <cell r="C1460">
            <v>0</v>
          </cell>
          <cell r="D1460">
            <v>0</v>
          </cell>
          <cell r="E1460">
            <v>0</v>
          </cell>
          <cell r="F1460">
            <v>0</v>
          </cell>
          <cell r="G1460">
            <v>0</v>
          </cell>
          <cell r="H1460">
            <v>0</v>
          </cell>
          <cell r="I1460">
            <v>0</v>
          </cell>
          <cell r="J1460">
            <v>0</v>
          </cell>
          <cell r="K1460">
            <v>0</v>
          </cell>
          <cell r="L1460">
            <v>0</v>
          </cell>
          <cell r="M1460">
            <v>0</v>
          </cell>
          <cell r="N1460">
            <v>0</v>
          </cell>
          <cell r="O1460">
            <v>0</v>
          </cell>
          <cell r="P1460">
            <v>0</v>
          </cell>
        </row>
        <row r="1461">
          <cell r="C1461">
            <v>0</v>
          </cell>
          <cell r="D1461">
            <v>0</v>
          </cell>
          <cell r="E1461">
            <v>0</v>
          </cell>
          <cell r="F1461">
            <v>0</v>
          </cell>
          <cell r="G1461">
            <v>0</v>
          </cell>
          <cell r="H1461">
            <v>0</v>
          </cell>
          <cell r="I1461">
            <v>0</v>
          </cell>
          <cell r="J1461">
            <v>0</v>
          </cell>
          <cell r="K1461">
            <v>0</v>
          </cell>
          <cell r="L1461">
            <v>0</v>
          </cell>
          <cell r="M1461">
            <v>0</v>
          </cell>
          <cell r="N1461">
            <v>0</v>
          </cell>
          <cell r="O1461">
            <v>0</v>
          </cell>
          <cell r="P1461">
            <v>0</v>
          </cell>
        </row>
        <row r="1462">
          <cell r="C1462">
            <v>0</v>
          </cell>
          <cell r="D1462">
            <v>0</v>
          </cell>
          <cell r="E1462">
            <v>0</v>
          </cell>
          <cell r="F1462">
            <v>0</v>
          </cell>
          <cell r="G1462">
            <v>0</v>
          </cell>
          <cell r="H1462">
            <v>0</v>
          </cell>
          <cell r="I1462">
            <v>0</v>
          </cell>
          <cell r="J1462">
            <v>0</v>
          </cell>
          <cell r="K1462">
            <v>0</v>
          </cell>
          <cell r="L1462">
            <v>0</v>
          </cell>
          <cell r="M1462">
            <v>0</v>
          </cell>
          <cell r="N1462">
            <v>0</v>
          </cell>
          <cell r="O1462">
            <v>0</v>
          </cell>
          <cell r="P1462">
            <v>0</v>
          </cell>
        </row>
        <row r="1463">
          <cell r="C1463">
            <v>0</v>
          </cell>
          <cell r="D1463">
            <v>0</v>
          </cell>
          <cell r="E1463">
            <v>0</v>
          </cell>
          <cell r="F1463">
            <v>0</v>
          </cell>
          <cell r="G1463">
            <v>0</v>
          </cell>
          <cell r="H1463">
            <v>0</v>
          </cell>
          <cell r="I1463">
            <v>0</v>
          </cell>
          <cell r="J1463">
            <v>0</v>
          </cell>
          <cell r="K1463">
            <v>0</v>
          </cell>
          <cell r="L1463">
            <v>0</v>
          </cell>
          <cell r="M1463">
            <v>0</v>
          </cell>
          <cell r="N1463">
            <v>0</v>
          </cell>
          <cell r="O1463">
            <v>0</v>
          </cell>
          <cell r="P1463">
            <v>0</v>
          </cell>
        </row>
        <row r="1464">
          <cell r="C1464">
            <v>0</v>
          </cell>
          <cell r="D1464">
            <v>0</v>
          </cell>
          <cell r="E1464">
            <v>0</v>
          </cell>
          <cell r="F1464">
            <v>0</v>
          </cell>
          <cell r="G1464">
            <v>0</v>
          </cell>
          <cell r="H1464">
            <v>0</v>
          </cell>
          <cell r="I1464">
            <v>0</v>
          </cell>
          <cell r="J1464">
            <v>0</v>
          </cell>
          <cell r="K1464">
            <v>0</v>
          </cell>
          <cell r="L1464">
            <v>0</v>
          </cell>
          <cell r="M1464">
            <v>0</v>
          </cell>
          <cell r="N1464">
            <v>0</v>
          </cell>
          <cell r="O1464">
            <v>0</v>
          </cell>
          <cell r="P1464">
            <v>0</v>
          </cell>
        </row>
        <row r="1465">
          <cell r="C1465">
            <v>0</v>
          </cell>
          <cell r="D1465">
            <v>0</v>
          </cell>
          <cell r="E1465">
            <v>0</v>
          </cell>
          <cell r="F1465">
            <v>0</v>
          </cell>
          <cell r="G1465">
            <v>0</v>
          </cell>
          <cell r="H1465">
            <v>0</v>
          </cell>
          <cell r="I1465">
            <v>0</v>
          </cell>
          <cell r="J1465">
            <v>0</v>
          </cell>
          <cell r="K1465">
            <v>0</v>
          </cell>
          <cell r="L1465">
            <v>0</v>
          </cell>
          <cell r="M1465">
            <v>0</v>
          </cell>
          <cell r="N1465">
            <v>0</v>
          </cell>
          <cell r="O1465">
            <v>0</v>
          </cell>
          <cell r="P1465">
            <v>0</v>
          </cell>
        </row>
        <row r="1466">
          <cell r="C1466">
            <v>0</v>
          </cell>
          <cell r="D1466">
            <v>0</v>
          </cell>
          <cell r="E1466">
            <v>0</v>
          </cell>
          <cell r="F1466">
            <v>0</v>
          </cell>
          <cell r="G1466">
            <v>0</v>
          </cell>
          <cell r="H1466">
            <v>0</v>
          </cell>
          <cell r="I1466">
            <v>0</v>
          </cell>
          <cell r="J1466">
            <v>0</v>
          </cell>
          <cell r="K1466">
            <v>0</v>
          </cell>
          <cell r="L1466">
            <v>0</v>
          </cell>
          <cell r="M1466">
            <v>0</v>
          </cell>
          <cell r="N1466">
            <v>0</v>
          </cell>
          <cell r="O1466">
            <v>0</v>
          </cell>
          <cell r="P1466">
            <v>0</v>
          </cell>
        </row>
        <row r="1467">
          <cell r="C1467">
            <v>0</v>
          </cell>
          <cell r="D1467">
            <v>0</v>
          </cell>
          <cell r="E1467">
            <v>0</v>
          </cell>
          <cell r="F1467">
            <v>0</v>
          </cell>
          <cell r="G1467">
            <v>0</v>
          </cell>
          <cell r="H1467">
            <v>0</v>
          </cell>
          <cell r="I1467">
            <v>0</v>
          </cell>
          <cell r="J1467">
            <v>0</v>
          </cell>
          <cell r="K1467">
            <v>0</v>
          </cell>
          <cell r="L1467">
            <v>0</v>
          </cell>
          <cell r="M1467">
            <v>0</v>
          </cell>
          <cell r="N1467">
            <v>0</v>
          </cell>
          <cell r="O1467">
            <v>0</v>
          </cell>
          <cell r="P1467">
            <v>0</v>
          </cell>
        </row>
        <row r="1468">
          <cell r="C1468">
            <v>0</v>
          </cell>
          <cell r="D1468">
            <v>0</v>
          </cell>
          <cell r="E1468">
            <v>0</v>
          </cell>
          <cell r="F1468">
            <v>0</v>
          </cell>
          <cell r="G1468">
            <v>0</v>
          </cell>
          <cell r="H1468">
            <v>0</v>
          </cell>
          <cell r="I1468">
            <v>0</v>
          </cell>
          <cell r="J1468">
            <v>0</v>
          </cell>
          <cell r="K1468">
            <v>0</v>
          </cell>
          <cell r="L1468">
            <v>0</v>
          </cell>
          <cell r="M1468">
            <v>0</v>
          </cell>
          <cell r="N1468">
            <v>0</v>
          </cell>
          <cell r="O1468">
            <v>0</v>
          </cell>
          <cell r="P1468">
            <v>0</v>
          </cell>
        </row>
        <row r="1469">
          <cell r="C1469">
            <v>0</v>
          </cell>
          <cell r="D1469">
            <v>0</v>
          </cell>
          <cell r="E1469">
            <v>0</v>
          </cell>
          <cell r="F1469">
            <v>0</v>
          </cell>
          <cell r="G1469">
            <v>0</v>
          </cell>
          <cell r="H1469">
            <v>0</v>
          </cell>
          <cell r="I1469">
            <v>0</v>
          </cell>
          <cell r="J1469">
            <v>0</v>
          </cell>
          <cell r="K1469">
            <v>0</v>
          </cell>
          <cell r="L1469">
            <v>0</v>
          </cell>
          <cell r="M1469">
            <v>0</v>
          </cell>
          <cell r="N1469">
            <v>0</v>
          </cell>
          <cell r="O1469">
            <v>0</v>
          </cell>
          <cell r="P1469">
            <v>0</v>
          </cell>
        </row>
        <row r="1470">
          <cell r="C1470">
            <v>0</v>
          </cell>
          <cell r="D1470">
            <v>0</v>
          </cell>
          <cell r="E1470">
            <v>0</v>
          </cell>
          <cell r="F1470">
            <v>0</v>
          </cell>
          <cell r="G1470">
            <v>0</v>
          </cell>
          <cell r="H1470">
            <v>0</v>
          </cell>
          <cell r="I1470">
            <v>0</v>
          </cell>
          <cell r="J1470">
            <v>0</v>
          </cell>
          <cell r="K1470">
            <v>0</v>
          </cell>
          <cell r="L1470">
            <v>0</v>
          </cell>
          <cell r="M1470">
            <v>0</v>
          </cell>
          <cell r="N1470">
            <v>0</v>
          </cell>
          <cell r="O1470">
            <v>0</v>
          </cell>
          <cell r="P1470">
            <v>0</v>
          </cell>
        </row>
        <row r="1471">
          <cell r="C1471">
            <v>0</v>
          </cell>
          <cell r="D1471">
            <v>0</v>
          </cell>
          <cell r="E1471">
            <v>0</v>
          </cell>
          <cell r="F1471">
            <v>0</v>
          </cell>
          <cell r="G1471">
            <v>0</v>
          </cell>
          <cell r="H1471">
            <v>0</v>
          </cell>
          <cell r="I1471">
            <v>0</v>
          </cell>
          <cell r="J1471">
            <v>0</v>
          </cell>
          <cell r="K1471">
            <v>0</v>
          </cell>
          <cell r="L1471">
            <v>0</v>
          </cell>
          <cell r="M1471">
            <v>0</v>
          </cell>
          <cell r="N1471">
            <v>0</v>
          </cell>
          <cell r="O1471">
            <v>0</v>
          </cell>
          <cell r="P1471">
            <v>0</v>
          </cell>
        </row>
        <row r="1472">
          <cell r="C1472">
            <v>0</v>
          </cell>
          <cell r="D1472">
            <v>0</v>
          </cell>
          <cell r="E1472">
            <v>0</v>
          </cell>
          <cell r="F1472">
            <v>0</v>
          </cell>
          <cell r="G1472">
            <v>0</v>
          </cell>
          <cell r="H1472">
            <v>0</v>
          </cell>
          <cell r="I1472">
            <v>0</v>
          </cell>
          <cell r="J1472">
            <v>0</v>
          </cell>
          <cell r="K1472">
            <v>0</v>
          </cell>
          <cell r="L1472">
            <v>0</v>
          </cell>
          <cell r="M1472">
            <v>0</v>
          </cell>
          <cell r="N1472">
            <v>0</v>
          </cell>
          <cell r="O1472">
            <v>0</v>
          </cell>
          <cell r="P1472">
            <v>0</v>
          </cell>
        </row>
        <row r="1473">
          <cell r="C1473">
            <v>0</v>
          </cell>
          <cell r="D1473">
            <v>0</v>
          </cell>
          <cell r="E1473">
            <v>0</v>
          </cell>
          <cell r="F1473">
            <v>0</v>
          </cell>
          <cell r="G1473">
            <v>0</v>
          </cell>
          <cell r="H1473">
            <v>0</v>
          </cell>
          <cell r="I1473">
            <v>0</v>
          </cell>
          <cell r="J1473">
            <v>0</v>
          </cell>
          <cell r="K1473">
            <v>0</v>
          </cell>
          <cell r="L1473">
            <v>0</v>
          </cell>
          <cell r="M1473">
            <v>0</v>
          </cell>
          <cell r="N1473">
            <v>0</v>
          </cell>
          <cell r="O1473">
            <v>0</v>
          </cell>
          <cell r="P1473">
            <v>0</v>
          </cell>
        </row>
        <row r="1474">
          <cell r="C1474">
            <v>0</v>
          </cell>
          <cell r="D1474">
            <v>0</v>
          </cell>
          <cell r="E1474">
            <v>0</v>
          </cell>
          <cell r="F1474">
            <v>0</v>
          </cell>
          <cell r="G1474">
            <v>0</v>
          </cell>
          <cell r="H1474">
            <v>0</v>
          </cell>
          <cell r="I1474">
            <v>0</v>
          </cell>
          <cell r="J1474">
            <v>0</v>
          </cell>
          <cell r="K1474">
            <v>0</v>
          </cell>
          <cell r="L1474">
            <v>0</v>
          </cell>
          <cell r="M1474">
            <v>0</v>
          </cell>
          <cell r="N1474">
            <v>0</v>
          </cell>
          <cell r="O1474">
            <v>0</v>
          </cell>
          <cell r="P1474">
            <v>0</v>
          </cell>
        </row>
        <row r="1475">
          <cell r="C1475">
            <v>0</v>
          </cell>
          <cell r="D1475">
            <v>0</v>
          </cell>
          <cell r="E1475">
            <v>0</v>
          </cell>
          <cell r="F1475">
            <v>0</v>
          </cell>
          <cell r="G1475">
            <v>0</v>
          </cell>
          <cell r="H1475">
            <v>0</v>
          </cell>
          <cell r="I1475">
            <v>0</v>
          </cell>
          <cell r="J1475">
            <v>0</v>
          </cell>
          <cell r="K1475">
            <v>0</v>
          </cell>
          <cell r="L1475">
            <v>0</v>
          </cell>
          <cell r="M1475">
            <v>0</v>
          </cell>
          <cell r="N1475">
            <v>0</v>
          </cell>
          <cell r="O1475">
            <v>0</v>
          </cell>
          <cell r="P1475">
            <v>0</v>
          </cell>
        </row>
        <row r="1476">
          <cell r="B1476" t="str">
            <v>59계</v>
          </cell>
          <cell r="C1476">
            <v>0</v>
          </cell>
          <cell r="D1476" t="str">
            <v>계</v>
          </cell>
          <cell r="E1476">
            <v>0</v>
          </cell>
          <cell r="F1476">
            <v>0</v>
          </cell>
          <cell r="G1476">
            <v>0</v>
          </cell>
          <cell r="H1476">
            <v>0</v>
          </cell>
          <cell r="I1476">
            <v>0</v>
          </cell>
          <cell r="J1476">
            <v>0</v>
          </cell>
          <cell r="K1476" t="e">
            <v>#NAME?</v>
          </cell>
          <cell r="L1476">
            <v>0</v>
          </cell>
          <cell r="M1476" t="e">
            <v>#NAME?</v>
          </cell>
          <cell r="N1476">
            <v>0</v>
          </cell>
          <cell r="O1476" t="e">
            <v>#NAME?</v>
          </cell>
          <cell r="P1476">
            <v>0</v>
          </cell>
        </row>
      </sheetData>
      <sheetData sheetId="17"/>
      <sheetData sheetId="18">
        <row r="1">
          <cell r="B1">
            <v>2</v>
          </cell>
          <cell r="C1">
            <v>3</v>
          </cell>
          <cell r="D1">
            <v>4</v>
          </cell>
          <cell r="E1">
            <v>5</v>
          </cell>
          <cell r="F1">
            <v>6</v>
          </cell>
          <cell r="G1">
            <v>7</v>
          </cell>
          <cell r="H1">
            <v>8</v>
          </cell>
          <cell r="I1">
            <v>9</v>
          </cell>
          <cell r="J1">
            <v>10</v>
          </cell>
          <cell r="K1">
            <v>11</v>
          </cell>
          <cell r="L1">
            <v>12</v>
          </cell>
          <cell r="M1">
            <v>13</v>
          </cell>
          <cell r="N1">
            <v>14</v>
          </cell>
        </row>
        <row r="2">
          <cell r="A2" t="str">
            <v>-</v>
          </cell>
          <cell r="C2" t="str">
            <v>COST</v>
          </cell>
          <cell r="D2" t="str">
            <v>호 표</v>
          </cell>
          <cell r="E2" t="str">
            <v>공정 및 품명</v>
          </cell>
          <cell r="F2" t="str">
            <v>규격</v>
          </cell>
          <cell r="G2" t="str">
            <v>단위</v>
          </cell>
          <cell r="H2" t="str">
            <v>산         출         기         초</v>
          </cell>
          <cell r="I2">
            <v>0</v>
          </cell>
          <cell r="J2">
            <v>0</v>
          </cell>
          <cell r="K2">
            <v>0</v>
          </cell>
          <cell r="L2">
            <v>0</v>
          </cell>
          <cell r="M2">
            <v>0</v>
          </cell>
          <cell r="N2" t="str">
            <v>비   고</v>
          </cell>
        </row>
        <row r="3">
          <cell r="A3">
            <v>1</v>
          </cell>
          <cell r="D3">
            <v>1</v>
          </cell>
          <cell r="E3" t="str">
            <v>트로프 설치</v>
          </cell>
          <cell r="F3" t="str">
            <v>TU120S, 야간</v>
          </cell>
          <cell r="G3" t="str">
            <v>10m</v>
          </cell>
          <cell r="H3">
            <v>0</v>
          </cell>
          <cell r="I3">
            <v>0</v>
          </cell>
          <cell r="J3">
            <v>0</v>
          </cell>
          <cell r="K3">
            <v>0</v>
          </cell>
          <cell r="L3">
            <v>0</v>
          </cell>
          <cell r="M3">
            <v>0</v>
          </cell>
          <cell r="N3">
            <v>0</v>
          </cell>
        </row>
        <row r="4">
          <cell r="A4" t="str">
            <v>1-1</v>
          </cell>
          <cell r="B4">
            <v>1</v>
          </cell>
          <cell r="C4">
            <v>600</v>
          </cell>
          <cell r="D4">
            <v>0</v>
          </cell>
          <cell r="E4" t="str">
            <v>가. 재료비</v>
          </cell>
          <cell r="F4">
            <v>0</v>
          </cell>
          <cell r="G4">
            <v>0</v>
          </cell>
          <cell r="H4">
            <v>0</v>
          </cell>
          <cell r="M4">
            <v>0</v>
          </cell>
          <cell r="N4">
            <v>0</v>
          </cell>
        </row>
        <row r="5">
          <cell r="A5" t="str">
            <v>1-2</v>
          </cell>
          <cell r="B5">
            <v>2</v>
          </cell>
          <cell r="C5">
            <v>97</v>
          </cell>
          <cell r="D5">
            <v>0</v>
          </cell>
          <cell r="E5" t="str">
            <v>파스콘 트로프</v>
          </cell>
          <cell r="F5" t="str">
            <v>LTE-R 횡단용(TU120S)</v>
          </cell>
          <cell r="G5" t="str">
            <v>EA</v>
          </cell>
          <cell r="H5">
            <v>0</v>
          </cell>
          <cell r="I5" t="str">
            <v>(10/1.04)</v>
          </cell>
          <cell r="J5" t="str">
            <v>=</v>
          </cell>
          <cell r="K5" t="e">
            <v>#NAME?</v>
          </cell>
          <cell r="M5" t="str">
            <v>기본x단위량</v>
          </cell>
          <cell r="N5">
            <v>0</v>
          </cell>
        </row>
        <row r="6">
          <cell r="A6" t="str">
            <v>1-3</v>
          </cell>
          <cell r="B6">
            <v>3</v>
          </cell>
          <cell r="C6">
            <v>98</v>
          </cell>
          <cell r="D6">
            <v>0</v>
          </cell>
          <cell r="E6" t="str">
            <v>볼트세트</v>
          </cell>
          <cell r="F6" t="str">
            <v>6x40㎜</v>
          </cell>
          <cell r="G6" t="str">
            <v>세트</v>
          </cell>
          <cell r="H6">
            <v>0</v>
          </cell>
          <cell r="I6" t="str">
            <v>2*18.52</v>
          </cell>
          <cell r="J6" t="str">
            <v>=</v>
          </cell>
          <cell r="K6" t="e">
            <v>#NAME?</v>
          </cell>
          <cell r="M6" t="str">
            <v>기본x단위량</v>
          </cell>
          <cell r="N6">
            <v>0</v>
          </cell>
        </row>
        <row r="7">
          <cell r="A7" t="str">
            <v>1-4</v>
          </cell>
          <cell r="B7">
            <v>4</v>
          </cell>
          <cell r="C7">
            <v>601</v>
          </cell>
          <cell r="D7">
            <v>0</v>
          </cell>
          <cell r="E7" t="str">
            <v>나 노무비</v>
          </cell>
          <cell r="F7">
            <v>0</v>
          </cell>
          <cell r="G7">
            <v>0</v>
          </cell>
          <cell r="H7">
            <v>0</v>
          </cell>
          <cell r="M7">
            <v>0</v>
          </cell>
          <cell r="N7">
            <v>0</v>
          </cell>
        </row>
        <row r="8">
          <cell r="C8">
            <v>516</v>
          </cell>
          <cell r="D8">
            <v>0</v>
          </cell>
          <cell r="E8" t="str">
            <v>통신외선공</v>
          </cell>
          <cell r="F8" t="str">
            <v>120*75mm이하</v>
          </cell>
          <cell r="G8" t="str">
            <v>인</v>
          </cell>
          <cell r="H8">
            <v>0</v>
          </cell>
          <cell r="I8" t="str">
            <v>0.17*1*(1+0.517)</v>
          </cell>
          <cell r="J8" t="str">
            <v>=</v>
          </cell>
          <cell r="K8" t="e">
            <v>#NAME?</v>
          </cell>
          <cell r="M8" t="str">
            <v>기본x단위량x야간할증</v>
          </cell>
          <cell r="N8" t="str">
            <v>통2-2-2</v>
          </cell>
        </row>
        <row r="9">
          <cell r="C9">
            <v>523</v>
          </cell>
          <cell r="D9">
            <v>0</v>
          </cell>
          <cell r="E9" t="str">
            <v>보통인부</v>
          </cell>
          <cell r="F9" t="str">
            <v>120*75mm이하</v>
          </cell>
          <cell r="G9" t="str">
            <v>인</v>
          </cell>
          <cell r="H9">
            <v>0</v>
          </cell>
          <cell r="I9" t="str">
            <v>0.17*1*(1+0.517)</v>
          </cell>
          <cell r="J9" t="str">
            <v>=</v>
          </cell>
          <cell r="K9" t="e">
            <v>#NAME?</v>
          </cell>
          <cell r="M9" t="str">
            <v>기본x단위량x야간할증</v>
          </cell>
          <cell r="N9">
            <v>0</v>
          </cell>
        </row>
        <row r="10">
          <cell r="C10">
            <v>518</v>
          </cell>
          <cell r="D10">
            <v>0</v>
          </cell>
          <cell r="E10" t="str">
            <v>통신내선공</v>
          </cell>
          <cell r="F10" t="str">
            <v>φ13mm이하</v>
          </cell>
          <cell r="G10" t="str">
            <v>인</v>
          </cell>
          <cell r="H10">
            <v>0</v>
          </cell>
          <cell r="I10" t="str">
            <v>0.04*37.04*(1+0.517)</v>
          </cell>
          <cell r="J10" t="str">
            <v>=</v>
          </cell>
          <cell r="K10" t="e">
            <v>#NAME?</v>
          </cell>
          <cell r="M10" t="str">
            <v>기본x단위량x야간할증</v>
          </cell>
          <cell r="N10" t="str">
            <v>통3-7-1</v>
          </cell>
        </row>
        <row r="11">
          <cell r="C11">
            <v>603</v>
          </cell>
          <cell r="D11">
            <v>0</v>
          </cell>
          <cell r="E11" t="str">
            <v>소계</v>
          </cell>
          <cell r="F11">
            <v>0</v>
          </cell>
          <cell r="G11">
            <v>0</v>
          </cell>
          <cell r="H11">
            <v>0</v>
          </cell>
          <cell r="M11">
            <v>0</v>
          </cell>
          <cell r="N11">
            <v>0</v>
          </cell>
        </row>
        <row r="12">
          <cell r="A12" t="str">
            <v>1-5</v>
          </cell>
          <cell r="B12">
            <v>5</v>
          </cell>
          <cell r="C12">
            <v>516</v>
          </cell>
          <cell r="D12">
            <v>0</v>
          </cell>
          <cell r="E12" t="str">
            <v>통신외선공</v>
          </cell>
          <cell r="F12">
            <v>0</v>
          </cell>
          <cell r="G12" t="str">
            <v>인</v>
          </cell>
          <cell r="H12">
            <v>0</v>
          </cell>
          <cell r="J12" t="str">
            <v>=</v>
          </cell>
          <cell r="K12" t="e">
            <v>#NAME?</v>
          </cell>
          <cell r="M12">
            <v>0</v>
          </cell>
          <cell r="N12">
            <v>0</v>
          </cell>
        </row>
        <row r="13">
          <cell r="A13" t="str">
            <v>1-6</v>
          </cell>
          <cell r="B13">
            <v>6</v>
          </cell>
          <cell r="C13">
            <v>523</v>
          </cell>
          <cell r="D13">
            <v>0</v>
          </cell>
          <cell r="E13" t="str">
            <v>보통인부</v>
          </cell>
          <cell r="F13">
            <v>0</v>
          </cell>
          <cell r="G13" t="str">
            <v>인</v>
          </cell>
          <cell r="H13">
            <v>0</v>
          </cell>
          <cell r="J13" t="str">
            <v>=</v>
          </cell>
          <cell r="K13" t="e">
            <v>#NAME?</v>
          </cell>
          <cell r="M13">
            <v>0</v>
          </cell>
          <cell r="N13">
            <v>0</v>
          </cell>
        </row>
        <row r="14">
          <cell r="A14" t="str">
            <v>1-7</v>
          </cell>
          <cell r="B14">
            <v>7</v>
          </cell>
          <cell r="C14">
            <v>518</v>
          </cell>
          <cell r="D14">
            <v>0</v>
          </cell>
          <cell r="E14" t="str">
            <v>통신내선공</v>
          </cell>
          <cell r="F14">
            <v>0</v>
          </cell>
          <cell r="G14" t="str">
            <v>인</v>
          </cell>
          <cell r="H14">
            <v>0</v>
          </cell>
          <cell r="J14" t="str">
            <v>=</v>
          </cell>
          <cell r="K14" t="e">
            <v>#NAME?</v>
          </cell>
          <cell r="M14">
            <v>0</v>
          </cell>
          <cell r="N14">
            <v>0</v>
          </cell>
        </row>
        <row r="15">
          <cell r="A15" t="str">
            <v>1-8</v>
          </cell>
          <cell r="B15">
            <v>8</v>
          </cell>
          <cell r="C15">
            <v>602</v>
          </cell>
          <cell r="D15">
            <v>0</v>
          </cell>
          <cell r="E15" t="str">
            <v>다. 공구손료</v>
          </cell>
          <cell r="F15" t="str">
            <v>노무비x3%</v>
          </cell>
          <cell r="G15">
            <v>0</v>
          </cell>
          <cell r="H15">
            <v>0</v>
          </cell>
          <cell r="M15">
            <v>0</v>
          </cell>
          <cell r="N15" t="str">
            <v>공구손료</v>
          </cell>
        </row>
        <row r="16">
          <cell r="A16" t="str">
            <v>1-9</v>
          </cell>
          <cell r="B16">
            <v>9</v>
          </cell>
          <cell r="C16">
            <v>516</v>
          </cell>
          <cell r="D16">
            <v>0</v>
          </cell>
          <cell r="E16" t="str">
            <v>통신외선공</v>
          </cell>
          <cell r="F16">
            <v>0</v>
          </cell>
          <cell r="G16" t="str">
            <v>인</v>
          </cell>
          <cell r="H16">
            <v>0</v>
          </cell>
          <cell r="I16" t="str">
            <v>0.17</v>
          </cell>
          <cell r="J16" t="str">
            <v>=</v>
          </cell>
          <cell r="K16" t="e">
            <v>#NAME?</v>
          </cell>
          <cell r="M16" t="str">
            <v>기본</v>
          </cell>
          <cell r="N16" t="str">
            <v>통1-1-10</v>
          </cell>
        </row>
        <row r="17">
          <cell r="A17" t="str">
            <v>1-10</v>
          </cell>
          <cell r="B17">
            <v>10</v>
          </cell>
          <cell r="C17">
            <v>523</v>
          </cell>
          <cell r="D17">
            <v>0</v>
          </cell>
          <cell r="E17" t="str">
            <v>보통인부</v>
          </cell>
          <cell r="F17">
            <v>0</v>
          </cell>
          <cell r="G17" t="str">
            <v>인</v>
          </cell>
          <cell r="H17">
            <v>0</v>
          </cell>
          <cell r="I17" t="str">
            <v>0.17</v>
          </cell>
          <cell r="J17" t="str">
            <v>=</v>
          </cell>
          <cell r="K17" t="e">
            <v>#NAME?</v>
          </cell>
          <cell r="M17" t="str">
            <v>기본</v>
          </cell>
          <cell r="N17">
            <v>0</v>
          </cell>
        </row>
        <row r="18">
          <cell r="A18" t="str">
            <v>1-11</v>
          </cell>
          <cell r="B18">
            <v>11</v>
          </cell>
          <cell r="C18">
            <v>518</v>
          </cell>
          <cell r="D18">
            <v>0</v>
          </cell>
          <cell r="E18" t="str">
            <v>통신내선공</v>
          </cell>
          <cell r="F18">
            <v>0</v>
          </cell>
          <cell r="G18" t="str">
            <v>인</v>
          </cell>
          <cell r="H18">
            <v>0</v>
          </cell>
          <cell r="I18" t="str">
            <v>0.04*37.04</v>
          </cell>
          <cell r="J18" t="str">
            <v>=</v>
          </cell>
          <cell r="K18" t="e">
            <v>#NAME?</v>
          </cell>
          <cell r="M18" t="str">
            <v>기본</v>
          </cell>
          <cell r="N18">
            <v>0</v>
          </cell>
        </row>
        <row r="19">
          <cell r="D19">
            <v>0</v>
          </cell>
          <cell r="E19">
            <v>0</v>
          </cell>
          <cell r="F19">
            <v>0</v>
          </cell>
          <cell r="G19">
            <v>0</v>
          </cell>
          <cell r="H19">
            <v>0</v>
          </cell>
          <cell r="M19">
            <v>0</v>
          </cell>
          <cell r="N19">
            <v>0</v>
          </cell>
        </row>
        <row r="20">
          <cell r="D20">
            <v>0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M20">
            <v>0</v>
          </cell>
          <cell r="N20">
            <v>0</v>
          </cell>
        </row>
        <row r="21">
          <cell r="D21">
            <v>0</v>
          </cell>
          <cell r="E21">
            <v>0</v>
          </cell>
          <cell r="F21">
            <v>0</v>
          </cell>
          <cell r="G21">
            <v>0</v>
          </cell>
          <cell r="H21">
            <v>0</v>
          </cell>
          <cell r="M21">
            <v>0</v>
          </cell>
          <cell r="N21">
            <v>0</v>
          </cell>
        </row>
        <row r="22">
          <cell r="D22">
            <v>0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M22">
            <v>0</v>
          </cell>
          <cell r="N22">
            <v>0</v>
          </cell>
        </row>
        <row r="23">
          <cell r="D23">
            <v>0</v>
          </cell>
          <cell r="E23">
            <v>0</v>
          </cell>
          <cell r="F23">
            <v>0</v>
          </cell>
          <cell r="G23">
            <v>0</v>
          </cell>
          <cell r="H23">
            <v>0</v>
          </cell>
          <cell r="M23">
            <v>0</v>
          </cell>
          <cell r="N23">
            <v>0</v>
          </cell>
        </row>
        <row r="24">
          <cell r="D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M24">
            <v>0</v>
          </cell>
          <cell r="N24">
            <v>0</v>
          </cell>
        </row>
        <row r="25">
          <cell r="D25">
            <v>0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  <cell r="M25">
            <v>0</v>
          </cell>
          <cell r="N25">
            <v>0</v>
          </cell>
        </row>
        <row r="26"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M26">
            <v>0</v>
          </cell>
          <cell r="N26">
            <v>0</v>
          </cell>
        </row>
        <row r="27">
          <cell r="D27">
            <v>0</v>
          </cell>
          <cell r="E27">
            <v>0</v>
          </cell>
          <cell r="F27">
            <v>0</v>
          </cell>
          <cell r="G27">
            <v>0</v>
          </cell>
          <cell r="H27">
            <v>0</v>
          </cell>
          <cell r="M27">
            <v>0</v>
          </cell>
          <cell r="N27">
            <v>0</v>
          </cell>
        </row>
        <row r="28">
          <cell r="D28">
            <v>0</v>
          </cell>
          <cell r="E28">
            <v>0</v>
          </cell>
          <cell r="F28">
            <v>0</v>
          </cell>
          <cell r="G28">
            <v>0</v>
          </cell>
          <cell r="H28">
            <v>0</v>
          </cell>
          <cell r="M28">
            <v>0</v>
          </cell>
          <cell r="N28">
            <v>0</v>
          </cell>
        </row>
        <row r="29">
          <cell r="D29">
            <v>0</v>
          </cell>
          <cell r="E29">
            <v>0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K29">
            <v>0</v>
          </cell>
          <cell r="L29">
            <v>0</v>
          </cell>
          <cell r="M29">
            <v>0</v>
          </cell>
          <cell r="N29">
            <v>0</v>
          </cell>
        </row>
        <row r="30">
          <cell r="A30">
            <v>2</v>
          </cell>
          <cell r="D30">
            <v>2</v>
          </cell>
          <cell r="E30" t="str">
            <v>금속제 가요 전선관 설치</v>
          </cell>
          <cell r="F30" t="str">
            <v>16mm, 야간</v>
          </cell>
          <cell r="G30" t="str">
            <v>10m</v>
          </cell>
          <cell r="H30">
            <v>0</v>
          </cell>
          <cell r="I30">
            <v>0</v>
          </cell>
          <cell r="J30">
            <v>0</v>
          </cell>
          <cell r="K30">
            <v>0</v>
          </cell>
          <cell r="L30">
            <v>0</v>
          </cell>
          <cell r="M30">
            <v>0</v>
          </cell>
          <cell r="N30">
            <v>0</v>
          </cell>
        </row>
        <row r="31">
          <cell r="A31" t="str">
            <v>2-1</v>
          </cell>
          <cell r="B31">
            <v>1</v>
          </cell>
          <cell r="C31">
            <v>600</v>
          </cell>
          <cell r="D31">
            <v>0</v>
          </cell>
          <cell r="E31" t="str">
            <v>가. 재료비</v>
          </cell>
          <cell r="F31">
            <v>0</v>
          </cell>
          <cell r="G31">
            <v>0</v>
          </cell>
          <cell r="H31">
            <v>0</v>
          </cell>
          <cell r="M31">
            <v>0</v>
          </cell>
          <cell r="N31" t="str">
            <v>통1-1-6</v>
          </cell>
        </row>
        <row r="32">
          <cell r="A32" t="str">
            <v>2-2</v>
          </cell>
          <cell r="B32">
            <v>2</v>
          </cell>
          <cell r="C32">
            <v>52</v>
          </cell>
          <cell r="D32">
            <v>0</v>
          </cell>
          <cell r="E32" t="str">
            <v>후렉시블전선관</v>
          </cell>
          <cell r="F32" t="str">
            <v>GW-16, 표준형방수</v>
          </cell>
          <cell r="G32" t="str">
            <v>m</v>
          </cell>
          <cell r="H32">
            <v>0</v>
          </cell>
          <cell r="I32" t="str">
            <v>1*10*(1+0.1)</v>
          </cell>
          <cell r="J32" t="str">
            <v>=</v>
          </cell>
          <cell r="K32" t="e">
            <v>#NAME?</v>
          </cell>
          <cell r="M32" t="str">
            <v>기본x단위량x(1+재료할증)</v>
          </cell>
          <cell r="N32" t="str">
            <v>금속관</v>
          </cell>
        </row>
        <row r="33">
          <cell r="A33" t="str">
            <v>2-3</v>
          </cell>
          <cell r="B33">
            <v>3</v>
          </cell>
          <cell r="C33">
            <v>605</v>
          </cell>
          <cell r="D33">
            <v>0</v>
          </cell>
          <cell r="E33" t="str">
            <v>전선관 부속품</v>
          </cell>
          <cell r="F33" t="str">
            <v>재료비의 20%</v>
          </cell>
          <cell r="G33" t="str">
            <v>요율</v>
          </cell>
          <cell r="H33">
            <v>0</v>
          </cell>
          <cell r="I33">
            <v>0.2</v>
          </cell>
          <cell r="J33" t="str">
            <v>=</v>
          </cell>
          <cell r="K33" t="e">
            <v>#NAME?</v>
          </cell>
          <cell r="M33" t="str">
            <v>기본x단위량</v>
          </cell>
          <cell r="N33" t="str">
            <v>통3-1-2</v>
          </cell>
        </row>
        <row r="34">
          <cell r="A34" t="str">
            <v>2-4</v>
          </cell>
          <cell r="B34">
            <v>4</v>
          </cell>
          <cell r="C34">
            <v>606</v>
          </cell>
          <cell r="D34">
            <v>0</v>
          </cell>
          <cell r="E34" t="str">
            <v>잡자재비</v>
          </cell>
          <cell r="F34" t="str">
            <v>전선 및 배관의 2%</v>
          </cell>
          <cell r="G34" t="str">
            <v>요율</v>
          </cell>
          <cell r="H34">
            <v>0</v>
          </cell>
          <cell r="I34">
            <v>0.02</v>
          </cell>
          <cell r="J34" t="str">
            <v>=</v>
          </cell>
          <cell r="K34" t="e">
            <v>#NAME?</v>
          </cell>
          <cell r="M34" t="str">
            <v>기본x단위량</v>
          </cell>
          <cell r="N34" t="str">
            <v>통1-1-12</v>
          </cell>
        </row>
        <row r="35">
          <cell r="A35" t="str">
            <v>2-5</v>
          </cell>
          <cell r="B35">
            <v>5</v>
          </cell>
          <cell r="C35">
            <v>601</v>
          </cell>
          <cell r="D35">
            <v>0</v>
          </cell>
          <cell r="E35" t="str">
            <v>나 노무비</v>
          </cell>
          <cell r="F35">
            <v>0</v>
          </cell>
          <cell r="G35">
            <v>0</v>
          </cell>
          <cell r="H35">
            <v>0</v>
          </cell>
          <cell r="M35">
            <v>0</v>
          </cell>
          <cell r="N35" t="str">
            <v>통3-1-1</v>
          </cell>
        </row>
        <row r="36">
          <cell r="C36">
            <v>518</v>
          </cell>
          <cell r="D36">
            <v>0</v>
          </cell>
          <cell r="E36" t="str">
            <v>통신내선공</v>
          </cell>
          <cell r="F36">
            <v>0</v>
          </cell>
          <cell r="G36" t="str">
            <v>인</v>
          </cell>
          <cell r="H36">
            <v>0</v>
          </cell>
          <cell r="I36" t="str">
            <v>0.44*1*(1+0.517)</v>
          </cell>
          <cell r="J36" t="str">
            <v>=</v>
          </cell>
          <cell r="K36" t="e">
            <v>#NAME?</v>
          </cell>
          <cell r="M36" t="str">
            <v>기본x단위량x야간할증</v>
          </cell>
          <cell r="N36">
            <v>0</v>
          </cell>
        </row>
        <row r="37">
          <cell r="C37">
            <v>603</v>
          </cell>
          <cell r="D37">
            <v>0</v>
          </cell>
          <cell r="E37" t="str">
            <v>소계</v>
          </cell>
          <cell r="F37">
            <v>0</v>
          </cell>
          <cell r="G37">
            <v>0</v>
          </cell>
          <cell r="H37">
            <v>0</v>
          </cell>
          <cell r="M37">
            <v>0</v>
          </cell>
          <cell r="N37">
            <v>0</v>
          </cell>
        </row>
        <row r="38">
          <cell r="A38" t="str">
            <v>2-6</v>
          </cell>
          <cell r="B38">
            <v>6</v>
          </cell>
          <cell r="C38">
            <v>518</v>
          </cell>
          <cell r="D38">
            <v>0</v>
          </cell>
          <cell r="E38" t="str">
            <v>통신내선공</v>
          </cell>
          <cell r="F38">
            <v>0</v>
          </cell>
          <cell r="G38" t="str">
            <v>인</v>
          </cell>
          <cell r="H38">
            <v>0</v>
          </cell>
          <cell r="J38" t="str">
            <v>=</v>
          </cell>
          <cell r="K38" t="e">
            <v>#NAME?</v>
          </cell>
          <cell r="M38">
            <v>0</v>
          </cell>
          <cell r="N38">
            <v>0</v>
          </cell>
        </row>
        <row r="39">
          <cell r="A39" t="str">
            <v>2-7</v>
          </cell>
          <cell r="B39">
            <v>7</v>
          </cell>
          <cell r="C39">
            <v>602</v>
          </cell>
          <cell r="D39">
            <v>0</v>
          </cell>
          <cell r="E39" t="str">
            <v>다. 공구손료</v>
          </cell>
          <cell r="F39" t="str">
            <v>노무비x3%</v>
          </cell>
          <cell r="G39">
            <v>0</v>
          </cell>
          <cell r="H39">
            <v>0</v>
          </cell>
          <cell r="M39">
            <v>0</v>
          </cell>
          <cell r="N39" t="str">
            <v>공구손료</v>
          </cell>
        </row>
        <row r="40">
          <cell r="A40" t="str">
            <v>2-8</v>
          </cell>
          <cell r="B40">
            <v>8</v>
          </cell>
          <cell r="C40">
            <v>518</v>
          </cell>
          <cell r="D40">
            <v>0</v>
          </cell>
          <cell r="E40" t="str">
            <v>통신내선공</v>
          </cell>
          <cell r="F40">
            <v>0</v>
          </cell>
          <cell r="G40" t="str">
            <v>인</v>
          </cell>
          <cell r="H40">
            <v>0</v>
          </cell>
          <cell r="I40" t="str">
            <v>0.44</v>
          </cell>
          <cell r="J40" t="str">
            <v>=</v>
          </cell>
          <cell r="K40" t="e">
            <v>#NAME?</v>
          </cell>
          <cell r="M40" t="str">
            <v>기본</v>
          </cell>
          <cell r="N40" t="str">
            <v>통1-1-10</v>
          </cell>
        </row>
        <row r="41">
          <cell r="D41">
            <v>0</v>
          </cell>
          <cell r="E41">
            <v>0</v>
          </cell>
          <cell r="F41">
            <v>0</v>
          </cell>
          <cell r="G41">
            <v>0</v>
          </cell>
          <cell r="H41">
            <v>0</v>
          </cell>
          <cell r="M41">
            <v>0</v>
          </cell>
          <cell r="N41">
            <v>0</v>
          </cell>
        </row>
        <row r="42">
          <cell r="D42">
            <v>0</v>
          </cell>
          <cell r="E42">
            <v>0</v>
          </cell>
          <cell r="F42">
            <v>0</v>
          </cell>
          <cell r="G42">
            <v>0</v>
          </cell>
          <cell r="H42">
            <v>0</v>
          </cell>
          <cell r="M42">
            <v>0</v>
          </cell>
          <cell r="N42">
            <v>0</v>
          </cell>
        </row>
        <row r="43">
          <cell r="D43">
            <v>0</v>
          </cell>
          <cell r="E43">
            <v>0</v>
          </cell>
          <cell r="F43">
            <v>0</v>
          </cell>
          <cell r="G43">
            <v>0</v>
          </cell>
          <cell r="H43">
            <v>0</v>
          </cell>
          <cell r="M43">
            <v>0</v>
          </cell>
          <cell r="N43">
            <v>0</v>
          </cell>
        </row>
        <row r="44">
          <cell r="D44">
            <v>0</v>
          </cell>
          <cell r="E44">
            <v>0</v>
          </cell>
          <cell r="F44">
            <v>0</v>
          </cell>
          <cell r="G44">
            <v>0</v>
          </cell>
          <cell r="H44">
            <v>0</v>
          </cell>
          <cell r="M44">
            <v>0</v>
          </cell>
          <cell r="N44">
            <v>0</v>
          </cell>
        </row>
        <row r="45">
          <cell r="D45">
            <v>0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M45">
            <v>0</v>
          </cell>
          <cell r="N45">
            <v>0</v>
          </cell>
        </row>
        <row r="46">
          <cell r="D46">
            <v>0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  <cell r="M46">
            <v>0</v>
          </cell>
          <cell r="N46">
            <v>0</v>
          </cell>
        </row>
        <row r="47">
          <cell r="D47">
            <v>0</v>
          </cell>
          <cell r="E47">
            <v>0</v>
          </cell>
          <cell r="F47">
            <v>0</v>
          </cell>
          <cell r="G47">
            <v>0</v>
          </cell>
          <cell r="H47">
            <v>0</v>
          </cell>
          <cell r="M47">
            <v>0</v>
          </cell>
          <cell r="N47">
            <v>0</v>
          </cell>
        </row>
        <row r="48">
          <cell r="D48">
            <v>0</v>
          </cell>
          <cell r="E48">
            <v>0</v>
          </cell>
          <cell r="F48">
            <v>0</v>
          </cell>
          <cell r="G48">
            <v>0</v>
          </cell>
          <cell r="H48">
            <v>0</v>
          </cell>
          <cell r="M48">
            <v>0</v>
          </cell>
          <cell r="N48">
            <v>0</v>
          </cell>
        </row>
        <row r="49">
          <cell r="D49">
            <v>0</v>
          </cell>
          <cell r="E49">
            <v>0</v>
          </cell>
          <cell r="F49">
            <v>0</v>
          </cell>
          <cell r="G49">
            <v>0</v>
          </cell>
          <cell r="H49">
            <v>0</v>
          </cell>
          <cell r="M49">
            <v>0</v>
          </cell>
          <cell r="N49">
            <v>0</v>
          </cell>
        </row>
        <row r="50">
          <cell r="D50">
            <v>0</v>
          </cell>
          <cell r="E50">
            <v>0</v>
          </cell>
          <cell r="F50">
            <v>0</v>
          </cell>
          <cell r="G50">
            <v>0</v>
          </cell>
          <cell r="H50">
            <v>0</v>
          </cell>
          <cell r="M50">
            <v>0</v>
          </cell>
          <cell r="N50">
            <v>0</v>
          </cell>
        </row>
        <row r="51">
          <cell r="D51">
            <v>0</v>
          </cell>
          <cell r="E51">
            <v>0</v>
          </cell>
          <cell r="F51">
            <v>0</v>
          </cell>
          <cell r="G51">
            <v>0</v>
          </cell>
          <cell r="H51">
            <v>0</v>
          </cell>
          <cell r="M51">
            <v>0</v>
          </cell>
          <cell r="N51">
            <v>0</v>
          </cell>
        </row>
        <row r="52">
          <cell r="D52">
            <v>0</v>
          </cell>
          <cell r="E52">
            <v>0</v>
          </cell>
          <cell r="F52">
            <v>0</v>
          </cell>
          <cell r="G52">
            <v>0</v>
          </cell>
          <cell r="H52">
            <v>0</v>
          </cell>
          <cell r="M52">
            <v>0</v>
          </cell>
          <cell r="N52">
            <v>0</v>
          </cell>
        </row>
        <row r="53">
          <cell r="D53">
            <v>0</v>
          </cell>
          <cell r="E53">
            <v>0</v>
          </cell>
          <cell r="F53">
            <v>0</v>
          </cell>
          <cell r="G53">
            <v>0</v>
          </cell>
          <cell r="H53">
            <v>0</v>
          </cell>
          <cell r="M53">
            <v>0</v>
          </cell>
          <cell r="N53">
            <v>0</v>
          </cell>
        </row>
        <row r="54">
          <cell r="D54">
            <v>0</v>
          </cell>
          <cell r="E54">
            <v>0</v>
          </cell>
          <cell r="F54">
            <v>0</v>
          </cell>
          <cell r="G54">
            <v>0</v>
          </cell>
          <cell r="H54">
            <v>0</v>
          </cell>
          <cell r="M54">
            <v>0</v>
          </cell>
          <cell r="N54">
            <v>0</v>
          </cell>
        </row>
        <row r="55">
          <cell r="D55">
            <v>0</v>
          </cell>
          <cell r="E55">
            <v>0</v>
          </cell>
          <cell r="F55">
            <v>0</v>
          </cell>
          <cell r="G55">
            <v>0</v>
          </cell>
          <cell r="H55">
            <v>0</v>
          </cell>
          <cell r="M55">
            <v>0</v>
          </cell>
          <cell r="N55">
            <v>0</v>
          </cell>
        </row>
        <row r="56">
          <cell r="D56">
            <v>0</v>
          </cell>
          <cell r="E56">
            <v>0</v>
          </cell>
          <cell r="F56">
            <v>0</v>
          </cell>
          <cell r="G56">
            <v>0</v>
          </cell>
          <cell r="H56">
            <v>0</v>
          </cell>
          <cell r="I56">
            <v>0</v>
          </cell>
          <cell r="J56">
            <v>0</v>
          </cell>
          <cell r="K56">
            <v>0</v>
          </cell>
          <cell r="L56">
            <v>0</v>
          </cell>
          <cell r="M56">
            <v>0</v>
          </cell>
          <cell r="N56">
            <v>0</v>
          </cell>
        </row>
        <row r="57">
          <cell r="A57">
            <v>3</v>
          </cell>
          <cell r="D57">
            <v>3</v>
          </cell>
          <cell r="E57" t="str">
            <v>금속제 가요 전선관 설치</v>
          </cell>
          <cell r="F57" t="str">
            <v>22mm, 야간</v>
          </cell>
          <cell r="G57" t="str">
            <v>10m</v>
          </cell>
          <cell r="H57">
            <v>0</v>
          </cell>
          <cell r="I57">
            <v>0</v>
          </cell>
          <cell r="J57">
            <v>0</v>
          </cell>
          <cell r="K57">
            <v>0</v>
          </cell>
          <cell r="L57">
            <v>0</v>
          </cell>
          <cell r="M57">
            <v>0</v>
          </cell>
          <cell r="N57">
            <v>0</v>
          </cell>
        </row>
        <row r="58">
          <cell r="A58" t="str">
            <v>3-1</v>
          </cell>
          <cell r="B58">
            <v>1</v>
          </cell>
          <cell r="C58">
            <v>600</v>
          </cell>
          <cell r="D58">
            <v>0</v>
          </cell>
          <cell r="E58" t="str">
            <v>가. 재료비</v>
          </cell>
          <cell r="F58">
            <v>0</v>
          </cell>
          <cell r="G58">
            <v>0</v>
          </cell>
          <cell r="H58">
            <v>0</v>
          </cell>
          <cell r="M58">
            <v>0</v>
          </cell>
          <cell r="N58" t="str">
            <v>통1-1-6</v>
          </cell>
        </row>
        <row r="59">
          <cell r="A59" t="str">
            <v>3-2</v>
          </cell>
          <cell r="B59">
            <v>2</v>
          </cell>
          <cell r="C59">
            <v>53</v>
          </cell>
          <cell r="D59">
            <v>0</v>
          </cell>
          <cell r="E59" t="str">
            <v>후렉시블전선관</v>
          </cell>
          <cell r="F59" t="str">
            <v>GW-22, 표준형 방수</v>
          </cell>
          <cell r="G59" t="str">
            <v>m</v>
          </cell>
          <cell r="H59">
            <v>0</v>
          </cell>
          <cell r="I59" t="str">
            <v>1*10*(1+0.1)</v>
          </cell>
          <cell r="J59" t="str">
            <v>=</v>
          </cell>
          <cell r="K59" t="e">
            <v>#NAME?</v>
          </cell>
          <cell r="M59" t="str">
            <v>기본x단위량x(1+재료할증)</v>
          </cell>
          <cell r="N59" t="str">
            <v>금속관</v>
          </cell>
        </row>
        <row r="60">
          <cell r="A60" t="str">
            <v>3-3</v>
          </cell>
          <cell r="B60">
            <v>3</v>
          </cell>
          <cell r="C60">
            <v>605</v>
          </cell>
          <cell r="D60">
            <v>0</v>
          </cell>
          <cell r="E60" t="str">
            <v>전선관 부속품</v>
          </cell>
          <cell r="F60" t="str">
            <v>재료비의 20%</v>
          </cell>
          <cell r="G60" t="str">
            <v>요율</v>
          </cell>
          <cell r="H60">
            <v>0</v>
          </cell>
          <cell r="I60">
            <v>0.2</v>
          </cell>
          <cell r="J60" t="str">
            <v>=</v>
          </cell>
          <cell r="K60" t="e">
            <v>#NAME?</v>
          </cell>
          <cell r="M60" t="str">
            <v>기본x단위량</v>
          </cell>
          <cell r="N60" t="str">
            <v>통3-1-2</v>
          </cell>
        </row>
        <row r="61">
          <cell r="A61" t="str">
            <v>3-4</v>
          </cell>
          <cell r="B61">
            <v>4</v>
          </cell>
          <cell r="C61">
            <v>606</v>
          </cell>
          <cell r="D61">
            <v>0</v>
          </cell>
          <cell r="E61" t="str">
            <v>잡자재비</v>
          </cell>
          <cell r="F61" t="str">
            <v>전선 및 배관의 2%</v>
          </cell>
          <cell r="G61" t="str">
            <v>요율</v>
          </cell>
          <cell r="H61">
            <v>0</v>
          </cell>
          <cell r="I61">
            <v>0.02</v>
          </cell>
          <cell r="J61" t="str">
            <v>=</v>
          </cell>
          <cell r="K61" t="e">
            <v>#NAME?</v>
          </cell>
          <cell r="M61" t="str">
            <v>기본x단위량</v>
          </cell>
          <cell r="N61" t="str">
            <v>통1-1-12</v>
          </cell>
        </row>
        <row r="62">
          <cell r="A62" t="str">
            <v>3-5</v>
          </cell>
          <cell r="B62">
            <v>5</v>
          </cell>
          <cell r="C62">
            <v>601</v>
          </cell>
          <cell r="D62">
            <v>0</v>
          </cell>
          <cell r="E62" t="str">
            <v>나 노무비</v>
          </cell>
          <cell r="F62">
            <v>0</v>
          </cell>
          <cell r="G62">
            <v>0</v>
          </cell>
          <cell r="H62">
            <v>0</v>
          </cell>
          <cell r="M62">
            <v>0</v>
          </cell>
          <cell r="N62">
            <v>0</v>
          </cell>
        </row>
        <row r="63">
          <cell r="C63">
            <v>518</v>
          </cell>
          <cell r="D63">
            <v>0</v>
          </cell>
          <cell r="E63" t="str">
            <v>통신내선공</v>
          </cell>
          <cell r="F63">
            <v>0</v>
          </cell>
          <cell r="G63" t="str">
            <v>인</v>
          </cell>
          <cell r="H63">
            <v>0</v>
          </cell>
          <cell r="I63" t="str">
            <v>0.59*1*(1+0.517)</v>
          </cell>
          <cell r="J63" t="str">
            <v>=</v>
          </cell>
          <cell r="K63" t="e">
            <v>#NAME?</v>
          </cell>
          <cell r="M63" t="str">
            <v>기본x단위량x야간할증</v>
          </cell>
          <cell r="N63" t="str">
            <v>통3-1-1</v>
          </cell>
        </row>
        <row r="64">
          <cell r="C64">
            <v>603</v>
          </cell>
          <cell r="D64">
            <v>0</v>
          </cell>
          <cell r="E64" t="str">
            <v>소계</v>
          </cell>
          <cell r="F64">
            <v>0</v>
          </cell>
          <cell r="G64">
            <v>0</v>
          </cell>
          <cell r="H64">
            <v>0</v>
          </cell>
          <cell r="M64">
            <v>0</v>
          </cell>
          <cell r="N64">
            <v>0</v>
          </cell>
        </row>
        <row r="65">
          <cell r="A65" t="str">
            <v>3-6</v>
          </cell>
          <cell r="B65">
            <v>6</v>
          </cell>
          <cell r="C65">
            <v>518</v>
          </cell>
          <cell r="D65">
            <v>0</v>
          </cell>
          <cell r="E65" t="str">
            <v>통신내선공</v>
          </cell>
          <cell r="F65">
            <v>0</v>
          </cell>
          <cell r="G65" t="str">
            <v>인</v>
          </cell>
          <cell r="H65">
            <v>0</v>
          </cell>
          <cell r="J65" t="str">
            <v>=</v>
          </cell>
          <cell r="K65" t="e">
            <v>#NAME?</v>
          </cell>
          <cell r="M65">
            <v>0</v>
          </cell>
          <cell r="N65">
            <v>0</v>
          </cell>
        </row>
        <row r="66">
          <cell r="A66" t="str">
            <v>3-7</v>
          </cell>
          <cell r="B66">
            <v>7</v>
          </cell>
          <cell r="C66">
            <v>602</v>
          </cell>
          <cell r="D66">
            <v>0</v>
          </cell>
          <cell r="E66" t="str">
            <v>다. 공구손료</v>
          </cell>
          <cell r="F66" t="str">
            <v>노무비x3%</v>
          </cell>
          <cell r="G66">
            <v>0</v>
          </cell>
          <cell r="H66">
            <v>0</v>
          </cell>
          <cell r="M66">
            <v>0</v>
          </cell>
          <cell r="N66" t="str">
            <v>공구손료</v>
          </cell>
        </row>
        <row r="67">
          <cell r="A67" t="str">
            <v>3-8</v>
          </cell>
          <cell r="B67">
            <v>8</v>
          </cell>
          <cell r="C67">
            <v>518</v>
          </cell>
          <cell r="D67">
            <v>0</v>
          </cell>
          <cell r="E67" t="str">
            <v>통신내선공</v>
          </cell>
          <cell r="F67">
            <v>0</v>
          </cell>
          <cell r="G67" t="str">
            <v>인</v>
          </cell>
          <cell r="H67">
            <v>0</v>
          </cell>
          <cell r="I67" t="str">
            <v>0.59</v>
          </cell>
          <cell r="J67" t="str">
            <v>=</v>
          </cell>
          <cell r="K67" t="e">
            <v>#NAME?</v>
          </cell>
          <cell r="M67" t="str">
            <v>기본</v>
          </cell>
          <cell r="N67" t="str">
            <v>통1-1-10</v>
          </cell>
        </row>
        <row r="68">
          <cell r="D68">
            <v>0</v>
          </cell>
          <cell r="E68">
            <v>0</v>
          </cell>
          <cell r="F68">
            <v>0</v>
          </cell>
          <cell r="G68">
            <v>0</v>
          </cell>
          <cell r="H68">
            <v>0</v>
          </cell>
          <cell r="M68">
            <v>0</v>
          </cell>
          <cell r="N68">
            <v>0</v>
          </cell>
        </row>
        <row r="69">
          <cell r="D69">
            <v>0</v>
          </cell>
          <cell r="E69">
            <v>0</v>
          </cell>
          <cell r="F69">
            <v>0</v>
          </cell>
          <cell r="G69">
            <v>0</v>
          </cell>
          <cell r="H69">
            <v>0</v>
          </cell>
          <cell r="M69">
            <v>0</v>
          </cell>
          <cell r="N69">
            <v>0</v>
          </cell>
        </row>
        <row r="70">
          <cell r="D70">
            <v>0</v>
          </cell>
          <cell r="E70">
            <v>0</v>
          </cell>
          <cell r="F70">
            <v>0</v>
          </cell>
          <cell r="G70">
            <v>0</v>
          </cell>
          <cell r="H70">
            <v>0</v>
          </cell>
          <cell r="M70">
            <v>0</v>
          </cell>
          <cell r="N70">
            <v>0</v>
          </cell>
        </row>
        <row r="71">
          <cell r="D71">
            <v>0</v>
          </cell>
          <cell r="E71">
            <v>0</v>
          </cell>
          <cell r="F71">
            <v>0</v>
          </cell>
          <cell r="G71">
            <v>0</v>
          </cell>
          <cell r="H71">
            <v>0</v>
          </cell>
          <cell r="M71">
            <v>0</v>
          </cell>
          <cell r="N71">
            <v>0</v>
          </cell>
        </row>
        <row r="72">
          <cell r="D72">
            <v>0</v>
          </cell>
          <cell r="E72">
            <v>0</v>
          </cell>
          <cell r="F72">
            <v>0</v>
          </cell>
          <cell r="G72">
            <v>0</v>
          </cell>
          <cell r="H72">
            <v>0</v>
          </cell>
          <cell r="M72">
            <v>0</v>
          </cell>
          <cell r="N72">
            <v>0</v>
          </cell>
        </row>
        <row r="73">
          <cell r="D73">
            <v>0</v>
          </cell>
          <cell r="E73">
            <v>0</v>
          </cell>
          <cell r="F73">
            <v>0</v>
          </cell>
          <cell r="G73">
            <v>0</v>
          </cell>
          <cell r="H73">
            <v>0</v>
          </cell>
          <cell r="M73">
            <v>0</v>
          </cell>
          <cell r="N73">
            <v>0</v>
          </cell>
        </row>
        <row r="74">
          <cell r="D74">
            <v>0</v>
          </cell>
          <cell r="E74">
            <v>0</v>
          </cell>
          <cell r="F74">
            <v>0</v>
          </cell>
          <cell r="G74">
            <v>0</v>
          </cell>
          <cell r="H74">
            <v>0</v>
          </cell>
          <cell r="M74">
            <v>0</v>
          </cell>
          <cell r="N74">
            <v>0</v>
          </cell>
        </row>
        <row r="75">
          <cell r="D75">
            <v>0</v>
          </cell>
          <cell r="E75">
            <v>0</v>
          </cell>
          <cell r="F75">
            <v>0</v>
          </cell>
          <cell r="G75">
            <v>0</v>
          </cell>
          <cell r="H75">
            <v>0</v>
          </cell>
          <cell r="M75">
            <v>0</v>
          </cell>
          <cell r="N75">
            <v>0</v>
          </cell>
        </row>
        <row r="76">
          <cell r="D76">
            <v>0</v>
          </cell>
          <cell r="E76">
            <v>0</v>
          </cell>
          <cell r="F76">
            <v>0</v>
          </cell>
          <cell r="G76">
            <v>0</v>
          </cell>
          <cell r="H76">
            <v>0</v>
          </cell>
          <cell r="M76">
            <v>0</v>
          </cell>
          <cell r="N76">
            <v>0</v>
          </cell>
        </row>
        <row r="77">
          <cell r="D77">
            <v>0</v>
          </cell>
          <cell r="E77">
            <v>0</v>
          </cell>
          <cell r="F77">
            <v>0</v>
          </cell>
          <cell r="G77">
            <v>0</v>
          </cell>
          <cell r="H77">
            <v>0</v>
          </cell>
          <cell r="M77">
            <v>0</v>
          </cell>
          <cell r="N77">
            <v>0</v>
          </cell>
        </row>
        <row r="78">
          <cell r="D78">
            <v>0</v>
          </cell>
          <cell r="E78">
            <v>0</v>
          </cell>
          <cell r="F78">
            <v>0</v>
          </cell>
          <cell r="G78">
            <v>0</v>
          </cell>
          <cell r="H78">
            <v>0</v>
          </cell>
          <cell r="M78">
            <v>0</v>
          </cell>
          <cell r="N78">
            <v>0</v>
          </cell>
        </row>
        <row r="79">
          <cell r="D79">
            <v>0</v>
          </cell>
          <cell r="E79">
            <v>0</v>
          </cell>
          <cell r="F79">
            <v>0</v>
          </cell>
          <cell r="G79">
            <v>0</v>
          </cell>
          <cell r="H79">
            <v>0</v>
          </cell>
          <cell r="M79">
            <v>0</v>
          </cell>
          <cell r="N79">
            <v>0</v>
          </cell>
        </row>
        <row r="80">
          <cell r="D80">
            <v>0</v>
          </cell>
          <cell r="E80">
            <v>0</v>
          </cell>
          <cell r="F80">
            <v>0</v>
          </cell>
          <cell r="G80">
            <v>0</v>
          </cell>
          <cell r="H80">
            <v>0</v>
          </cell>
          <cell r="M80">
            <v>0</v>
          </cell>
          <cell r="N80">
            <v>0</v>
          </cell>
        </row>
        <row r="81">
          <cell r="D81">
            <v>0</v>
          </cell>
          <cell r="E81">
            <v>0</v>
          </cell>
          <cell r="F81">
            <v>0</v>
          </cell>
          <cell r="G81">
            <v>0</v>
          </cell>
          <cell r="H81">
            <v>0</v>
          </cell>
          <cell r="M81">
            <v>0</v>
          </cell>
          <cell r="N81">
            <v>0</v>
          </cell>
        </row>
        <row r="82">
          <cell r="D82">
            <v>0</v>
          </cell>
          <cell r="E82">
            <v>0</v>
          </cell>
          <cell r="F82">
            <v>0</v>
          </cell>
          <cell r="G82">
            <v>0</v>
          </cell>
          <cell r="H82">
            <v>0</v>
          </cell>
          <cell r="M82">
            <v>0</v>
          </cell>
          <cell r="N82">
            <v>0</v>
          </cell>
        </row>
        <row r="83">
          <cell r="D83">
            <v>0</v>
          </cell>
          <cell r="E83">
            <v>0</v>
          </cell>
          <cell r="F83">
            <v>0</v>
          </cell>
          <cell r="G83">
            <v>0</v>
          </cell>
          <cell r="H83">
            <v>0</v>
          </cell>
          <cell r="I83">
            <v>0</v>
          </cell>
          <cell r="J83">
            <v>0</v>
          </cell>
          <cell r="K83">
            <v>0</v>
          </cell>
          <cell r="L83">
            <v>0</v>
          </cell>
          <cell r="M83">
            <v>0</v>
          </cell>
          <cell r="N83">
            <v>0</v>
          </cell>
        </row>
        <row r="84">
          <cell r="A84">
            <v>4</v>
          </cell>
          <cell r="D84">
            <v>4</v>
          </cell>
          <cell r="E84" t="str">
            <v>금속제 가요 전선관 설치</v>
          </cell>
          <cell r="F84" t="str">
            <v>42mm, 야간</v>
          </cell>
          <cell r="G84" t="str">
            <v>10m</v>
          </cell>
          <cell r="H84">
            <v>0</v>
          </cell>
          <cell r="I84">
            <v>0</v>
          </cell>
          <cell r="J84">
            <v>0</v>
          </cell>
          <cell r="K84">
            <v>0</v>
          </cell>
          <cell r="L84">
            <v>0</v>
          </cell>
          <cell r="M84">
            <v>0</v>
          </cell>
          <cell r="N84">
            <v>0</v>
          </cell>
        </row>
        <row r="85">
          <cell r="A85" t="str">
            <v>4-1</v>
          </cell>
          <cell r="B85">
            <v>1</v>
          </cell>
          <cell r="C85">
            <v>600</v>
          </cell>
          <cell r="D85">
            <v>0</v>
          </cell>
          <cell r="E85" t="str">
            <v>가. 재료비</v>
          </cell>
          <cell r="F85">
            <v>0</v>
          </cell>
          <cell r="G85">
            <v>0</v>
          </cell>
          <cell r="H85">
            <v>0</v>
          </cell>
          <cell r="M85">
            <v>0</v>
          </cell>
          <cell r="N85" t="str">
            <v>통1-1-6</v>
          </cell>
        </row>
        <row r="86">
          <cell r="A86" t="str">
            <v>4-2</v>
          </cell>
          <cell r="B86">
            <v>2</v>
          </cell>
          <cell r="C86">
            <v>56</v>
          </cell>
          <cell r="D86">
            <v>0</v>
          </cell>
          <cell r="E86" t="str">
            <v>후렉시블전선관</v>
          </cell>
          <cell r="F86" t="str">
            <v>GW-42, 표준형 방수</v>
          </cell>
          <cell r="G86" t="str">
            <v>m</v>
          </cell>
          <cell r="H86">
            <v>0</v>
          </cell>
          <cell r="I86" t="str">
            <v>1*10*(1+0.1)</v>
          </cell>
          <cell r="J86" t="str">
            <v>=</v>
          </cell>
          <cell r="K86" t="e">
            <v>#NAME?</v>
          </cell>
          <cell r="M86" t="str">
            <v>기본x단위량x(1+재료할증)</v>
          </cell>
          <cell r="N86" t="str">
            <v>금속관</v>
          </cell>
        </row>
        <row r="87">
          <cell r="A87" t="str">
            <v>4-3</v>
          </cell>
          <cell r="B87">
            <v>3</v>
          </cell>
          <cell r="C87">
            <v>605</v>
          </cell>
          <cell r="D87">
            <v>0</v>
          </cell>
          <cell r="E87" t="str">
            <v>전선관 부속품</v>
          </cell>
          <cell r="F87" t="str">
            <v>재료비의 20%</v>
          </cell>
          <cell r="G87" t="str">
            <v>요율</v>
          </cell>
          <cell r="H87">
            <v>0</v>
          </cell>
          <cell r="I87">
            <v>0.2</v>
          </cell>
          <cell r="J87" t="str">
            <v>=</v>
          </cell>
          <cell r="K87" t="e">
            <v>#NAME?</v>
          </cell>
          <cell r="M87" t="str">
            <v>기본x단위량</v>
          </cell>
          <cell r="N87" t="str">
            <v>통3-1-2</v>
          </cell>
        </row>
        <row r="88">
          <cell r="A88" t="str">
            <v>4-4</v>
          </cell>
          <cell r="B88">
            <v>4</v>
          </cell>
          <cell r="C88">
            <v>606</v>
          </cell>
          <cell r="D88">
            <v>0</v>
          </cell>
          <cell r="E88" t="str">
            <v>잡자재비</v>
          </cell>
          <cell r="F88" t="str">
            <v>전선 및 배관의 2%</v>
          </cell>
          <cell r="G88" t="str">
            <v>요율</v>
          </cell>
          <cell r="H88">
            <v>0</v>
          </cell>
          <cell r="I88">
            <v>0.02</v>
          </cell>
          <cell r="J88" t="str">
            <v>=</v>
          </cell>
          <cell r="K88" t="e">
            <v>#NAME?</v>
          </cell>
          <cell r="M88" t="str">
            <v>기본x단위량</v>
          </cell>
          <cell r="N88" t="str">
            <v>통1-1-12</v>
          </cell>
        </row>
        <row r="89">
          <cell r="A89" t="str">
            <v>4-5</v>
          </cell>
          <cell r="B89">
            <v>5</v>
          </cell>
          <cell r="C89">
            <v>601</v>
          </cell>
          <cell r="D89">
            <v>0</v>
          </cell>
          <cell r="E89" t="str">
            <v>나 노무비</v>
          </cell>
          <cell r="F89">
            <v>0</v>
          </cell>
          <cell r="G89">
            <v>0</v>
          </cell>
          <cell r="H89">
            <v>0</v>
          </cell>
          <cell r="M89">
            <v>0</v>
          </cell>
          <cell r="N89" t="str">
            <v>통3-1-1</v>
          </cell>
        </row>
        <row r="90">
          <cell r="C90">
            <v>518</v>
          </cell>
          <cell r="D90">
            <v>0</v>
          </cell>
          <cell r="E90" t="str">
            <v>통신내선공</v>
          </cell>
          <cell r="F90">
            <v>0</v>
          </cell>
          <cell r="G90" t="str">
            <v>인</v>
          </cell>
          <cell r="H90">
            <v>0</v>
          </cell>
          <cell r="I90" t="str">
            <v>1.04*1*(1+0.517)</v>
          </cell>
          <cell r="J90" t="str">
            <v>=</v>
          </cell>
          <cell r="K90" t="e">
            <v>#NAME?</v>
          </cell>
          <cell r="M90" t="str">
            <v>기본x단위량x야간할증</v>
          </cell>
          <cell r="N90">
            <v>0</v>
          </cell>
        </row>
        <row r="91">
          <cell r="C91">
            <v>603</v>
          </cell>
          <cell r="D91">
            <v>0</v>
          </cell>
          <cell r="E91" t="str">
            <v>소계</v>
          </cell>
          <cell r="F91">
            <v>0</v>
          </cell>
          <cell r="G91">
            <v>0</v>
          </cell>
          <cell r="H91">
            <v>0</v>
          </cell>
          <cell r="M91">
            <v>0</v>
          </cell>
          <cell r="N91">
            <v>0</v>
          </cell>
        </row>
        <row r="92">
          <cell r="A92" t="str">
            <v>4-6</v>
          </cell>
          <cell r="B92">
            <v>6</v>
          </cell>
          <cell r="C92">
            <v>518</v>
          </cell>
          <cell r="D92">
            <v>0</v>
          </cell>
          <cell r="E92" t="str">
            <v>통신내선공</v>
          </cell>
          <cell r="F92">
            <v>0</v>
          </cell>
          <cell r="G92" t="str">
            <v>인</v>
          </cell>
          <cell r="H92">
            <v>0</v>
          </cell>
          <cell r="J92" t="str">
            <v>=</v>
          </cell>
          <cell r="K92" t="e">
            <v>#NAME?</v>
          </cell>
          <cell r="M92">
            <v>0</v>
          </cell>
          <cell r="N92">
            <v>0</v>
          </cell>
        </row>
        <row r="93">
          <cell r="A93" t="str">
            <v>4-7</v>
          </cell>
          <cell r="B93">
            <v>7</v>
          </cell>
          <cell r="C93">
            <v>602</v>
          </cell>
          <cell r="D93">
            <v>0</v>
          </cell>
          <cell r="E93" t="str">
            <v>다. 공구손료</v>
          </cell>
          <cell r="F93" t="str">
            <v>노무비x3%</v>
          </cell>
          <cell r="G93">
            <v>0</v>
          </cell>
          <cell r="H93">
            <v>0</v>
          </cell>
          <cell r="M93">
            <v>0</v>
          </cell>
          <cell r="N93" t="str">
            <v>공구손료</v>
          </cell>
        </row>
        <row r="94">
          <cell r="A94" t="str">
            <v>4-8</v>
          </cell>
          <cell r="B94">
            <v>8</v>
          </cell>
          <cell r="C94">
            <v>518</v>
          </cell>
          <cell r="D94">
            <v>0</v>
          </cell>
          <cell r="E94" t="str">
            <v>통신내선공</v>
          </cell>
          <cell r="F94">
            <v>0</v>
          </cell>
          <cell r="G94" t="str">
            <v>인</v>
          </cell>
          <cell r="H94">
            <v>0</v>
          </cell>
          <cell r="I94" t="str">
            <v>1.04</v>
          </cell>
          <cell r="J94" t="str">
            <v>=</v>
          </cell>
          <cell r="K94" t="e">
            <v>#NAME?</v>
          </cell>
          <cell r="M94" t="str">
            <v>기본</v>
          </cell>
          <cell r="N94" t="str">
            <v>통1-1-10</v>
          </cell>
        </row>
        <row r="95">
          <cell r="D95">
            <v>0</v>
          </cell>
          <cell r="E95">
            <v>0</v>
          </cell>
          <cell r="F95">
            <v>0</v>
          </cell>
          <cell r="G95">
            <v>0</v>
          </cell>
          <cell r="H95">
            <v>0</v>
          </cell>
          <cell r="M95">
            <v>0</v>
          </cell>
          <cell r="N95">
            <v>0</v>
          </cell>
        </row>
        <row r="96">
          <cell r="D96">
            <v>0</v>
          </cell>
          <cell r="E96">
            <v>0</v>
          </cell>
          <cell r="F96">
            <v>0</v>
          </cell>
          <cell r="G96">
            <v>0</v>
          </cell>
          <cell r="H96">
            <v>0</v>
          </cell>
          <cell r="M96">
            <v>0</v>
          </cell>
          <cell r="N96">
            <v>0</v>
          </cell>
        </row>
        <row r="97">
          <cell r="D97">
            <v>0</v>
          </cell>
          <cell r="E97">
            <v>0</v>
          </cell>
          <cell r="F97">
            <v>0</v>
          </cell>
          <cell r="G97">
            <v>0</v>
          </cell>
          <cell r="H97">
            <v>0</v>
          </cell>
          <cell r="M97">
            <v>0</v>
          </cell>
          <cell r="N97">
            <v>0</v>
          </cell>
        </row>
        <row r="98">
          <cell r="D98">
            <v>0</v>
          </cell>
          <cell r="E98">
            <v>0</v>
          </cell>
          <cell r="F98">
            <v>0</v>
          </cell>
          <cell r="G98">
            <v>0</v>
          </cell>
          <cell r="H98">
            <v>0</v>
          </cell>
          <cell r="M98">
            <v>0</v>
          </cell>
          <cell r="N98">
            <v>0</v>
          </cell>
        </row>
        <row r="99">
          <cell r="D99">
            <v>0</v>
          </cell>
          <cell r="E99">
            <v>0</v>
          </cell>
          <cell r="F99">
            <v>0</v>
          </cell>
          <cell r="G99">
            <v>0</v>
          </cell>
          <cell r="H99">
            <v>0</v>
          </cell>
          <cell r="M99">
            <v>0</v>
          </cell>
          <cell r="N99">
            <v>0</v>
          </cell>
        </row>
        <row r="100">
          <cell r="D100">
            <v>0</v>
          </cell>
          <cell r="E100">
            <v>0</v>
          </cell>
          <cell r="F100">
            <v>0</v>
          </cell>
          <cell r="G100">
            <v>0</v>
          </cell>
          <cell r="H100">
            <v>0</v>
          </cell>
          <cell r="M100">
            <v>0</v>
          </cell>
          <cell r="N100">
            <v>0</v>
          </cell>
        </row>
        <row r="101">
          <cell r="D101">
            <v>0</v>
          </cell>
          <cell r="E101">
            <v>0</v>
          </cell>
          <cell r="F101">
            <v>0</v>
          </cell>
          <cell r="G101">
            <v>0</v>
          </cell>
          <cell r="H101">
            <v>0</v>
          </cell>
          <cell r="M101">
            <v>0</v>
          </cell>
          <cell r="N101">
            <v>0</v>
          </cell>
        </row>
        <row r="102">
          <cell r="D102">
            <v>0</v>
          </cell>
          <cell r="E102">
            <v>0</v>
          </cell>
          <cell r="F102">
            <v>0</v>
          </cell>
          <cell r="G102">
            <v>0</v>
          </cell>
          <cell r="H102">
            <v>0</v>
          </cell>
          <cell r="M102">
            <v>0</v>
          </cell>
          <cell r="N102">
            <v>0</v>
          </cell>
        </row>
        <row r="103">
          <cell r="D103">
            <v>0</v>
          </cell>
          <cell r="E103">
            <v>0</v>
          </cell>
          <cell r="F103">
            <v>0</v>
          </cell>
          <cell r="G103">
            <v>0</v>
          </cell>
          <cell r="H103">
            <v>0</v>
          </cell>
          <cell r="M103">
            <v>0</v>
          </cell>
          <cell r="N103">
            <v>0</v>
          </cell>
        </row>
        <row r="104">
          <cell r="D104">
            <v>0</v>
          </cell>
          <cell r="E104">
            <v>0</v>
          </cell>
          <cell r="F104">
            <v>0</v>
          </cell>
          <cell r="G104">
            <v>0</v>
          </cell>
          <cell r="H104">
            <v>0</v>
          </cell>
          <cell r="M104">
            <v>0</v>
          </cell>
          <cell r="N104">
            <v>0</v>
          </cell>
        </row>
        <row r="105">
          <cell r="D105">
            <v>0</v>
          </cell>
          <cell r="E105">
            <v>0</v>
          </cell>
          <cell r="F105">
            <v>0</v>
          </cell>
          <cell r="G105">
            <v>0</v>
          </cell>
          <cell r="H105">
            <v>0</v>
          </cell>
          <cell r="M105">
            <v>0</v>
          </cell>
          <cell r="N105">
            <v>0</v>
          </cell>
        </row>
        <row r="106">
          <cell r="D106">
            <v>0</v>
          </cell>
          <cell r="E106">
            <v>0</v>
          </cell>
          <cell r="F106">
            <v>0</v>
          </cell>
          <cell r="G106">
            <v>0</v>
          </cell>
          <cell r="H106">
            <v>0</v>
          </cell>
          <cell r="M106">
            <v>0</v>
          </cell>
          <cell r="N106">
            <v>0</v>
          </cell>
        </row>
        <row r="107">
          <cell r="D107">
            <v>0</v>
          </cell>
          <cell r="E107">
            <v>0</v>
          </cell>
          <cell r="F107">
            <v>0</v>
          </cell>
          <cell r="G107">
            <v>0</v>
          </cell>
          <cell r="H107">
            <v>0</v>
          </cell>
          <cell r="M107">
            <v>0</v>
          </cell>
          <cell r="N107">
            <v>0</v>
          </cell>
        </row>
        <row r="108">
          <cell r="D108">
            <v>0</v>
          </cell>
          <cell r="E108">
            <v>0</v>
          </cell>
          <cell r="F108">
            <v>0</v>
          </cell>
          <cell r="G108">
            <v>0</v>
          </cell>
          <cell r="H108">
            <v>0</v>
          </cell>
          <cell r="M108">
            <v>0</v>
          </cell>
          <cell r="N108">
            <v>0</v>
          </cell>
        </row>
        <row r="109">
          <cell r="D109">
            <v>0</v>
          </cell>
          <cell r="E109">
            <v>0</v>
          </cell>
          <cell r="F109">
            <v>0</v>
          </cell>
          <cell r="G109">
            <v>0</v>
          </cell>
          <cell r="H109">
            <v>0</v>
          </cell>
          <cell r="M109">
            <v>0</v>
          </cell>
          <cell r="N109">
            <v>0</v>
          </cell>
        </row>
        <row r="110">
          <cell r="D110">
            <v>0</v>
          </cell>
          <cell r="E110">
            <v>0</v>
          </cell>
          <cell r="F110">
            <v>0</v>
          </cell>
          <cell r="G110">
            <v>0</v>
          </cell>
          <cell r="H110">
            <v>0</v>
          </cell>
          <cell r="I110">
            <v>0</v>
          </cell>
          <cell r="J110">
            <v>0</v>
          </cell>
          <cell r="K110">
            <v>0</v>
          </cell>
          <cell r="L110">
            <v>0</v>
          </cell>
          <cell r="M110">
            <v>0</v>
          </cell>
          <cell r="N110">
            <v>0</v>
          </cell>
        </row>
        <row r="111">
          <cell r="A111">
            <v>5</v>
          </cell>
          <cell r="D111">
            <v>5</v>
          </cell>
          <cell r="E111" t="str">
            <v>금속제 가요 전선관 설치</v>
          </cell>
          <cell r="F111" t="str">
            <v>54mm, 야간</v>
          </cell>
          <cell r="G111" t="str">
            <v>10m</v>
          </cell>
          <cell r="H111">
            <v>0</v>
          </cell>
          <cell r="I111">
            <v>0</v>
          </cell>
          <cell r="J111">
            <v>0</v>
          </cell>
          <cell r="K111">
            <v>0</v>
          </cell>
          <cell r="L111">
            <v>0</v>
          </cell>
          <cell r="M111">
            <v>0</v>
          </cell>
          <cell r="N111">
            <v>0</v>
          </cell>
        </row>
        <row r="112">
          <cell r="A112" t="str">
            <v>5-1</v>
          </cell>
          <cell r="B112">
            <v>1</v>
          </cell>
          <cell r="C112">
            <v>600</v>
          </cell>
          <cell r="D112">
            <v>0</v>
          </cell>
          <cell r="E112" t="str">
            <v>가. 재료비</v>
          </cell>
          <cell r="F112">
            <v>0</v>
          </cell>
          <cell r="G112">
            <v>0</v>
          </cell>
          <cell r="H112">
            <v>0</v>
          </cell>
          <cell r="M112">
            <v>0</v>
          </cell>
          <cell r="N112" t="str">
            <v>통1-1-6</v>
          </cell>
        </row>
        <row r="113">
          <cell r="A113" t="str">
            <v>5-2</v>
          </cell>
          <cell r="B113">
            <v>2</v>
          </cell>
          <cell r="C113">
            <v>57</v>
          </cell>
          <cell r="D113">
            <v>0</v>
          </cell>
          <cell r="E113" t="str">
            <v>후렉시블전선관</v>
          </cell>
          <cell r="F113" t="str">
            <v>GW-54, 표준형 방수</v>
          </cell>
          <cell r="G113" t="str">
            <v>m</v>
          </cell>
          <cell r="H113">
            <v>0</v>
          </cell>
          <cell r="I113" t="str">
            <v>1*10*(1+0.1)</v>
          </cell>
          <cell r="J113" t="str">
            <v>=</v>
          </cell>
          <cell r="K113" t="e">
            <v>#NAME?</v>
          </cell>
          <cell r="M113" t="str">
            <v>기본x단위량x(1+재료할증)</v>
          </cell>
          <cell r="N113" t="str">
            <v>금속관</v>
          </cell>
        </row>
        <row r="114">
          <cell r="A114" t="str">
            <v>5-3</v>
          </cell>
          <cell r="B114">
            <v>3</v>
          </cell>
          <cell r="C114">
            <v>605</v>
          </cell>
          <cell r="D114">
            <v>0</v>
          </cell>
          <cell r="E114" t="str">
            <v>전선관 부속품</v>
          </cell>
          <cell r="F114" t="str">
            <v>재료비의 20%</v>
          </cell>
          <cell r="G114" t="str">
            <v>요율</v>
          </cell>
          <cell r="H114">
            <v>0</v>
          </cell>
          <cell r="I114">
            <v>0.2</v>
          </cell>
          <cell r="J114" t="str">
            <v>=</v>
          </cell>
          <cell r="K114" t="e">
            <v>#NAME?</v>
          </cell>
          <cell r="M114" t="str">
            <v>기본x단위량</v>
          </cell>
          <cell r="N114" t="str">
            <v>통3-1-2</v>
          </cell>
        </row>
        <row r="115">
          <cell r="A115" t="str">
            <v>5-4</v>
          </cell>
          <cell r="B115">
            <v>4</v>
          </cell>
          <cell r="C115">
            <v>606</v>
          </cell>
          <cell r="D115">
            <v>0</v>
          </cell>
          <cell r="E115" t="str">
            <v>잡자재비</v>
          </cell>
          <cell r="F115" t="str">
            <v>전선 및 배관의 2%</v>
          </cell>
          <cell r="G115" t="str">
            <v>요율</v>
          </cell>
          <cell r="H115">
            <v>0</v>
          </cell>
          <cell r="I115">
            <v>0.02</v>
          </cell>
          <cell r="J115" t="str">
            <v>=</v>
          </cell>
          <cell r="K115" t="e">
            <v>#NAME?</v>
          </cell>
          <cell r="M115" t="str">
            <v>기본x단위량</v>
          </cell>
          <cell r="N115" t="str">
            <v>통1-1-12</v>
          </cell>
        </row>
        <row r="116">
          <cell r="A116" t="str">
            <v>5-5</v>
          </cell>
          <cell r="B116">
            <v>5</v>
          </cell>
          <cell r="C116">
            <v>601</v>
          </cell>
          <cell r="D116">
            <v>0</v>
          </cell>
          <cell r="E116" t="str">
            <v>나 노무비</v>
          </cell>
          <cell r="F116">
            <v>0</v>
          </cell>
          <cell r="G116">
            <v>0</v>
          </cell>
          <cell r="H116">
            <v>0</v>
          </cell>
          <cell r="M116">
            <v>0</v>
          </cell>
          <cell r="N116" t="str">
            <v>통3-1-1</v>
          </cell>
        </row>
        <row r="117">
          <cell r="C117">
            <v>518</v>
          </cell>
          <cell r="D117">
            <v>0</v>
          </cell>
          <cell r="E117" t="str">
            <v>통신내선공</v>
          </cell>
          <cell r="F117">
            <v>0</v>
          </cell>
          <cell r="G117" t="str">
            <v>인</v>
          </cell>
          <cell r="H117">
            <v>0</v>
          </cell>
          <cell r="I117" t="str">
            <v>1.36*1*(1+0.517)</v>
          </cell>
          <cell r="J117" t="str">
            <v>=</v>
          </cell>
          <cell r="K117" t="e">
            <v>#NAME?</v>
          </cell>
          <cell r="M117" t="str">
            <v>기본x단위량x야간할증</v>
          </cell>
          <cell r="N117">
            <v>0</v>
          </cell>
        </row>
        <row r="118">
          <cell r="C118">
            <v>603</v>
          </cell>
          <cell r="D118">
            <v>0</v>
          </cell>
          <cell r="E118" t="str">
            <v>소계</v>
          </cell>
          <cell r="F118">
            <v>0</v>
          </cell>
          <cell r="G118">
            <v>0</v>
          </cell>
          <cell r="H118">
            <v>0</v>
          </cell>
          <cell r="M118">
            <v>0</v>
          </cell>
          <cell r="N118">
            <v>0</v>
          </cell>
        </row>
        <row r="119">
          <cell r="A119" t="str">
            <v>5-6</v>
          </cell>
          <cell r="B119">
            <v>6</v>
          </cell>
          <cell r="C119">
            <v>518</v>
          </cell>
          <cell r="D119">
            <v>0</v>
          </cell>
          <cell r="E119" t="str">
            <v>통신내선공</v>
          </cell>
          <cell r="F119">
            <v>0</v>
          </cell>
          <cell r="G119" t="str">
            <v>인</v>
          </cell>
          <cell r="H119">
            <v>0</v>
          </cell>
          <cell r="J119" t="str">
            <v>=</v>
          </cell>
          <cell r="K119" t="e">
            <v>#NAME?</v>
          </cell>
          <cell r="M119">
            <v>0</v>
          </cell>
          <cell r="N119">
            <v>0</v>
          </cell>
        </row>
        <row r="120">
          <cell r="A120" t="str">
            <v>5-7</v>
          </cell>
          <cell r="B120">
            <v>7</v>
          </cell>
          <cell r="C120">
            <v>602</v>
          </cell>
          <cell r="D120">
            <v>0</v>
          </cell>
          <cell r="E120" t="str">
            <v>다. 공구손료</v>
          </cell>
          <cell r="F120" t="str">
            <v>노무비x3%</v>
          </cell>
          <cell r="G120">
            <v>0</v>
          </cell>
          <cell r="H120">
            <v>0</v>
          </cell>
          <cell r="M120">
            <v>0</v>
          </cell>
          <cell r="N120" t="str">
            <v>공구손료</v>
          </cell>
        </row>
        <row r="121">
          <cell r="A121" t="str">
            <v>5-8</v>
          </cell>
          <cell r="B121">
            <v>8</v>
          </cell>
          <cell r="C121">
            <v>518</v>
          </cell>
          <cell r="D121">
            <v>0</v>
          </cell>
          <cell r="E121" t="str">
            <v>통신내선공</v>
          </cell>
          <cell r="F121">
            <v>0</v>
          </cell>
          <cell r="G121" t="str">
            <v>인</v>
          </cell>
          <cell r="H121">
            <v>0</v>
          </cell>
          <cell r="I121" t="str">
            <v>1.36</v>
          </cell>
          <cell r="J121" t="str">
            <v>=</v>
          </cell>
          <cell r="K121" t="e">
            <v>#NAME?</v>
          </cell>
          <cell r="M121" t="str">
            <v>기본</v>
          </cell>
          <cell r="N121" t="str">
            <v>통1-1-10</v>
          </cell>
        </row>
        <row r="122">
          <cell r="D122">
            <v>0</v>
          </cell>
          <cell r="E122">
            <v>0</v>
          </cell>
          <cell r="F122">
            <v>0</v>
          </cell>
          <cell r="G122">
            <v>0</v>
          </cell>
          <cell r="H122">
            <v>0</v>
          </cell>
          <cell r="M122">
            <v>0</v>
          </cell>
          <cell r="N122">
            <v>0</v>
          </cell>
        </row>
        <row r="123">
          <cell r="D123">
            <v>0</v>
          </cell>
          <cell r="E123">
            <v>0</v>
          </cell>
          <cell r="F123">
            <v>0</v>
          </cell>
          <cell r="G123">
            <v>0</v>
          </cell>
          <cell r="H123">
            <v>0</v>
          </cell>
          <cell r="M123">
            <v>0</v>
          </cell>
          <cell r="N123">
            <v>0</v>
          </cell>
        </row>
        <row r="124">
          <cell r="D124">
            <v>0</v>
          </cell>
          <cell r="E124">
            <v>0</v>
          </cell>
          <cell r="F124">
            <v>0</v>
          </cell>
          <cell r="G124">
            <v>0</v>
          </cell>
          <cell r="H124">
            <v>0</v>
          </cell>
          <cell r="M124">
            <v>0</v>
          </cell>
          <cell r="N124">
            <v>0</v>
          </cell>
        </row>
        <row r="125">
          <cell r="D125">
            <v>0</v>
          </cell>
          <cell r="E125">
            <v>0</v>
          </cell>
          <cell r="F125">
            <v>0</v>
          </cell>
          <cell r="G125">
            <v>0</v>
          </cell>
          <cell r="H125">
            <v>0</v>
          </cell>
          <cell r="M125">
            <v>0</v>
          </cell>
          <cell r="N125">
            <v>0</v>
          </cell>
        </row>
        <row r="126">
          <cell r="D126">
            <v>0</v>
          </cell>
          <cell r="E126">
            <v>0</v>
          </cell>
          <cell r="F126">
            <v>0</v>
          </cell>
          <cell r="G126">
            <v>0</v>
          </cell>
          <cell r="H126">
            <v>0</v>
          </cell>
          <cell r="M126">
            <v>0</v>
          </cell>
          <cell r="N126">
            <v>0</v>
          </cell>
        </row>
        <row r="127">
          <cell r="D127">
            <v>0</v>
          </cell>
          <cell r="E127">
            <v>0</v>
          </cell>
          <cell r="F127">
            <v>0</v>
          </cell>
          <cell r="G127">
            <v>0</v>
          </cell>
          <cell r="H127">
            <v>0</v>
          </cell>
          <cell r="M127">
            <v>0</v>
          </cell>
          <cell r="N127">
            <v>0</v>
          </cell>
        </row>
        <row r="128">
          <cell r="D128">
            <v>0</v>
          </cell>
          <cell r="E128">
            <v>0</v>
          </cell>
          <cell r="F128">
            <v>0</v>
          </cell>
          <cell r="G128">
            <v>0</v>
          </cell>
          <cell r="H128">
            <v>0</v>
          </cell>
          <cell r="M128">
            <v>0</v>
          </cell>
          <cell r="N128">
            <v>0</v>
          </cell>
        </row>
        <row r="129">
          <cell r="D129">
            <v>0</v>
          </cell>
          <cell r="E129">
            <v>0</v>
          </cell>
          <cell r="F129">
            <v>0</v>
          </cell>
          <cell r="G129">
            <v>0</v>
          </cell>
          <cell r="H129">
            <v>0</v>
          </cell>
          <cell r="M129">
            <v>0</v>
          </cell>
          <cell r="N129">
            <v>0</v>
          </cell>
        </row>
        <row r="130">
          <cell r="D130">
            <v>0</v>
          </cell>
          <cell r="E130">
            <v>0</v>
          </cell>
          <cell r="F130">
            <v>0</v>
          </cell>
          <cell r="G130">
            <v>0</v>
          </cell>
          <cell r="H130">
            <v>0</v>
          </cell>
          <cell r="M130">
            <v>0</v>
          </cell>
          <cell r="N130">
            <v>0</v>
          </cell>
        </row>
        <row r="131">
          <cell r="D131">
            <v>0</v>
          </cell>
          <cell r="E131">
            <v>0</v>
          </cell>
          <cell r="F131">
            <v>0</v>
          </cell>
          <cell r="G131">
            <v>0</v>
          </cell>
          <cell r="H131">
            <v>0</v>
          </cell>
          <cell r="M131">
            <v>0</v>
          </cell>
          <cell r="N131">
            <v>0</v>
          </cell>
        </row>
        <row r="132">
          <cell r="D132">
            <v>0</v>
          </cell>
          <cell r="E132">
            <v>0</v>
          </cell>
          <cell r="F132">
            <v>0</v>
          </cell>
          <cell r="G132">
            <v>0</v>
          </cell>
          <cell r="H132">
            <v>0</v>
          </cell>
          <cell r="M132">
            <v>0</v>
          </cell>
          <cell r="N132">
            <v>0</v>
          </cell>
        </row>
        <row r="133">
          <cell r="D133">
            <v>0</v>
          </cell>
          <cell r="E133">
            <v>0</v>
          </cell>
          <cell r="F133">
            <v>0</v>
          </cell>
          <cell r="G133">
            <v>0</v>
          </cell>
          <cell r="H133">
            <v>0</v>
          </cell>
          <cell r="M133">
            <v>0</v>
          </cell>
          <cell r="N133">
            <v>0</v>
          </cell>
        </row>
        <row r="134">
          <cell r="D134">
            <v>0</v>
          </cell>
          <cell r="E134">
            <v>0</v>
          </cell>
          <cell r="F134">
            <v>0</v>
          </cell>
          <cell r="G134">
            <v>0</v>
          </cell>
          <cell r="H134">
            <v>0</v>
          </cell>
          <cell r="M134">
            <v>0</v>
          </cell>
          <cell r="N134">
            <v>0</v>
          </cell>
        </row>
        <row r="135">
          <cell r="D135">
            <v>0</v>
          </cell>
          <cell r="E135">
            <v>0</v>
          </cell>
          <cell r="F135">
            <v>0</v>
          </cell>
          <cell r="G135">
            <v>0</v>
          </cell>
          <cell r="H135">
            <v>0</v>
          </cell>
          <cell r="M135">
            <v>0</v>
          </cell>
          <cell r="N135">
            <v>0</v>
          </cell>
        </row>
        <row r="136">
          <cell r="D136">
            <v>0</v>
          </cell>
          <cell r="E136">
            <v>0</v>
          </cell>
          <cell r="F136">
            <v>0</v>
          </cell>
          <cell r="G136">
            <v>0</v>
          </cell>
          <cell r="H136">
            <v>0</v>
          </cell>
          <cell r="M136">
            <v>0</v>
          </cell>
          <cell r="N136">
            <v>0</v>
          </cell>
        </row>
        <row r="137">
          <cell r="D137">
            <v>0</v>
          </cell>
          <cell r="E137">
            <v>0</v>
          </cell>
          <cell r="F137">
            <v>0</v>
          </cell>
          <cell r="G137">
            <v>0</v>
          </cell>
          <cell r="H137">
            <v>0</v>
          </cell>
          <cell r="I137">
            <v>0</v>
          </cell>
          <cell r="J137">
            <v>0</v>
          </cell>
          <cell r="K137">
            <v>0</v>
          </cell>
          <cell r="L137">
            <v>0</v>
          </cell>
          <cell r="M137">
            <v>0</v>
          </cell>
          <cell r="N137">
            <v>0</v>
          </cell>
        </row>
        <row r="138">
          <cell r="A138">
            <v>6</v>
          </cell>
          <cell r="D138">
            <v>6</v>
          </cell>
          <cell r="E138" t="str">
            <v>나사없는 전선관 설치</v>
          </cell>
          <cell r="F138" t="str">
            <v>E25</v>
          </cell>
          <cell r="G138" t="str">
            <v>10m</v>
          </cell>
          <cell r="H138">
            <v>0</v>
          </cell>
          <cell r="I138">
            <v>0</v>
          </cell>
          <cell r="J138">
            <v>0</v>
          </cell>
          <cell r="K138">
            <v>0</v>
          </cell>
          <cell r="L138">
            <v>0</v>
          </cell>
          <cell r="M138">
            <v>0</v>
          </cell>
          <cell r="N138">
            <v>0</v>
          </cell>
        </row>
        <row r="139">
          <cell r="A139" t="str">
            <v>6-1</v>
          </cell>
          <cell r="B139">
            <v>1</v>
          </cell>
          <cell r="C139">
            <v>600</v>
          </cell>
          <cell r="D139">
            <v>0</v>
          </cell>
          <cell r="E139" t="str">
            <v>가. 재료비</v>
          </cell>
          <cell r="F139">
            <v>0</v>
          </cell>
          <cell r="G139">
            <v>0</v>
          </cell>
          <cell r="H139">
            <v>0</v>
          </cell>
          <cell r="M139">
            <v>0</v>
          </cell>
          <cell r="N139" t="str">
            <v>통1-1-6</v>
          </cell>
        </row>
        <row r="140">
          <cell r="A140" t="str">
            <v>6-2</v>
          </cell>
          <cell r="B140">
            <v>2</v>
          </cell>
          <cell r="C140">
            <v>40</v>
          </cell>
          <cell r="D140">
            <v>0</v>
          </cell>
          <cell r="E140" t="str">
            <v>나사없는 전선관</v>
          </cell>
          <cell r="F140" t="str">
            <v>E25</v>
          </cell>
          <cell r="G140" t="str">
            <v>m</v>
          </cell>
          <cell r="H140">
            <v>0</v>
          </cell>
          <cell r="I140" t="str">
            <v>1*10*(1+0.1)</v>
          </cell>
          <cell r="J140" t="str">
            <v>=</v>
          </cell>
          <cell r="K140" t="e">
            <v>#NAME?</v>
          </cell>
          <cell r="M140" t="str">
            <v>기본x단위량x(1+재료할증)</v>
          </cell>
          <cell r="N140" t="str">
            <v>금속관</v>
          </cell>
        </row>
        <row r="141">
          <cell r="A141" t="str">
            <v>6-3</v>
          </cell>
          <cell r="B141">
            <v>3</v>
          </cell>
          <cell r="C141">
            <v>605</v>
          </cell>
          <cell r="D141">
            <v>0</v>
          </cell>
          <cell r="E141" t="str">
            <v>전선관 부속품</v>
          </cell>
          <cell r="F141" t="str">
            <v>재료비의 20%</v>
          </cell>
          <cell r="G141" t="str">
            <v>요율</v>
          </cell>
          <cell r="H141">
            <v>0</v>
          </cell>
          <cell r="I141">
            <v>0.2</v>
          </cell>
          <cell r="J141" t="str">
            <v>=</v>
          </cell>
          <cell r="K141" t="e">
            <v>#NAME?</v>
          </cell>
          <cell r="M141" t="str">
            <v>기본x단위량</v>
          </cell>
          <cell r="N141" t="str">
            <v>통3-1-2</v>
          </cell>
        </row>
        <row r="142">
          <cell r="A142" t="str">
            <v>6-4</v>
          </cell>
          <cell r="B142">
            <v>4</v>
          </cell>
          <cell r="C142">
            <v>606</v>
          </cell>
          <cell r="D142">
            <v>0</v>
          </cell>
          <cell r="E142" t="str">
            <v>잡자재비</v>
          </cell>
          <cell r="F142" t="str">
            <v>전선 및 배관의 2%</v>
          </cell>
          <cell r="G142" t="str">
            <v>요율</v>
          </cell>
          <cell r="H142">
            <v>0</v>
          </cell>
          <cell r="I142">
            <v>0.02</v>
          </cell>
          <cell r="J142" t="str">
            <v>=</v>
          </cell>
          <cell r="K142" t="e">
            <v>#NAME?</v>
          </cell>
          <cell r="M142" t="str">
            <v>기본x단위량</v>
          </cell>
          <cell r="N142" t="str">
            <v>통1-1-12</v>
          </cell>
        </row>
        <row r="143">
          <cell r="A143" t="str">
            <v>6-5</v>
          </cell>
          <cell r="B143">
            <v>5</v>
          </cell>
          <cell r="C143">
            <v>601</v>
          </cell>
          <cell r="D143">
            <v>0</v>
          </cell>
          <cell r="E143" t="str">
            <v>나 노무비</v>
          </cell>
          <cell r="F143">
            <v>0</v>
          </cell>
          <cell r="G143">
            <v>0</v>
          </cell>
          <cell r="H143">
            <v>0</v>
          </cell>
          <cell r="M143">
            <v>0</v>
          </cell>
          <cell r="N143" t="str">
            <v>통3-1-1</v>
          </cell>
        </row>
        <row r="144">
          <cell r="C144">
            <v>518</v>
          </cell>
          <cell r="D144">
            <v>0</v>
          </cell>
          <cell r="E144" t="str">
            <v>통신내선공</v>
          </cell>
          <cell r="F144">
            <v>0</v>
          </cell>
          <cell r="G144" t="str">
            <v>인</v>
          </cell>
          <cell r="H144">
            <v>0</v>
          </cell>
          <cell r="I144" t="str">
            <v>0.60*1*1</v>
          </cell>
          <cell r="J144" t="str">
            <v>=</v>
          </cell>
          <cell r="K144" t="e">
            <v>#NAME?</v>
          </cell>
          <cell r="M144" t="str">
            <v>기본x단위량</v>
          </cell>
          <cell r="N144">
            <v>0</v>
          </cell>
        </row>
        <row r="145">
          <cell r="C145">
            <v>603</v>
          </cell>
          <cell r="D145">
            <v>0</v>
          </cell>
          <cell r="E145" t="str">
            <v>소계</v>
          </cell>
          <cell r="F145">
            <v>0</v>
          </cell>
          <cell r="G145">
            <v>0</v>
          </cell>
          <cell r="H145">
            <v>0</v>
          </cell>
          <cell r="M145">
            <v>0</v>
          </cell>
          <cell r="N145">
            <v>0</v>
          </cell>
        </row>
        <row r="146">
          <cell r="A146" t="str">
            <v>6-6</v>
          </cell>
          <cell r="B146">
            <v>6</v>
          </cell>
          <cell r="C146">
            <v>518</v>
          </cell>
          <cell r="D146">
            <v>0</v>
          </cell>
          <cell r="E146" t="str">
            <v>통신내선공</v>
          </cell>
          <cell r="F146">
            <v>0</v>
          </cell>
          <cell r="G146" t="str">
            <v>인</v>
          </cell>
          <cell r="H146">
            <v>0</v>
          </cell>
          <cell r="J146" t="str">
            <v>=</v>
          </cell>
          <cell r="K146" t="e">
            <v>#NAME?</v>
          </cell>
          <cell r="M146">
            <v>0</v>
          </cell>
          <cell r="N146">
            <v>0</v>
          </cell>
        </row>
        <row r="147">
          <cell r="A147" t="str">
            <v>6-7</v>
          </cell>
          <cell r="B147">
            <v>7</v>
          </cell>
          <cell r="C147">
            <v>602</v>
          </cell>
          <cell r="D147">
            <v>0</v>
          </cell>
          <cell r="E147" t="str">
            <v>다. 공구손료</v>
          </cell>
          <cell r="F147" t="str">
            <v>노무비x3%</v>
          </cell>
          <cell r="G147">
            <v>0</v>
          </cell>
          <cell r="H147">
            <v>0</v>
          </cell>
          <cell r="M147">
            <v>0</v>
          </cell>
          <cell r="N147" t="str">
            <v>공구손료</v>
          </cell>
        </row>
        <row r="148">
          <cell r="A148" t="str">
            <v>6-8</v>
          </cell>
          <cell r="B148">
            <v>8</v>
          </cell>
          <cell r="C148">
            <v>518</v>
          </cell>
          <cell r="D148">
            <v>0</v>
          </cell>
          <cell r="E148" t="str">
            <v>통신내선공</v>
          </cell>
          <cell r="F148">
            <v>0</v>
          </cell>
          <cell r="G148" t="str">
            <v>인</v>
          </cell>
          <cell r="H148">
            <v>0</v>
          </cell>
          <cell r="I148" t="str">
            <v>0.60</v>
          </cell>
          <cell r="J148" t="str">
            <v>=</v>
          </cell>
          <cell r="K148" t="e">
            <v>#NAME?</v>
          </cell>
          <cell r="M148" t="str">
            <v>기본</v>
          </cell>
          <cell r="N148" t="str">
            <v>통1-1-10</v>
          </cell>
        </row>
        <row r="149">
          <cell r="D149">
            <v>0</v>
          </cell>
          <cell r="E149">
            <v>0</v>
          </cell>
          <cell r="F149">
            <v>0</v>
          </cell>
          <cell r="G149">
            <v>0</v>
          </cell>
          <cell r="H149">
            <v>0</v>
          </cell>
          <cell r="M149">
            <v>0</v>
          </cell>
          <cell r="N149">
            <v>0</v>
          </cell>
        </row>
        <row r="150">
          <cell r="D150">
            <v>0</v>
          </cell>
          <cell r="E150">
            <v>0</v>
          </cell>
          <cell r="F150">
            <v>0</v>
          </cell>
          <cell r="G150">
            <v>0</v>
          </cell>
          <cell r="H150">
            <v>0</v>
          </cell>
          <cell r="M150">
            <v>0</v>
          </cell>
          <cell r="N150">
            <v>0</v>
          </cell>
        </row>
        <row r="151">
          <cell r="D151">
            <v>0</v>
          </cell>
          <cell r="E151">
            <v>0</v>
          </cell>
          <cell r="F151">
            <v>0</v>
          </cell>
          <cell r="G151">
            <v>0</v>
          </cell>
          <cell r="H151">
            <v>0</v>
          </cell>
          <cell r="M151">
            <v>0</v>
          </cell>
          <cell r="N151">
            <v>0</v>
          </cell>
        </row>
        <row r="152">
          <cell r="D152">
            <v>0</v>
          </cell>
          <cell r="E152">
            <v>0</v>
          </cell>
          <cell r="F152">
            <v>0</v>
          </cell>
          <cell r="G152">
            <v>0</v>
          </cell>
          <cell r="H152">
            <v>0</v>
          </cell>
          <cell r="M152">
            <v>0</v>
          </cell>
          <cell r="N152">
            <v>0</v>
          </cell>
        </row>
        <row r="153">
          <cell r="D153">
            <v>0</v>
          </cell>
          <cell r="E153">
            <v>0</v>
          </cell>
          <cell r="F153">
            <v>0</v>
          </cell>
          <cell r="G153">
            <v>0</v>
          </cell>
          <cell r="H153">
            <v>0</v>
          </cell>
          <cell r="M153">
            <v>0</v>
          </cell>
          <cell r="N153">
            <v>0</v>
          </cell>
        </row>
        <row r="154">
          <cell r="D154">
            <v>0</v>
          </cell>
          <cell r="E154">
            <v>0</v>
          </cell>
          <cell r="F154">
            <v>0</v>
          </cell>
          <cell r="G154">
            <v>0</v>
          </cell>
          <cell r="H154">
            <v>0</v>
          </cell>
          <cell r="M154">
            <v>0</v>
          </cell>
          <cell r="N154">
            <v>0</v>
          </cell>
        </row>
        <row r="155">
          <cell r="D155">
            <v>0</v>
          </cell>
          <cell r="E155">
            <v>0</v>
          </cell>
          <cell r="F155">
            <v>0</v>
          </cell>
          <cell r="G155">
            <v>0</v>
          </cell>
          <cell r="H155">
            <v>0</v>
          </cell>
          <cell r="M155">
            <v>0</v>
          </cell>
          <cell r="N155">
            <v>0</v>
          </cell>
        </row>
        <row r="156">
          <cell r="D156">
            <v>0</v>
          </cell>
          <cell r="E156">
            <v>0</v>
          </cell>
          <cell r="F156">
            <v>0</v>
          </cell>
          <cell r="G156">
            <v>0</v>
          </cell>
          <cell r="H156">
            <v>0</v>
          </cell>
          <cell r="M156">
            <v>0</v>
          </cell>
          <cell r="N156">
            <v>0</v>
          </cell>
        </row>
        <row r="157">
          <cell r="D157">
            <v>0</v>
          </cell>
          <cell r="E157">
            <v>0</v>
          </cell>
          <cell r="F157">
            <v>0</v>
          </cell>
          <cell r="G157">
            <v>0</v>
          </cell>
          <cell r="H157">
            <v>0</v>
          </cell>
          <cell r="M157">
            <v>0</v>
          </cell>
          <cell r="N157">
            <v>0</v>
          </cell>
        </row>
        <row r="158">
          <cell r="D158">
            <v>0</v>
          </cell>
          <cell r="E158">
            <v>0</v>
          </cell>
          <cell r="F158">
            <v>0</v>
          </cell>
          <cell r="G158">
            <v>0</v>
          </cell>
          <cell r="H158">
            <v>0</v>
          </cell>
          <cell r="M158">
            <v>0</v>
          </cell>
          <cell r="N158">
            <v>0</v>
          </cell>
        </row>
        <row r="159">
          <cell r="D159">
            <v>0</v>
          </cell>
          <cell r="E159">
            <v>0</v>
          </cell>
          <cell r="F159">
            <v>0</v>
          </cell>
          <cell r="G159">
            <v>0</v>
          </cell>
          <cell r="H159">
            <v>0</v>
          </cell>
          <cell r="M159">
            <v>0</v>
          </cell>
          <cell r="N159">
            <v>0</v>
          </cell>
        </row>
        <row r="160">
          <cell r="D160">
            <v>0</v>
          </cell>
          <cell r="E160">
            <v>0</v>
          </cell>
          <cell r="F160">
            <v>0</v>
          </cell>
          <cell r="G160">
            <v>0</v>
          </cell>
          <cell r="H160">
            <v>0</v>
          </cell>
          <cell r="M160">
            <v>0</v>
          </cell>
          <cell r="N160">
            <v>0</v>
          </cell>
        </row>
        <row r="161">
          <cell r="D161">
            <v>0</v>
          </cell>
          <cell r="E161">
            <v>0</v>
          </cell>
          <cell r="F161">
            <v>0</v>
          </cell>
          <cell r="G161">
            <v>0</v>
          </cell>
          <cell r="H161">
            <v>0</v>
          </cell>
          <cell r="M161">
            <v>0</v>
          </cell>
          <cell r="N161">
            <v>0</v>
          </cell>
        </row>
        <row r="162">
          <cell r="D162">
            <v>0</v>
          </cell>
          <cell r="E162">
            <v>0</v>
          </cell>
          <cell r="F162">
            <v>0</v>
          </cell>
          <cell r="G162">
            <v>0</v>
          </cell>
          <cell r="H162">
            <v>0</v>
          </cell>
          <cell r="M162">
            <v>0</v>
          </cell>
          <cell r="N162">
            <v>0</v>
          </cell>
        </row>
        <row r="163">
          <cell r="D163">
            <v>0</v>
          </cell>
          <cell r="E163">
            <v>0</v>
          </cell>
          <cell r="F163">
            <v>0</v>
          </cell>
          <cell r="G163">
            <v>0</v>
          </cell>
          <cell r="H163">
            <v>0</v>
          </cell>
          <cell r="M163">
            <v>0</v>
          </cell>
          <cell r="N163">
            <v>0</v>
          </cell>
        </row>
        <row r="164">
          <cell r="D164">
            <v>0</v>
          </cell>
          <cell r="E164">
            <v>0</v>
          </cell>
          <cell r="F164">
            <v>0</v>
          </cell>
          <cell r="G164">
            <v>0</v>
          </cell>
          <cell r="H164">
            <v>0</v>
          </cell>
          <cell r="I164">
            <v>0</v>
          </cell>
          <cell r="J164">
            <v>0</v>
          </cell>
          <cell r="K164">
            <v>0</v>
          </cell>
          <cell r="L164">
            <v>0</v>
          </cell>
          <cell r="M164">
            <v>0</v>
          </cell>
          <cell r="N164">
            <v>0</v>
          </cell>
        </row>
        <row r="165">
          <cell r="A165">
            <v>7</v>
          </cell>
          <cell r="D165">
            <v>7</v>
          </cell>
          <cell r="E165" t="str">
            <v>구내 광케이블 신설</v>
          </cell>
          <cell r="F165" t="str">
            <v>OF-SM-12Core(난연)강대, 이중시스</v>
          </cell>
          <cell r="G165" t="str">
            <v>100m</v>
          </cell>
          <cell r="H165">
            <v>0</v>
          </cell>
          <cell r="I165">
            <v>0</v>
          </cell>
          <cell r="J165">
            <v>0</v>
          </cell>
          <cell r="K165">
            <v>0</v>
          </cell>
          <cell r="L165">
            <v>0</v>
          </cell>
          <cell r="M165">
            <v>0</v>
          </cell>
          <cell r="N165">
            <v>0</v>
          </cell>
        </row>
        <row r="166">
          <cell r="A166" t="str">
            <v>7-1</v>
          </cell>
          <cell r="B166">
            <v>1</v>
          </cell>
          <cell r="C166">
            <v>600</v>
          </cell>
          <cell r="D166">
            <v>0</v>
          </cell>
          <cell r="E166" t="str">
            <v>가. 재료비</v>
          </cell>
          <cell r="F166">
            <v>0</v>
          </cell>
          <cell r="G166">
            <v>0</v>
          </cell>
          <cell r="H166">
            <v>0</v>
          </cell>
          <cell r="M166">
            <v>0</v>
          </cell>
          <cell r="N166">
            <v>0</v>
          </cell>
        </row>
        <row r="167">
          <cell r="A167" t="str">
            <v>7-2</v>
          </cell>
          <cell r="B167">
            <v>2</v>
          </cell>
          <cell r="C167">
            <v>3</v>
          </cell>
          <cell r="D167">
            <v>0</v>
          </cell>
          <cell r="E167" t="str">
            <v>광섬유케이블</v>
          </cell>
          <cell r="F167" t="str">
            <v>OF-SM-12Core(난연)강대, 이중시스</v>
          </cell>
          <cell r="G167" t="str">
            <v>m</v>
          </cell>
          <cell r="H167">
            <v>0</v>
          </cell>
          <cell r="I167" t="str">
            <v>1*100*(1+0.075)</v>
          </cell>
          <cell r="K167" t="e">
            <v>#NAME?</v>
          </cell>
          <cell r="M167" t="str">
            <v>기본x단위량x(1+재료할증)</v>
          </cell>
          <cell r="N167" t="str">
            <v>통1-1-6</v>
          </cell>
        </row>
        <row r="168">
          <cell r="A168" t="str">
            <v>7-3</v>
          </cell>
          <cell r="B168">
            <v>3</v>
          </cell>
          <cell r="C168">
            <v>606</v>
          </cell>
          <cell r="D168">
            <v>0</v>
          </cell>
          <cell r="E168" t="str">
            <v>잡자재비</v>
          </cell>
          <cell r="F168" t="str">
            <v>전선 및 배관의 2%</v>
          </cell>
          <cell r="G168" t="str">
            <v>요율</v>
          </cell>
          <cell r="H168">
            <v>0</v>
          </cell>
          <cell r="I168">
            <v>0.02</v>
          </cell>
          <cell r="K168" t="e">
            <v>#NAME?</v>
          </cell>
          <cell r="M168" t="str">
            <v>기본</v>
          </cell>
          <cell r="N168">
            <v>0</v>
          </cell>
        </row>
        <row r="169">
          <cell r="A169" t="str">
            <v>7-4</v>
          </cell>
          <cell r="B169">
            <v>4</v>
          </cell>
          <cell r="C169">
            <v>601</v>
          </cell>
          <cell r="D169">
            <v>0</v>
          </cell>
          <cell r="E169" t="str">
            <v>나 노무비</v>
          </cell>
          <cell r="F169">
            <v>0</v>
          </cell>
          <cell r="G169">
            <v>0</v>
          </cell>
          <cell r="H169">
            <v>0</v>
          </cell>
          <cell r="M169">
            <v>0</v>
          </cell>
          <cell r="N169" t="str">
            <v>통4-1-3</v>
          </cell>
        </row>
        <row r="170">
          <cell r="C170">
            <v>553</v>
          </cell>
          <cell r="D170">
            <v>0</v>
          </cell>
          <cell r="E170" t="str">
            <v>광케이블설치사</v>
          </cell>
          <cell r="F170">
            <v>0</v>
          </cell>
          <cell r="G170" t="str">
            <v>인</v>
          </cell>
          <cell r="H170">
            <v>0</v>
          </cell>
          <cell r="I170" t="str">
            <v>0.92*1</v>
          </cell>
          <cell r="J170" t="str">
            <v>=</v>
          </cell>
          <cell r="K170" t="e">
            <v>#NAME?</v>
          </cell>
          <cell r="M170" t="str">
            <v>기본x단위량</v>
          </cell>
          <cell r="N170">
            <v>0</v>
          </cell>
        </row>
        <row r="171">
          <cell r="C171">
            <v>522</v>
          </cell>
          <cell r="D171">
            <v>0</v>
          </cell>
          <cell r="E171" t="str">
            <v>특별인부</v>
          </cell>
          <cell r="F171">
            <v>0</v>
          </cell>
          <cell r="G171" t="str">
            <v>인</v>
          </cell>
          <cell r="H171">
            <v>0</v>
          </cell>
          <cell r="I171" t="str">
            <v>0.46*1</v>
          </cell>
          <cell r="J171" t="str">
            <v>=</v>
          </cell>
          <cell r="K171" t="e">
            <v>#NAME?</v>
          </cell>
          <cell r="M171" t="str">
            <v>기본x단위량</v>
          </cell>
          <cell r="N171">
            <v>0</v>
          </cell>
        </row>
        <row r="172">
          <cell r="C172">
            <v>603</v>
          </cell>
          <cell r="D172">
            <v>0</v>
          </cell>
          <cell r="E172" t="str">
            <v>소계</v>
          </cell>
          <cell r="F172">
            <v>0</v>
          </cell>
          <cell r="G172">
            <v>0</v>
          </cell>
          <cell r="H172">
            <v>0</v>
          </cell>
          <cell r="M172">
            <v>0</v>
          </cell>
          <cell r="N172">
            <v>0</v>
          </cell>
        </row>
        <row r="173">
          <cell r="A173" t="str">
            <v>7-5</v>
          </cell>
          <cell r="B173">
            <v>5</v>
          </cell>
          <cell r="C173">
            <v>553</v>
          </cell>
          <cell r="D173">
            <v>0</v>
          </cell>
          <cell r="E173" t="str">
            <v>광케이블설치사</v>
          </cell>
          <cell r="F173">
            <v>0</v>
          </cell>
          <cell r="G173" t="str">
            <v>인</v>
          </cell>
          <cell r="H173">
            <v>0</v>
          </cell>
          <cell r="J173" t="str">
            <v>=</v>
          </cell>
          <cell r="K173" t="e">
            <v>#NAME?</v>
          </cell>
          <cell r="M173">
            <v>0</v>
          </cell>
          <cell r="N173">
            <v>0</v>
          </cell>
        </row>
        <row r="174">
          <cell r="A174" t="str">
            <v>7-6</v>
          </cell>
          <cell r="B174">
            <v>6</v>
          </cell>
          <cell r="C174">
            <v>522</v>
          </cell>
          <cell r="D174">
            <v>0</v>
          </cell>
          <cell r="E174" t="str">
            <v>특별인부</v>
          </cell>
          <cell r="F174">
            <v>0</v>
          </cell>
          <cell r="G174" t="str">
            <v>인</v>
          </cell>
          <cell r="H174">
            <v>0</v>
          </cell>
          <cell r="J174" t="str">
            <v>=</v>
          </cell>
          <cell r="K174" t="e">
            <v>#NAME?</v>
          </cell>
          <cell r="M174">
            <v>0</v>
          </cell>
          <cell r="N174">
            <v>0</v>
          </cell>
        </row>
        <row r="175">
          <cell r="A175" t="str">
            <v>7-7</v>
          </cell>
          <cell r="B175">
            <v>7</v>
          </cell>
          <cell r="C175">
            <v>602</v>
          </cell>
          <cell r="D175">
            <v>0</v>
          </cell>
          <cell r="E175" t="str">
            <v>다. 공구손료</v>
          </cell>
          <cell r="F175" t="str">
            <v>노무비x3%</v>
          </cell>
          <cell r="G175">
            <v>0</v>
          </cell>
          <cell r="H175">
            <v>0</v>
          </cell>
          <cell r="M175">
            <v>0</v>
          </cell>
          <cell r="N175" t="str">
            <v>공구손료</v>
          </cell>
        </row>
        <row r="176">
          <cell r="A176" t="str">
            <v>7-8</v>
          </cell>
          <cell r="B176">
            <v>8</v>
          </cell>
          <cell r="C176">
            <v>553</v>
          </cell>
          <cell r="D176">
            <v>0</v>
          </cell>
          <cell r="E176" t="str">
            <v>광케이블설치사</v>
          </cell>
          <cell r="F176">
            <v>0</v>
          </cell>
          <cell r="G176" t="str">
            <v>인</v>
          </cell>
          <cell r="H176">
            <v>0</v>
          </cell>
          <cell r="I176" t="str">
            <v>0.92</v>
          </cell>
          <cell r="J176" t="str">
            <v>=</v>
          </cell>
          <cell r="K176" t="e">
            <v>#NAME?</v>
          </cell>
          <cell r="M176" t="str">
            <v>기본</v>
          </cell>
          <cell r="N176" t="str">
            <v>통1-1-10</v>
          </cell>
        </row>
        <row r="177">
          <cell r="A177" t="str">
            <v>7-9</v>
          </cell>
          <cell r="B177">
            <v>9</v>
          </cell>
          <cell r="C177">
            <v>522</v>
          </cell>
          <cell r="D177">
            <v>0</v>
          </cell>
          <cell r="E177" t="str">
            <v>특별인부</v>
          </cell>
          <cell r="F177">
            <v>0</v>
          </cell>
          <cell r="G177" t="str">
            <v>인</v>
          </cell>
          <cell r="H177">
            <v>0</v>
          </cell>
          <cell r="I177" t="str">
            <v>0.46</v>
          </cell>
          <cell r="J177" t="str">
            <v>=</v>
          </cell>
          <cell r="K177" t="e">
            <v>#NAME?</v>
          </cell>
          <cell r="M177" t="str">
            <v>기본</v>
          </cell>
          <cell r="N177">
            <v>0</v>
          </cell>
        </row>
        <row r="178">
          <cell r="D178">
            <v>0</v>
          </cell>
          <cell r="E178">
            <v>0</v>
          </cell>
          <cell r="F178">
            <v>0</v>
          </cell>
          <cell r="G178">
            <v>0</v>
          </cell>
          <cell r="H178">
            <v>0</v>
          </cell>
          <cell r="M178">
            <v>0</v>
          </cell>
          <cell r="N178">
            <v>0</v>
          </cell>
        </row>
        <row r="179">
          <cell r="D179">
            <v>0</v>
          </cell>
          <cell r="E179">
            <v>0</v>
          </cell>
          <cell r="F179">
            <v>0</v>
          </cell>
          <cell r="G179">
            <v>0</v>
          </cell>
          <cell r="H179">
            <v>0</v>
          </cell>
          <cell r="M179">
            <v>0</v>
          </cell>
          <cell r="N179">
            <v>0</v>
          </cell>
        </row>
        <row r="180">
          <cell r="D180">
            <v>0</v>
          </cell>
          <cell r="E180">
            <v>0</v>
          </cell>
          <cell r="F180">
            <v>0</v>
          </cell>
          <cell r="G180">
            <v>0</v>
          </cell>
          <cell r="H180">
            <v>0</v>
          </cell>
          <cell r="M180">
            <v>0</v>
          </cell>
          <cell r="N180">
            <v>0</v>
          </cell>
        </row>
        <row r="181">
          <cell r="D181">
            <v>0</v>
          </cell>
          <cell r="E181">
            <v>0</v>
          </cell>
          <cell r="F181">
            <v>0</v>
          </cell>
          <cell r="G181">
            <v>0</v>
          </cell>
          <cell r="H181">
            <v>0</v>
          </cell>
          <cell r="M181">
            <v>0</v>
          </cell>
          <cell r="N181">
            <v>0</v>
          </cell>
        </row>
        <row r="182">
          <cell r="D182">
            <v>0</v>
          </cell>
          <cell r="E182">
            <v>0</v>
          </cell>
          <cell r="F182">
            <v>0</v>
          </cell>
          <cell r="G182">
            <v>0</v>
          </cell>
          <cell r="H182">
            <v>0</v>
          </cell>
          <cell r="M182">
            <v>0</v>
          </cell>
          <cell r="N182">
            <v>0</v>
          </cell>
        </row>
        <row r="183">
          <cell r="D183">
            <v>0</v>
          </cell>
          <cell r="E183">
            <v>0</v>
          </cell>
          <cell r="F183">
            <v>0</v>
          </cell>
          <cell r="G183">
            <v>0</v>
          </cell>
          <cell r="H183">
            <v>0</v>
          </cell>
          <cell r="M183">
            <v>0</v>
          </cell>
          <cell r="N183">
            <v>0</v>
          </cell>
        </row>
        <row r="184">
          <cell r="D184">
            <v>0</v>
          </cell>
          <cell r="E184">
            <v>0</v>
          </cell>
          <cell r="F184">
            <v>0</v>
          </cell>
          <cell r="G184">
            <v>0</v>
          </cell>
          <cell r="H184">
            <v>0</v>
          </cell>
          <cell r="M184">
            <v>0</v>
          </cell>
          <cell r="N184">
            <v>0</v>
          </cell>
        </row>
        <row r="185">
          <cell r="D185">
            <v>0</v>
          </cell>
          <cell r="E185">
            <v>0</v>
          </cell>
          <cell r="F185">
            <v>0</v>
          </cell>
          <cell r="G185">
            <v>0</v>
          </cell>
          <cell r="H185">
            <v>0</v>
          </cell>
          <cell r="M185">
            <v>0</v>
          </cell>
          <cell r="N185">
            <v>0</v>
          </cell>
        </row>
        <row r="186">
          <cell r="D186">
            <v>0</v>
          </cell>
          <cell r="E186">
            <v>0</v>
          </cell>
          <cell r="F186">
            <v>0</v>
          </cell>
          <cell r="G186">
            <v>0</v>
          </cell>
          <cell r="H186">
            <v>0</v>
          </cell>
          <cell r="M186">
            <v>0</v>
          </cell>
          <cell r="N186">
            <v>0</v>
          </cell>
        </row>
        <row r="187">
          <cell r="D187">
            <v>0</v>
          </cell>
          <cell r="E187">
            <v>0</v>
          </cell>
          <cell r="F187">
            <v>0</v>
          </cell>
          <cell r="G187">
            <v>0</v>
          </cell>
          <cell r="H187">
            <v>0</v>
          </cell>
          <cell r="M187">
            <v>0</v>
          </cell>
          <cell r="N187">
            <v>0</v>
          </cell>
        </row>
        <row r="188">
          <cell r="D188">
            <v>0</v>
          </cell>
          <cell r="E188">
            <v>0</v>
          </cell>
          <cell r="F188">
            <v>0</v>
          </cell>
          <cell r="G188">
            <v>0</v>
          </cell>
          <cell r="H188">
            <v>0</v>
          </cell>
          <cell r="M188">
            <v>0</v>
          </cell>
          <cell r="N188">
            <v>0</v>
          </cell>
        </row>
        <row r="189">
          <cell r="D189">
            <v>0</v>
          </cell>
          <cell r="E189">
            <v>0</v>
          </cell>
          <cell r="F189">
            <v>0</v>
          </cell>
          <cell r="G189">
            <v>0</v>
          </cell>
          <cell r="H189">
            <v>0</v>
          </cell>
          <cell r="M189">
            <v>0</v>
          </cell>
          <cell r="N189">
            <v>0</v>
          </cell>
        </row>
        <row r="190">
          <cell r="D190">
            <v>0</v>
          </cell>
          <cell r="E190">
            <v>0</v>
          </cell>
          <cell r="F190">
            <v>0</v>
          </cell>
          <cell r="G190">
            <v>0</v>
          </cell>
          <cell r="H190">
            <v>0</v>
          </cell>
          <cell r="M190">
            <v>0</v>
          </cell>
          <cell r="N190">
            <v>0</v>
          </cell>
        </row>
        <row r="191">
          <cell r="D191">
            <v>0</v>
          </cell>
          <cell r="E191">
            <v>0</v>
          </cell>
          <cell r="F191">
            <v>0</v>
          </cell>
          <cell r="G191">
            <v>0</v>
          </cell>
          <cell r="H191">
            <v>0</v>
          </cell>
          <cell r="I191">
            <v>0</v>
          </cell>
          <cell r="J191">
            <v>0</v>
          </cell>
          <cell r="K191">
            <v>0</v>
          </cell>
          <cell r="L191">
            <v>0</v>
          </cell>
          <cell r="M191">
            <v>0</v>
          </cell>
          <cell r="N191">
            <v>0</v>
          </cell>
        </row>
        <row r="192">
          <cell r="A192">
            <v>8</v>
          </cell>
          <cell r="D192">
            <v>8</v>
          </cell>
          <cell r="E192" t="str">
            <v>구내 광케이블 신설</v>
          </cell>
          <cell r="F192" t="str">
            <v>OF-SM-16Core(난연)강대, 이중시스</v>
          </cell>
          <cell r="G192" t="str">
            <v>100m</v>
          </cell>
          <cell r="H192">
            <v>0</v>
          </cell>
          <cell r="I192">
            <v>0</v>
          </cell>
          <cell r="J192">
            <v>0</v>
          </cell>
          <cell r="K192">
            <v>0</v>
          </cell>
          <cell r="L192">
            <v>0</v>
          </cell>
          <cell r="M192">
            <v>0</v>
          </cell>
          <cell r="N192">
            <v>0</v>
          </cell>
        </row>
        <row r="193">
          <cell r="A193" t="str">
            <v>8-1</v>
          </cell>
          <cell r="B193">
            <v>1</v>
          </cell>
          <cell r="C193">
            <v>600</v>
          </cell>
          <cell r="D193">
            <v>0</v>
          </cell>
          <cell r="E193" t="str">
            <v>가. 재료비</v>
          </cell>
          <cell r="F193">
            <v>0</v>
          </cell>
          <cell r="G193">
            <v>0</v>
          </cell>
          <cell r="H193">
            <v>0</v>
          </cell>
          <cell r="M193">
            <v>0</v>
          </cell>
          <cell r="N193">
            <v>0</v>
          </cell>
        </row>
        <row r="194">
          <cell r="A194" t="str">
            <v>8-2</v>
          </cell>
          <cell r="B194">
            <v>2</v>
          </cell>
          <cell r="C194">
            <v>4</v>
          </cell>
          <cell r="D194">
            <v>0</v>
          </cell>
          <cell r="E194" t="str">
            <v>광섬유케이블</v>
          </cell>
          <cell r="F194" t="str">
            <v>OF-SM-16Core(난연)강대, 이중시스</v>
          </cell>
          <cell r="G194" t="str">
            <v>m</v>
          </cell>
          <cell r="H194">
            <v>0</v>
          </cell>
          <cell r="I194" t="str">
            <v>1*100*(1+0.075)</v>
          </cell>
          <cell r="K194" t="e">
            <v>#NAME?</v>
          </cell>
          <cell r="M194" t="str">
            <v>기본x단위량x(1+재료할증)</v>
          </cell>
          <cell r="N194" t="str">
            <v>통1-1-6</v>
          </cell>
        </row>
        <row r="195">
          <cell r="A195" t="str">
            <v>8-3</v>
          </cell>
          <cell r="B195">
            <v>3</v>
          </cell>
          <cell r="C195">
            <v>606</v>
          </cell>
          <cell r="D195">
            <v>0</v>
          </cell>
          <cell r="E195" t="str">
            <v>잡자재비</v>
          </cell>
          <cell r="F195" t="str">
            <v>전선 및 배관의 2%</v>
          </cell>
          <cell r="G195" t="str">
            <v>요율</v>
          </cell>
          <cell r="H195">
            <v>0</v>
          </cell>
          <cell r="I195">
            <v>0.02</v>
          </cell>
          <cell r="K195" t="e">
            <v>#NAME?</v>
          </cell>
          <cell r="M195" t="str">
            <v>기본</v>
          </cell>
          <cell r="N195">
            <v>0</v>
          </cell>
        </row>
        <row r="196">
          <cell r="A196" t="str">
            <v>8-4</v>
          </cell>
          <cell r="B196">
            <v>4</v>
          </cell>
          <cell r="C196">
            <v>601</v>
          </cell>
          <cell r="D196">
            <v>0</v>
          </cell>
          <cell r="E196" t="str">
            <v>나 노무비</v>
          </cell>
          <cell r="F196">
            <v>0</v>
          </cell>
          <cell r="G196">
            <v>0</v>
          </cell>
          <cell r="H196">
            <v>0</v>
          </cell>
          <cell r="M196">
            <v>0</v>
          </cell>
          <cell r="N196" t="str">
            <v>통4-1-3</v>
          </cell>
        </row>
        <row r="197">
          <cell r="C197">
            <v>553</v>
          </cell>
          <cell r="D197">
            <v>0</v>
          </cell>
          <cell r="E197" t="str">
            <v>광케이블설치사</v>
          </cell>
          <cell r="F197">
            <v>0</v>
          </cell>
          <cell r="G197" t="str">
            <v>인</v>
          </cell>
          <cell r="H197">
            <v>0</v>
          </cell>
          <cell r="I197" t="str">
            <v>1.32*1*1</v>
          </cell>
          <cell r="J197" t="str">
            <v>=</v>
          </cell>
          <cell r="K197" t="e">
            <v>#NAME?</v>
          </cell>
          <cell r="M197" t="str">
            <v>기본x단위량</v>
          </cell>
          <cell r="N197">
            <v>0</v>
          </cell>
        </row>
        <row r="198">
          <cell r="C198">
            <v>522</v>
          </cell>
          <cell r="D198">
            <v>0</v>
          </cell>
          <cell r="E198" t="str">
            <v>특별인부</v>
          </cell>
          <cell r="F198">
            <v>0</v>
          </cell>
          <cell r="G198" t="str">
            <v>인</v>
          </cell>
          <cell r="H198">
            <v>0</v>
          </cell>
          <cell r="I198" t="str">
            <v>0.67*1*1</v>
          </cell>
          <cell r="J198" t="str">
            <v>=</v>
          </cell>
          <cell r="K198" t="e">
            <v>#NAME?</v>
          </cell>
          <cell r="M198" t="str">
            <v>기본x단위량</v>
          </cell>
          <cell r="N198">
            <v>0</v>
          </cell>
        </row>
        <row r="199">
          <cell r="C199">
            <v>603</v>
          </cell>
          <cell r="D199">
            <v>0</v>
          </cell>
          <cell r="E199" t="str">
            <v>소계</v>
          </cell>
          <cell r="F199">
            <v>0</v>
          </cell>
          <cell r="G199">
            <v>0</v>
          </cell>
          <cell r="H199">
            <v>0</v>
          </cell>
          <cell r="M199">
            <v>0</v>
          </cell>
          <cell r="N199">
            <v>0</v>
          </cell>
        </row>
        <row r="200">
          <cell r="A200" t="str">
            <v>8-5</v>
          </cell>
          <cell r="B200">
            <v>5</v>
          </cell>
          <cell r="C200">
            <v>553</v>
          </cell>
          <cell r="D200">
            <v>0</v>
          </cell>
          <cell r="E200" t="str">
            <v>광케이블설치사</v>
          </cell>
          <cell r="F200">
            <v>0</v>
          </cell>
          <cell r="G200" t="str">
            <v>인</v>
          </cell>
          <cell r="H200">
            <v>0</v>
          </cell>
          <cell r="J200" t="str">
            <v>=</v>
          </cell>
          <cell r="K200" t="e">
            <v>#NAME?</v>
          </cell>
          <cell r="M200">
            <v>0</v>
          </cell>
          <cell r="N200">
            <v>0</v>
          </cell>
        </row>
        <row r="201">
          <cell r="A201" t="str">
            <v>8-6</v>
          </cell>
          <cell r="B201">
            <v>6</v>
          </cell>
          <cell r="C201">
            <v>522</v>
          </cell>
          <cell r="D201">
            <v>0</v>
          </cell>
          <cell r="E201" t="str">
            <v>특별인부</v>
          </cell>
          <cell r="F201">
            <v>0</v>
          </cell>
          <cell r="G201" t="str">
            <v>인</v>
          </cell>
          <cell r="H201">
            <v>0</v>
          </cell>
          <cell r="J201" t="str">
            <v>=</v>
          </cell>
          <cell r="K201" t="e">
            <v>#NAME?</v>
          </cell>
          <cell r="M201">
            <v>0</v>
          </cell>
          <cell r="N201">
            <v>0</v>
          </cell>
        </row>
        <row r="202">
          <cell r="A202" t="str">
            <v>8-7</v>
          </cell>
          <cell r="B202">
            <v>7</v>
          </cell>
          <cell r="C202">
            <v>602</v>
          </cell>
          <cell r="D202">
            <v>0</v>
          </cell>
          <cell r="E202" t="str">
            <v>다. 공구손료</v>
          </cell>
          <cell r="F202" t="str">
            <v>노무비x3%</v>
          </cell>
          <cell r="G202">
            <v>0</v>
          </cell>
          <cell r="H202">
            <v>0</v>
          </cell>
          <cell r="M202">
            <v>0</v>
          </cell>
          <cell r="N202" t="str">
            <v>공구손료</v>
          </cell>
        </row>
        <row r="203">
          <cell r="A203" t="str">
            <v>8-8</v>
          </cell>
          <cell r="B203">
            <v>8</v>
          </cell>
          <cell r="C203">
            <v>553</v>
          </cell>
          <cell r="D203">
            <v>0</v>
          </cell>
          <cell r="E203" t="str">
            <v>광케이블설치사</v>
          </cell>
          <cell r="F203">
            <v>0</v>
          </cell>
          <cell r="G203" t="str">
            <v>인</v>
          </cell>
          <cell r="H203">
            <v>0</v>
          </cell>
          <cell r="I203" t="str">
            <v>1.32</v>
          </cell>
          <cell r="J203" t="str">
            <v>=</v>
          </cell>
          <cell r="K203" t="e">
            <v>#NAME?</v>
          </cell>
          <cell r="M203" t="str">
            <v>기본</v>
          </cell>
          <cell r="N203" t="str">
            <v>통1-1-10</v>
          </cell>
        </row>
        <row r="204">
          <cell r="A204" t="str">
            <v>8-9</v>
          </cell>
          <cell r="B204">
            <v>9</v>
          </cell>
          <cell r="C204">
            <v>522</v>
          </cell>
          <cell r="D204">
            <v>0</v>
          </cell>
          <cell r="E204" t="str">
            <v>특별인부</v>
          </cell>
          <cell r="F204">
            <v>0</v>
          </cell>
          <cell r="G204" t="str">
            <v>인</v>
          </cell>
          <cell r="H204">
            <v>0</v>
          </cell>
          <cell r="I204" t="str">
            <v>0.67</v>
          </cell>
          <cell r="J204" t="str">
            <v>=</v>
          </cell>
          <cell r="K204" t="e">
            <v>#NAME?</v>
          </cell>
          <cell r="M204" t="str">
            <v>기본</v>
          </cell>
          <cell r="N204">
            <v>0</v>
          </cell>
        </row>
        <row r="205">
          <cell r="D205">
            <v>0</v>
          </cell>
          <cell r="E205">
            <v>0</v>
          </cell>
          <cell r="F205">
            <v>0</v>
          </cell>
          <cell r="G205">
            <v>0</v>
          </cell>
          <cell r="H205">
            <v>0</v>
          </cell>
          <cell r="M205">
            <v>0</v>
          </cell>
          <cell r="N205">
            <v>0</v>
          </cell>
        </row>
        <row r="206">
          <cell r="D206">
            <v>0</v>
          </cell>
          <cell r="E206">
            <v>0</v>
          </cell>
          <cell r="F206">
            <v>0</v>
          </cell>
          <cell r="G206">
            <v>0</v>
          </cell>
          <cell r="H206">
            <v>0</v>
          </cell>
          <cell r="M206">
            <v>0</v>
          </cell>
          <cell r="N206">
            <v>0</v>
          </cell>
        </row>
        <row r="207">
          <cell r="D207">
            <v>0</v>
          </cell>
          <cell r="E207">
            <v>0</v>
          </cell>
          <cell r="F207">
            <v>0</v>
          </cell>
          <cell r="G207">
            <v>0</v>
          </cell>
          <cell r="H207">
            <v>0</v>
          </cell>
          <cell r="M207">
            <v>0</v>
          </cell>
          <cell r="N207">
            <v>0</v>
          </cell>
        </row>
        <row r="208">
          <cell r="D208">
            <v>0</v>
          </cell>
          <cell r="E208">
            <v>0</v>
          </cell>
          <cell r="F208">
            <v>0</v>
          </cell>
          <cell r="G208">
            <v>0</v>
          </cell>
          <cell r="H208">
            <v>0</v>
          </cell>
          <cell r="M208">
            <v>0</v>
          </cell>
          <cell r="N208">
            <v>0</v>
          </cell>
        </row>
        <row r="209">
          <cell r="D209">
            <v>0</v>
          </cell>
          <cell r="E209">
            <v>0</v>
          </cell>
          <cell r="F209">
            <v>0</v>
          </cell>
          <cell r="G209">
            <v>0</v>
          </cell>
          <cell r="H209">
            <v>0</v>
          </cell>
          <cell r="M209">
            <v>0</v>
          </cell>
          <cell r="N209">
            <v>0</v>
          </cell>
        </row>
        <row r="210">
          <cell r="D210">
            <v>0</v>
          </cell>
          <cell r="E210">
            <v>0</v>
          </cell>
          <cell r="F210">
            <v>0</v>
          </cell>
          <cell r="G210">
            <v>0</v>
          </cell>
          <cell r="H210">
            <v>0</v>
          </cell>
          <cell r="M210">
            <v>0</v>
          </cell>
          <cell r="N210">
            <v>0</v>
          </cell>
        </row>
        <row r="211">
          <cell r="D211">
            <v>0</v>
          </cell>
          <cell r="E211">
            <v>0</v>
          </cell>
          <cell r="F211">
            <v>0</v>
          </cell>
          <cell r="G211">
            <v>0</v>
          </cell>
          <cell r="H211">
            <v>0</v>
          </cell>
          <cell r="M211">
            <v>0</v>
          </cell>
          <cell r="N211">
            <v>0</v>
          </cell>
        </row>
        <row r="212">
          <cell r="D212">
            <v>0</v>
          </cell>
          <cell r="E212">
            <v>0</v>
          </cell>
          <cell r="F212">
            <v>0</v>
          </cell>
          <cell r="G212">
            <v>0</v>
          </cell>
          <cell r="H212">
            <v>0</v>
          </cell>
          <cell r="M212">
            <v>0</v>
          </cell>
          <cell r="N212">
            <v>0</v>
          </cell>
        </row>
        <row r="213">
          <cell r="D213">
            <v>0</v>
          </cell>
          <cell r="E213">
            <v>0</v>
          </cell>
          <cell r="F213">
            <v>0</v>
          </cell>
          <cell r="G213">
            <v>0</v>
          </cell>
          <cell r="H213">
            <v>0</v>
          </cell>
          <cell r="M213">
            <v>0</v>
          </cell>
          <cell r="N213">
            <v>0</v>
          </cell>
        </row>
        <row r="214">
          <cell r="D214">
            <v>0</v>
          </cell>
          <cell r="E214">
            <v>0</v>
          </cell>
          <cell r="F214">
            <v>0</v>
          </cell>
          <cell r="G214">
            <v>0</v>
          </cell>
          <cell r="H214">
            <v>0</v>
          </cell>
          <cell r="M214">
            <v>0</v>
          </cell>
          <cell r="N214">
            <v>0</v>
          </cell>
        </row>
        <row r="215">
          <cell r="D215">
            <v>0</v>
          </cell>
          <cell r="E215">
            <v>0</v>
          </cell>
          <cell r="F215">
            <v>0</v>
          </cell>
          <cell r="G215">
            <v>0</v>
          </cell>
          <cell r="H215">
            <v>0</v>
          </cell>
          <cell r="M215">
            <v>0</v>
          </cell>
          <cell r="N215">
            <v>0</v>
          </cell>
        </row>
        <row r="216">
          <cell r="D216">
            <v>0</v>
          </cell>
          <cell r="E216">
            <v>0</v>
          </cell>
          <cell r="F216">
            <v>0</v>
          </cell>
          <cell r="G216">
            <v>0</v>
          </cell>
          <cell r="H216">
            <v>0</v>
          </cell>
          <cell r="M216">
            <v>0</v>
          </cell>
          <cell r="N216">
            <v>0</v>
          </cell>
        </row>
        <row r="217">
          <cell r="D217">
            <v>0</v>
          </cell>
          <cell r="E217">
            <v>0</v>
          </cell>
          <cell r="F217">
            <v>0</v>
          </cell>
          <cell r="G217">
            <v>0</v>
          </cell>
          <cell r="H217">
            <v>0</v>
          </cell>
          <cell r="M217">
            <v>0</v>
          </cell>
          <cell r="N217">
            <v>0</v>
          </cell>
        </row>
        <row r="218">
          <cell r="D218">
            <v>0</v>
          </cell>
          <cell r="E218">
            <v>0</v>
          </cell>
          <cell r="F218">
            <v>0</v>
          </cell>
          <cell r="G218">
            <v>0</v>
          </cell>
          <cell r="H218">
            <v>0</v>
          </cell>
          <cell r="I218">
            <v>0</v>
          </cell>
          <cell r="J218">
            <v>0</v>
          </cell>
          <cell r="K218">
            <v>0</v>
          </cell>
          <cell r="L218">
            <v>0</v>
          </cell>
          <cell r="M218">
            <v>0</v>
          </cell>
          <cell r="N218">
            <v>0</v>
          </cell>
        </row>
        <row r="219">
          <cell r="A219">
            <v>9</v>
          </cell>
          <cell r="D219">
            <v>9</v>
          </cell>
          <cell r="E219" t="str">
            <v>구내 광케이블 신설</v>
          </cell>
          <cell r="F219" t="str">
            <v>OF-SM-24Core(난연)강대, 이중시스</v>
          </cell>
          <cell r="G219" t="str">
            <v>100m</v>
          </cell>
          <cell r="H219">
            <v>0</v>
          </cell>
          <cell r="I219">
            <v>0</v>
          </cell>
          <cell r="J219">
            <v>0</v>
          </cell>
          <cell r="K219">
            <v>0</v>
          </cell>
          <cell r="L219">
            <v>0</v>
          </cell>
          <cell r="M219">
            <v>0</v>
          </cell>
          <cell r="N219">
            <v>0</v>
          </cell>
        </row>
        <row r="220">
          <cell r="A220" t="str">
            <v>9-1</v>
          </cell>
          <cell r="B220">
            <v>1</v>
          </cell>
          <cell r="C220">
            <v>600</v>
          </cell>
          <cell r="D220">
            <v>0</v>
          </cell>
          <cell r="E220" t="str">
            <v>가. 재료비</v>
          </cell>
          <cell r="F220">
            <v>0</v>
          </cell>
          <cell r="G220">
            <v>0</v>
          </cell>
          <cell r="H220">
            <v>0</v>
          </cell>
          <cell r="M220">
            <v>0</v>
          </cell>
          <cell r="N220">
            <v>0</v>
          </cell>
        </row>
        <row r="221">
          <cell r="A221" t="str">
            <v>9-2</v>
          </cell>
          <cell r="B221">
            <v>2</v>
          </cell>
          <cell r="C221">
            <v>5</v>
          </cell>
          <cell r="D221">
            <v>0</v>
          </cell>
          <cell r="E221" t="str">
            <v>광섬유케이블</v>
          </cell>
          <cell r="F221" t="str">
            <v>OF-SM-24Core(난연)강대, 이중시스</v>
          </cell>
          <cell r="G221" t="str">
            <v>m</v>
          </cell>
          <cell r="H221">
            <v>0</v>
          </cell>
          <cell r="I221" t="str">
            <v>1*100*(1+0.075)</v>
          </cell>
          <cell r="K221" t="e">
            <v>#NAME?</v>
          </cell>
          <cell r="M221" t="str">
            <v>기본x단위량x(1+재료할증)</v>
          </cell>
          <cell r="N221" t="str">
            <v>통1-1-6</v>
          </cell>
        </row>
        <row r="222">
          <cell r="A222" t="str">
            <v>9-3</v>
          </cell>
          <cell r="B222">
            <v>3</v>
          </cell>
          <cell r="C222">
            <v>606</v>
          </cell>
          <cell r="D222">
            <v>0</v>
          </cell>
          <cell r="E222" t="str">
            <v>잡자재비</v>
          </cell>
          <cell r="F222" t="str">
            <v>전선 및 배관의 2%</v>
          </cell>
          <cell r="G222" t="str">
            <v>요율</v>
          </cell>
          <cell r="H222">
            <v>0</v>
          </cell>
          <cell r="I222">
            <v>0.02</v>
          </cell>
          <cell r="K222" t="e">
            <v>#NAME?</v>
          </cell>
          <cell r="M222" t="str">
            <v>기본</v>
          </cell>
          <cell r="N222">
            <v>0</v>
          </cell>
        </row>
        <row r="223">
          <cell r="A223" t="str">
            <v>9-4</v>
          </cell>
          <cell r="B223">
            <v>4</v>
          </cell>
          <cell r="C223">
            <v>601</v>
          </cell>
          <cell r="D223">
            <v>0</v>
          </cell>
          <cell r="E223" t="str">
            <v>나 노무비</v>
          </cell>
          <cell r="F223">
            <v>0</v>
          </cell>
          <cell r="G223">
            <v>0</v>
          </cell>
          <cell r="H223">
            <v>0</v>
          </cell>
          <cell r="M223">
            <v>0</v>
          </cell>
          <cell r="N223" t="str">
            <v>통4-1-3</v>
          </cell>
        </row>
        <row r="224">
          <cell r="C224">
            <v>553</v>
          </cell>
          <cell r="D224">
            <v>0</v>
          </cell>
          <cell r="E224" t="str">
            <v>광케이블설치사</v>
          </cell>
          <cell r="F224">
            <v>0</v>
          </cell>
          <cell r="G224" t="str">
            <v>인</v>
          </cell>
          <cell r="H224">
            <v>0</v>
          </cell>
          <cell r="I224" t="str">
            <v>1.32*1</v>
          </cell>
          <cell r="J224" t="str">
            <v>=</v>
          </cell>
          <cell r="K224" t="e">
            <v>#NAME?</v>
          </cell>
          <cell r="M224" t="str">
            <v>기본x단위량</v>
          </cell>
          <cell r="N224">
            <v>0</v>
          </cell>
        </row>
        <row r="225">
          <cell r="C225">
            <v>522</v>
          </cell>
          <cell r="D225">
            <v>0</v>
          </cell>
          <cell r="E225" t="str">
            <v>특별인부</v>
          </cell>
          <cell r="F225">
            <v>0</v>
          </cell>
          <cell r="G225" t="str">
            <v>인</v>
          </cell>
          <cell r="H225">
            <v>0</v>
          </cell>
          <cell r="I225" t="str">
            <v>0.67*1</v>
          </cell>
          <cell r="J225" t="str">
            <v>=</v>
          </cell>
          <cell r="K225" t="e">
            <v>#NAME?</v>
          </cell>
          <cell r="M225" t="str">
            <v>기본x단위량</v>
          </cell>
          <cell r="N225">
            <v>0</v>
          </cell>
        </row>
        <row r="226">
          <cell r="C226">
            <v>603</v>
          </cell>
          <cell r="D226">
            <v>0</v>
          </cell>
          <cell r="E226" t="str">
            <v>소계</v>
          </cell>
          <cell r="F226">
            <v>0</v>
          </cell>
          <cell r="G226">
            <v>0</v>
          </cell>
          <cell r="H226">
            <v>0</v>
          </cell>
          <cell r="M226">
            <v>0</v>
          </cell>
          <cell r="N226">
            <v>0</v>
          </cell>
        </row>
        <row r="227">
          <cell r="A227" t="str">
            <v>9-5</v>
          </cell>
          <cell r="B227">
            <v>5</v>
          </cell>
          <cell r="C227">
            <v>553</v>
          </cell>
          <cell r="D227">
            <v>0</v>
          </cell>
          <cell r="E227" t="str">
            <v>광케이블설치사</v>
          </cell>
          <cell r="F227">
            <v>0</v>
          </cell>
          <cell r="G227" t="str">
            <v>인</v>
          </cell>
          <cell r="H227">
            <v>0</v>
          </cell>
          <cell r="J227" t="str">
            <v>=</v>
          </cell>
          <cell r="K227" t="e">
            <v>#NAME?</v>
          </cell>
          <cell r="M227">
            <v>0</v>
          </cell>
          <cell r="N227">
            <v>0</v>
          </cell>
        </row>
        <row r="228">
          <cell r="A228" t="str">
            <v>9-6</v>
          </cell>
          <cell r="B228">
            <v>6</v>
          </cell>
          <cell r="C228">
            <v>522</v>
          </cell>
          <cell r="D228">
            <v>0</v>
          </cell>
          <cell r="E228" t="str">
            <v>특별인부</v>
          </cell>
          <cell r="F228">
            <v>0</v>
          </cell>
          <cell r="G228" t="str">
            <v>인</v>
          </cell>
          <cell r="H228">
            <v>0</v>
          </cell>
          <cell r="J228" t="str">
            <v>=</v>
          </cell>
          <cell r="K228" t="e">
            <v>#NAME?</v>
          </cell>
          <cell r="M228">
            <v>0</v>
          </cell>
          <cell r="N228">
            <v>0</v>
          </cell>
        </row>
        <row r="229">
          <cell r="A229" t="str">
            <v>9-7</v>
          </cell>
          <cell r="B229">
            <v>7</v>
          </cell>
          <cell r="C229">
            <v>602</v>
          </cell>
          <cell r="D229">
            <v>0</v>
          </cell>
          <cell r="E229" t="str">
            <v>다. 공구손료</v>
          </cell>
          <cell r="F229" t="str">
            <v>노무비x3%</v>
          </cell>
          <cell r="G229">
            <v>0</v>
          </cell>
          <cell r="H229">
            <v>0</v>
          </cell>
          <cell r="M229">
            <v>0</v>
          </cell>
          <cell r="N229" t="str">
            <v>공구손료</v>
          </cell>
        </row>
        <row r="230">
          <cell r="A230" t="str">
            <v>9-8</v>
          </cell>
          <cell r="B230">
            <v>8</v>
          </cell>
          <cell r="C230">
            <v>553</v>
          </cell>
          <cell r="D230">
            <v>0</v>
          </cell>
          <cell r="E230" t="str">
            <v>광케이블설치사</v>
          </cell>
          <cell r="F230">
            <v>0</v>
          </cell>
          <cell r="G230" t="str">
            <v>인</v>
          </cell>
          <cell r="H230">
            <v>0</v>
          </cell>
          <cell r="I230" t="str">
            <v>1.32</v>
          </cell>
          <cell r="J230" t="str">
            <v>=</v>
          </cell>
          <cell r="K230" t="e">
            <v>#NAME?</v>
          </cell>
          <cell r="M230" t="str">
            <v>기본</v>
          </cell>
          <cell r="N230" t="str">
            <v>통1-1-10</v>
          </cell>
        </row>
        <row r="231">
          <cell r="A231" t="str">
            <v>9-9</v>
          </cell>
          <cell r="B231">
            <v>9</v>
          </cell>
          <cell r="C231">
            <v>522</v>
          </cell>
          <cell r="D231">
            <v>0</v>
          </cell>
          <cell r="E231" t="str">
            <v>특별인부</v>
          </cell>
          <cell r="F231">
            <v>0</v>
          </cell>
          <cell r="G231" t="str">
            <v>인</v>
          </cell>
          <cell r="H231">
            <v>0</v>
          </cell>
          <cell r="I231" t="str">
            <v>0.67</v>
          </cell>
          <cell r="J231" t="str">
            <v>=</v>
          </cell>
          <cell r="K231" t="e">
            <v>#NAME?</v>
          </cell>
          <cell r="M231" t="str">
            <v>기본</v>
          </cell>
          <cell r="N231">
            <v>0</v>
          </cell>
        </row>
        <row r="232">
          <cell r="D232">
            <v>0</v>
          </cell>
          <cell r="E232">
            <v>0</v>
          </cell>
          <cell r="F232">
            <v>0</v>
          </cell>
          <cell r="G232">
            <v>0</v>
          </cell>
          <cell r="H232">
            <v>0</v>
          </cell>
          <cell r="M232">
            <v>0</v>
          </cell>
          <cell r="N232">
            <v>0</v>
          </cell>
        </row>
        <row r="233">
          <cell r="D233">
            <v>0</v>
          </cell>
          <cell r="E233">
            <v>0</v>
          </cell>
          <cell r="F233">
            <v>0</v>
          </cell>
          <cell r="G233">
            <v>0</v>
          </cell>
          <cell r="H233">
            <v>0</v>
          </cell>
          <cell r="M233">
            <v>0</v>
          </cell>
          <cell r="N233">
            <v>0</v>
          </cell>
        </row>
        <row r="234">
          <cell r="D234">
            <v>0</v>
          </cell>
          <cell r="E234">
            <v>0</v>
          </cell>
          <cell r="F234">
            <v>0</v>
          </cell>
          <cell r="G234">
            <v>0</v>
          </cell>
          <cell r="H234">
            <v>0</v>
          </cell>
          <cell r="M234">
            <v>0</v>
          </cell>
          <cell r="N234">
            <v>0</v>
          </cell>
        </row>
        <row r="235">
          <cell r="D235">
            <v>0</v>
          </cell>
          <cell r="E235">
            <v>0</v>
          </cell>
          <cell r="F235">
            <v>0</v>
          </cell>
          <cell r="G235">
            <v>0</v>
          </cell>
          <cell r="H235">
            <v>0</v>
          </cell>
          <cell r="M235">
            <v>0</v>
          </cell>
          <cell r="N235">
            <v>0</v>
          </cell>
        </row>
        <row r="236">
          <cell r="D236">
            <v>0</v>
          </cell>
          <cell r="E236">
            <v>0</v>
          </cell>
          <cell r="F236">
            <v>0</v>
          </cell>
          <cell r="G236">
            <v>0</v>
          </cell>
          <cell r="H236">
            <v>0</v>
          </cell>
          <cell r="M236">
            <v>0</v>
          </cell>
          <cell r="N236">
            <v>0</v>
          </cell>
        </row>
        <row r="237">
          <cell r="D237">
            <v>0</v>
          </cell>
          <cell r="E237">
            <v>0</v>
          </cell>
          <cell r="F237">
            <v>0</v>
          </cell>
          <cell r="G237">
            <v>0</v>
          </cell>
          <cell r="H237">
            <v>0</v>
          </cell>
          <cell r="M237">
            <v>0</v>
          </cell>
          <cell r="N237">
            <v>0</v>
          </cell>
        </row>
        <row r="238">
          <cell r="D238">
            <v>0</v>
          </cell>
          <cell r="E238">
            <v>0</v>
          </cell>
          <cell r="F238">
            <v>0</v>
          </cell>
          <cell r="G238">
            <v>0</v>
          </cell>
          <cell r="H238">
            <v>0</v>
          </cell>
          <cell r="M238">
            <v>0</v>
          </cell>
          <cell r="N238">
            <v>0</v>
          </cell>
        </row>
        <row r="239">
          <cell r="D239">
            <v>0</v>
          </cell>
          <cell r="E239">
            <v>0</v>
          </cell>
          <cell r="F239">
            <v>0</v>
          </cell>
          <cell r="G239">
            <v>0</v>
          </cell>
          <cell r="H239">
            <v>0</v>
          </cell>
          <cell r="M239">
            <v>0</v>
          </cell>
          <cell r="N239">
            <v>0</v>
          </cell>
        </row>
        <row r="240">
          <cell r="D240">
            <v>0</v>
          </cell>
          <cell r="E240">
            <v>0</v>
          </cell>
          <cell r="F240">
            <v>0</v>
          </cell>
          <cell r="G240">
            <v>0</v>
          </cell>
          <cell r="H240">
            <v>0</v>
          </cell>
          <cell r="M240">
            <v>0</v>
          </cell>
          <cell r="N240">
            <v>0</v>
          </cell>
        </row>
        <row r="241">
          <cell r="D241">
            <v>0</v>
          </cell>
          <cell r="E241">
            <v>0</v>
          </cell>
          <cell r="F241">
            <v>0</v>
          </cell>
          <cell r="G241">
            <v>0</v>
          </cell>
          <cell r="H241">
            <v>0</v>
          </cell>
          <cell r="M241">
            <v>0</v>
          </cell>
          <cell r="N241">
            <v>0</v>
          </cell>
        </row>
        <row r="242">
          <cell r="D242">
            <v>0</v>
          </cell>
          <cell r="E242">
            <v>0</v>
          </cell>
          <cell r="F242">
            <v>0</v>
          </cell>
          <cell r="G242">
            <v>0</v>
          </cell>
          <cell r="H242">
            <v>0</v>
          </cell>
          <cell r="M242">
            <v>0</v>
          </cell>
          <cell r="N242">
            <v>0</v>
          </cell>
        </row>
        <row r="243">
          <cell r="D243">
            <v>0</v>
          </cell>
          <cell r="E243">
            <v>0</v>
          </cell>
          <cell r="F243">
            <v>0</v>
          </cell>
          <cell r="G243">
            <v>0</v>
          </cell>
          <cell r="H243">
            <v>0</v>
          </cell>
          <cell r="M243">
            <v>0</v>
          </cell>
          <cell r="N243">
            <v>0</v>
          </cell>
        </row>
        <row r="244">
          <cell r="D244">
            <v>0</v>
          </cell>
          <cell r="E244">
            <v>0</v>
          </cell>
          <cell r="F244">
            <v>0</v>
          </cell>
          <cell r="G244">
            <v>0</v>
          </cell>
          <cell r="H244">
            <v>0</v>
          </cell>
          <cell r="M244">
            <v>0</v>
          </cell>
          <cell r="N244">
            <v>0</v>
          </cell>
        </row>
        <row r="245">
          <cell r="D245">
            <v>0</v>
          </cell>
          <cell r="E245">
            <v>0</v>
          </cell>
          <cell r="F245">
            <v>0</v>
          </cell>
          <cell r="G245">
            <v>0</v>
          </cell>
          <cell r="H245">
            <v>0</v>
          </cell>
          <cell r="I245">
            <v>0</v>
          </cell>
          <cell r="J245">
            <v>0</v>
          </cell>
          <cell r="K245">
            <v>0</v>
          </cell>
          <cell r="L245">
            <v>0</v>
          </cell>
          <cell r="M245">
            <v>0</v>
          </cell>
          <cell r="N245">
            <v>0</v>
          </cell>
        </row>
        <row r="246">
          <cell r="A246">
            <v>10</v>
          </cell>
          <cell r="D246">
            <v>10</v>
          </cell>
          <cell r="E246" t="str">
            <v>구내 광케이블 신설</v>
          </cell>
          <cell r="F246" t="str">
            <v>OF-SM-36Core(난연)강대, 이중시스</v>
          </cell>
          <cell r="G246" t="str">
            <v>100m</v>
          </cell>
          <cell r="H246">
            <v>0</v>
          </cell>
          <cell r="I246">
            <v>0</v>
          </cell>
          <cell r="J246">
            <v>0</v>
          </cell>
          <cell r="K246">
            <v>0</v>
          </cell>
          <cell r="L246">
            <v>0</v>
          </cell>
          <cell r="M246">
            <v>0</v>
          </cell>
          <cell r="N246">
            <v>0</v>
          </cell>
        </row>
        <row r="247">
          <cell r="A247" t="str">
            <v>10-1</v>
          </cell>
          <cell r="B247">
            <v>1</v>
          </cell>
          <cell r="C247">
            <v>600</v>
          </cell>
          <cell r="D247">
            <v>0</v>
          </cell>
          <cell r="E247" t="str">
            <v>가. 재료비</v>
          </cell>
          <cell r="F247">
            <v>0</v>
          </cell>
          <cell r="G247">
            <v>0</v>
          </cell>
          <cell r="H247">
            <v>0</v>
          </cell>
          <cell r="M247">
            <v>0</v>
          </cell>
          <cell r="N247">
            <v>0</v>
          </cell>
        </row>
        <row r="248">
          <cell r="A248" t="str">
            <v>10-2</v>
          </cell>
          <cell r="B248">
            <v>2</v>
          </cell>
          <cell r="C248">
            <v>6</v>
          </cell>
          <cell r="D248">
            <v>0</v>
          </cell>
          <cell r="E248" t="str">
            <v>광섬유케이블</v>
          </cell>
          <cell r="F248" t="str">
            <v>OF-SM-36Core(난연)강대, 이중시스</v>
          </cell>
          <cell r="G248" t="str">
            <v>m</v>
          </cell>
          <cell r="H248">
            <v>0</v>
          </cell>
          <cell r="I248" t="str">
            <v>1*100*(1+0.075)</v>
          </cell>
          <cell r="K248" t="e">
            <v>#NAME?</v>
          </cell>
          <cell r="M248" t="str">
            <v>기본x단위량x(1+재료할증)</v>
          </cell>
          <cell r="N248" t="str">
            <v>통1-1-6</v>
          </cell>
        </row>
        <row r="249">
          <cell r="A249" t="str">
            <v>10-3</v>
          </cell>
          <cell r="B249">
            <v>3</v>
          </cell>
          <cell r="C249">
            <v>606</v>
          </cell>
          <cell r="D249">
            <v>0</v>
          </cell>
          <cell r="E249" t="str">
            <v>잡자재비</v>
          </cell>
          <cell r="F249" t="str">
            <v>전선 및 배관의 2%</v>
          </cell>
          <cell r="G249" t="str">
            <v>요율</v>
          </cell>
          <cell r="H249">
            <v>0</v>
          </cell>
          <cell r="I249">
            <v>0.02</v>
          </cell>
          <cell r="K249" t="e">
            <v>#NAME?</v>
          </cell>
          <cell r="M249" t="str">
            <v>기본</v>
          </cell>
          <cell r="N249">
            <v>0</v>
          </cell>
        </row>
        <row r="250">
          <cell r="A250" t="str">
            <v>10-4</v>
          </cell>
          <cell r="B250">
            <v>4</v>
          </cell>
          <cell r="C250">
            <v>601</v>
          </cell>
          <cell r="D250">
            <v>0</v>
          </cell>
          <cell r="E250" t="str">
            <v>나 노무비</v>
          </cell>
          <cell r="F250">
            <v>0</v>
          </cell>
          <cell r="G250">
            <v>0</v>
          </cell>
          <cell r="H250">
            <v>0</v>
          </cell>
          <cell r="M250">
            <v>0</v>
          </cell>
          <cell r="N250" t="str">
            <v>통4-1-3</v>
          </cell>
        </row>
        <row r="251">
          <cell r="C251">
            <v>553</v>
          </cell>
          <cell r="D251">
            <v>0</v>
          </cell>
          <cell r="E251" t="str">
            <v>광케이블설치사</v>
          </cell>
          <cell r="F251">
            <v>0</v>
          </cell>
          <cell r="G251" t="str">
            <v>인</v>
          </cell>
          <cell r="H251">
            <v>0</v>
          </cell>
          <cell r="I251" t="str">
            <v>1.32*1</v>
          </cell>
          <cell r="J251" t="str">
            <v>=</v>
          </cell>
          <cell r="K251" t="e">
            <v>#NAME?</v>
          </cell>
          <cell r="M251" t="str">
            <v>기본x단위량</v>
          </cell>
          <cell r="N251">
            <v>0</v>
          </cell>
        </row>
        <row r="252">
          <cell r="C252">
            <v>522</v>
          </cell>
          <cell r="D252">
            <v>0</v>
          </cell>
          <cell r="E252" t="str">
            <v>특별인부</v>
          </cell>
          <cell r="F252">
            <v>0</v>
          </cell>
          <cell r="G252" t="str">
            <v>인</v>
          </cell>
          <cell r="H252">
            <v>0</v>
          </cell>
          <cell r="I252" t="str">
            <v>0.67*1</v>
          </cell>
          <cell r="J252" t="str">
            <v>=</v>
          </cell>
          <cell r="K252" t="e">
            <v>#NAME?</v>
          </cell>
          <cell r="M252" t="str">
            <v>기본x단위량</v>
          </cell>
          <cell r="N252">
            <v>0</v>
          </cell>
        </row>
        <row r="253">
          <cell r="C253">
            <v>603</v>
          </cell>
          <cell r="D253">
            <v>0</v>
          </cell>
          <cell r="E253" t="str">
            <v>소계</v>
          </cell>
          <cell r="F253">
            <v>0</v>
          </cell>
          <cell r="G253">
            <v>0</v>
          </cell>
          <cell r="H253">
            <v>0</v>
          </cell>
          <cell r="M253">
            <v>0</v>
          </cell>
          <cell r="N253">
            <v>0</v>
          </cell>
        </row>
        <row r="254">
          <cell r="A254" t="str">
            <v>10-5</v>
          </cell>
          <cell r="B254">
            <v>5</v>
          </cell>
          <cell r="C254">
            <v>553</v>
          </cell>
          <cell r="D254">
            <v>0</v>
          </cell>
          <cell r="E254" t="str">
            <v>광케이블설치사</v>
          </cell>
          <cell r="F254">
            <v>0</v>
          </cell>
          <cell r="G254" t="str">
            <v>인</v>
          </cell>
          <cell r="H254">
            <v>0</v>
          </cell>
          <cell r="J254" t="str">
            <v>=</v>
          </cell>
          <cell r="K254" t="e">
            <v>#NAME?</v>
          </cell>
          <cell r="M254">
            <v>0</v>
          </cell>
          <cell r="N254">
            <v>0</v>
          </cell>
        </row>
        <row r="255">
          <cell r="A255" t="str">
            <v>10-6</v>
          </cell>
          <cell r="B255">
            <v>6</v>
          </cell>
          <cell r="C255">
            <v>522</v>
          </cell>
          <cell r="D255">
            <v>0</v>
          </cell>
          <cell r="E255" t="str">
            <v>특별인부</v>
          </cell>
          <cell r="F255">
            <v>0</v>
          </cell>
          <cell r="G255" t="str">
            <v>인</v>
          </cell>
          <cell r="H255">
            <v>0</v>
          </cell>
          <cell r="J255" t="str">
            <v>=</v>
          </cell>
          <cell r="K255" t="e">
            <v>#NAME?</v>
          </cell>
          <cell r="M255">
            <v>0</v>
          </cell>
          <cell r="N255">
            <v>0</v>
          </cell>
        </row>
        <row r="256">
          <cell r="A256" t="str">
            <v>10-7</v>
          </cell>
          <cell r="B256">
            <v>7</v>
          </cell>
          <cell r="C256">
            <v>602</v>
          </cell>
          <cell r="D256">
            <v>0</v>
          </cell>
          <cell r="E256" t="str">
            <v>다. 공구손료</v>
          </cell>
          <cell r="F256" t="str">
            <v>노무비x3%</v>
          </cell>
          <cell r="G256">
            <v>0</v>
          </cell>
          <cell r="H256">
            <v>0</v>
          </cell>
          <cell r="M256">
            <v>0</v>
          </cell>
          <cell r="N256" t="str">
            <v>공구손료</v>
          </cell>
        </row>
        <row r="257">
          <cell r="A257" t="str">
            <v>10-8</v>
          </cell>
          <cell r="B257">
            <v>8</v>
          </cell>
          <cell r="C257">
            <v>553</v>
          </cell>
          <cell r="D257">
            <v>0</v>
          </cell>
          <cell r="E257" t="str">
            <v>광케이블설치사</v>
          </cell>
          <cell r="F257">
            <v>0</v>
          </cell>
          <cell r="G257" t="str">
            <v>인</v>
          </cell>
          <cell r="H257">
            <v>0</v>
          </cell>
          <cell r="I257" t="str">
            <v>1.32</v>
          </cell>
          <cell r="J257" t="str">
            <v>=</v>
          </cell>
          <cell r="K257" t="e">
            <v>#NAME?</v>
          </cell>
          <cell r="M257" t="str">
            <v>기본</v>
          </cell>
          <cell r="N257" t="str">
            <v>통1-1-10</v>
          </cell>
        </row>
        <row r="258">
          <cell r="A258" t="str">
            <v>10-9</v>
          </cell>
          <cell r="B258">
            <v>9</v>
          </cell>
          <cell r="C258">
            <v>522</v>
          </cell>
          <cell r="D258">
            <v>0</v>
          </cell>
          <cell r="E258" t="str">
            <v>특별인부</v>
          </cell>
          <cell r="F258">
            <v>0</v>
          </cell>
          <cell r="G258" t="str">
            <v>인</v>
          </cell>
          <cell r="H258">
            <v>0</v>
          </cell>
          <cell r="I258" t="str">
            <v>0.67</v>
          </cell>
          <cell r="J258" t="str">
            <v>=</v>
          </cell>
          <cell r="K258" t="e">
            <v>#NAME?</v>
          </cell>
          <cell r="M258" t="str">
            <v>기본</v>
          </cell>
          <cell r="N258">
            <v>0</v>
          </cell>
        </row>
        <row r="259">
          <cell r="D259">
            <v>0</v>
          </cell>
          <cell r="E259">
            <v>0</v>
          </cell>
          <cell r="F259">
            <v>0</v>
          </cell>
          <cell r="G259">
            <v>0</v>
          </cell>
          <cell r="H259">
            <v>0</v>
          </cell>
          <cell r="M259">
            <v>0</v>
          </cell>
          <cell r="N259">
            <v>0</v>
          </cell>
        </row>
        <row r="260">
          <cell r="D260">
            <v>0</v>
          </cell>
          <cell r="E260">
            <v>0</v>
          </cell>
          <cell r="F260">
            <v>0</v>
          </cell>
          <cell r="G260">
            <v>0</v>
          </cell>
          <cell r="H260">
            <v>0</v>
          </cell>
          <cell r="M260">
            <v>0</v>
          </cell>
          <cell r="N260">
            <v>0</v>
          </cell>
        </row>
        <row r="261">
          <cell r="D261">
            <v>0</v>
          </cell>
          <cell r="E261">
            <v>0</v>
          </cell>
          <cell r="F261">
            <v>0</v>
          </cell>
          <cell r="G261">
            <v>0</v>
          </cell>
          <cell r="H261">
            <v>0</v>
          </cell>
          <cell r="M261">
            <v>0</v>
          </cell>
          <cell r="N261">
            <v>0</v>
          </cell>
        </row>
        <row r="262">
          <cell r="D262">
            <v>0</v>
          </cell>
          <cell r="E262">
            <v>0</v>
          </cell>
          <cell r="F262">
            <v>0</v>
          </cell>
          <cell r="G262">
            <v>0</v>
          </cell>
          <cell r="H262">
            <v>0</v>
          </cell>
          <cell r="M262">
            <v>0</v>
          </cell>
          <cell r="N262">
            <v>0</v>
          </cell>
        </row>
        <row r="263">
          <cell r="D263">
            <v>0</v>
          </cell>
          <cell r="E263">
            <v>0</v>
          </cell>
          <cell r="F263">
            <v>0</v>
          </cell>
          <cell r="G263">
            <v>0</v>
          </cell>
          <cell r="H263">
            <v>0</v>
          </cell>
          <cell r="M263">
            <v>0</v>
          </cell>
          <cell r="N263">
            <v>0</v>
          </cell>
        </row>
        <row r="264">
          <cell r="D264">
            <v>0</v>
          </cell>
          <cell r="E264">
            <v>0</v>
          </cell>
          <cell r="F264">
            <v>0</v>
          </cell>
          <cell r="G264">
            <v>0</v>
          </cell>
          <cell r="H264">
            <v>0</v>
          </cell>
          <cell r="M264">
            <v>0</v>
          </cell>
          <cell r="N264">
            <v>0</v>
          </cell>
        </row>
        <row r="265">
          <cell r="D265">
            <v>0</v>
          </cell>
          <cell r="E265">
            <v>0</v>
          </cell>
          <cell r="F265">
            <v>0</v>
          </cell>
          <cell r="G265">
            <v>0</v>
          </cell>
          <cell r="H265">
            <v>0</v>
          </cell>
          <cell r="M265">
            <v>0</v>
          </cell>
          <cell r="N265">
            <v>0</v>
          </cell>
        </row>
        <row r="266">
          <cell r="D266">
            <v>0</v>
          </cell>
          <cell r="E266">
            <v>0</v>
          </cell>
          <cell r="F266">
            <v>0</v>
          </cell>
          <cell r="G266">
            <v>0</v>
          </cell>
          <cell r="H266">
            <v>0</v>
          </cell>
          <cell r="M266">
            <v>0</v>
          </cell>
          <cell r="N266">
            <v>0</v>
          </cell>
        </row>
        <row r="267">
          <cell r="D267">
            <v>0</v>
          </cell>
          <cell r="E267">
            <v>0</v>
          </cell>
          <cell r="F267">
            <v>0</v>
          </cell>
          <cell r="G267">
            <v>0</v>
          </cell>
          <cell r="H267">
            <v>0</v>
          </cell>
          <cell r="M267">
            <v>0</v>
          </cell>
          <cell r="N267">
            <v>0</v>
          </cell>
        </row>
        <row r="268">
          <cell r="D268">
            <v>0</v>
          </cell>
          <cell r="E268">
            <v>0</v>
          </cell>
          <cell r="F268">
            <v>0</v>
          </cell>
          <cell r="G268">
            <v>0</v>
          </cell>
          <cell r="H268">
            <v>0</v>
          </cell>
          <cell r="M268">
            <v>0</v>
          </cell>
          <cell r="N268">
            <v>0</v>
          </cell>
        </row>
        <row r="269">
          <cell r="D269">
            <v>0</v>
          </cell>
          <cell r="E269">
            <v>0</v>
          </cell>
          <cell r="F269">
            <v>0</v>
          </cell>
          <cell r="G269">
            <v>0</v>
          </cell>
          <cell r="H269">
            <v>0</v>
          </cell>
          <cell r="M269">
            <v>0</v>
          </cell>
          <cell r="N269">
            <v>0</v>
          </cell>
        </row>
        <row r="270">
          <cell r="D270">
            <v>0</v>
          </cell>
          <cell r="E270">
            <v>0</v>
          </cell>
          <cell r="F270">
            <v>0</v>
          </cell>
          <cell r="G270">
            <v>0</v>
          </cell>
          <cell r="H270">
            <v>0</v>
          </cell>
          <cell r="M270">
            <v>0</v>
          </cell>
          <cell r="N270">
            <v>0</v>
          </cell>
        </row>
        <row r="271">
          <cell r="D271">
            <v>0</v>
          </cell>
          <cell r="E271">
            <v>0</v>
          </cell>
          <cell r="F271">
            <v>0</v>
          </cell>
          <cell r="G271">
            <v>0</v>
          </cell>
          <cell r="H271">
            <v>0</v>
          </cell>
          <cell r="M271">
            <v>0</v>
          </cell>
          <cell r="N271">
            <v>0</v>
          </cell>
        </row>
        <row r="272">
          <cell r="D272">
            <v>0</v>
          </cell>
          <cell r="E272">
            <v>0</v>
          </cell>
          <cell r="F272">
            <v>0</v>
          </cell>
          <cell r="G272">
            <v>0</v>
          </cell>
          <cell r="H272">
            <v>0</v>
          </cell>
          <cell r="I272">
            <v>0</v>
          </cell>
          <cell r="J272">
            <v>0</v>
          </cell>
          <cell r="K272">
            <v>0</v>
          </cell>
          <cell r="L272">
            <v>0</v>
          </cell>
          <cell r="M272">
            <v>0</v>
          </cell>
          <cell r="N272">
            <v>0</v>
          </cell>
        </row>
        <row r="273">
          <cell r="A273">
            <v>11</v>
          </cell>
          <cell r="D273">
            <v>11</v>
          </cell>
          <cell r="E273" t="str">
            <v>구내 광케이블 신설</v>
          </cell>
          <cell r="F273" t="str">
            <v>OF-SM-48Core(난연)강대, 이중시스</v>
          </cell>
          <cell r="G273" t="str">
            <v>100m</v>
          </cell>
          <cell r="H273">
            <v>0</v>
          </cell>
          <cell r="I273">
            <v>0</v>
          </cell>
          <cell r="J273">
            <v>0</v>
          </cell>
          <cell r="K273">
            <v>0</v>
          </cell>
          <cell r="L273">
            <v>0</v>
          </cell>
          <cell r="M273">
            <v>0</v>
          </cell>
          <cell r="N273">
            <v>0</v>
          </cell>
        </row>
        <row r="274">
          <cell r="A274" t="str">
            <v>11-1</v>
          </cell>
          <cell r="B274">
            <v>1</v>
          </cell>
          <cell r="C274">
            <v>600</v>
          </cell>
          <cell r="D274">
            <v>0</v>
          </cell>
          <cell r="E274" t="str">
            <v>가. 재료비</v>
          </cell>
          <cell r="F274">
            <v>0</v>
          </cell>
          <cell r="G274">
            <v>0</v>
          </cell>
          <cell r="H274">
            <v>0</v>
          </cell>
          <cell r="M274">
            <v>0</v>
          </cell>
          <cell r="N274">
            <v>0</v>
          </cell>
        </row>
        <row r="275">
          <cell r="A275" t="str">
            <v>11-2</v>
          </cell>
          <cell r="B275">
            <v>2</v>
          </cell>
          <cell r="C275">
            <v>7</v>
          </cell>
          <cell r="D275">
            <v>0</v>
          </cell>
          <cell r="E275" t="str">
            <v>광섬유케이블</v>
          </cell>
          <cell r="F275" t="str">
            <v>OF-SM-48Core(난연)강대, 이중시스</v>
          </cell>
          <cell r="G275" t="str">
            <v>m</v>
          </cell>
          <cell r="H275">
            <v>0</v>
          </cell>
          <cell r="I275" t="str">
            <v>1*100*(1+0.075)</v>
          </cell>
          <cell r="K275" t="e">
            <v>#NAME?</v>
          </cell>
          <cell r="M275" t="str">
            <v>기본x단위량x(1+재료할증)</v>
          </cell>
          <cell r="N275" t="str">
            <v>통1-1-6</v>
          </cell>
        </row>
        <row r="276">
          <cell r="A276" t="str">
            <v>11-3</v>
          </cell>
          <cell r="B276">
            <v>3</v>
          </cell>
          <cell r="C276">
            <v>606</v>
          </cell>
          <cell r="D276">
            <v>0</v>
          </cell>
          <cell r="E276" t="str">
            <v>잡자재비</v>
          </cell>
          <cell r="F276" t="str">
            <v>전선 및 배관의 2%</v>
          </cell>
          <cell r="G276" t="str">
            <v>요율</v>
          </cell>
          <cell r="H276">
            <v>0</v>
          </cell>
          <cell r="I276">
            <v>0.02</v>
          </cell>
          <cell r="K276" t="e">
            <v>#NAME?</v>
          </cell>
          <cell r="M276" t="str">
            <v>기본</v>
          </cell>
          <cell r="N276">
            <v>0</v>
          </cell>
        </row>
        <row r="277">
          <cell r="A277" t="str">
            <v>11-4</v>
          </cell>
          <cell r="B277">
            <v>4</v>
          </cell>
          <cell r="C277">
            <v>601</v>
          </cell>
          <cell r="D277">
            <v>0</v>
          </cell>
          <cell r="E277" t="str">
            <v>나 노무비</v>
          </cell>
          <cell r="F277">
            <v>0</v>
          </cell>
          <cell r="G277">
            <v>0</v>
          </cell>
          <cell r="H277">
            <v>0</v>
          </cell>
          <cell r="M277">
            <v>0</v>
          </cell>
          <cell r="N277" t="str">
            <v>통4-1-3</v>
          </cell>
        </row>
        <row r="278">
          <cell r="C278">
            <v>553</v>
          </cell>
          <cell r="D278">
            <v>0</v>
          </cell>
          <cell r="E278" t="str">
            <v>광케이블설치사</v>
          </cell>
          <cell r="F278">
            <v>0</v>
          </cell>
          <cell r="G278" t="str">
            <v>인</v>
          </cell>
          <cell r="H278">
            <v>0</v>
          </cell>
          <cell r="I278" t="str">
            <v>1.32*1</v>
          </cell>
          <cell r="J278" t="str">
            <v>=</v>
          </cell>
          <cell r="K278" t="e">
            <v>#NAME?</v>
          </cell>
          <cell r="M278" t="str">
            <v>기본x단위량</v>
          </cell>
          <cell r="N278">
            <v>0</v>
          </cell>
        </row>
        <row r="279">
          <cell r="C279">
            <v>522</v>
          </cell>
          <cell r="D279">
            <v>0</v>
          </cell>
          <cell r="E279" t="str">
            <v>특별인부</v>
          </cell>
          <cell r="F279">
            <v>0</v>
          </cell>
          <cell r="G279" t="str">
            <v>인</v>
          </cell>
          <cell r="H279">
            <v>0</v>
          </cell>
          <cell r="I279" t="str">
            <v>0.67*1</v>
          </cell>
          <cell r="J279" t="str">
            <v>=</v>
          </cell>
          <cell r="K279" t="e">
            <v>#NAME?</v>
          </cell>
          <cell r="M279" t="str">
            <v>기본x단위량</v>
          </cell>
          <cell r="N279">
            <v>0</v>
          </cell>
        </row>
        <row r="280">
          <cell r="C280">
            <v>603</v>
          </cell>
          <cell r="D280">
            <v>0</v>
          </cell>
          <cell r="E280" t="str">
            <v>소계</v>
          </cell>
          <cell r="F280">
            <v>0</v>
          </cell>
          <cell r="G280">
            <v>0</v>
          </cell>
          <cell r="H280">
            <v>0</v>
          </cell>
          <cell r="M280">
            <v>0</v>
          </cell>
          <cell r="N280">
            <v>0</v>
          </cell>
        </row>
        <row r="281">
          <cell r="A281" t="str">
            <v>11-5</v>
          </cell>
          <cell r="B281">
            <v>5</v>
          </cell>
          <cell r="C281">
            <v>553</v>
          </cell>
          <cell r="D281">
            <v>0</v>
          </cell>
          <cell r="E281" t="str">
            <v>광케이블설치사</v>
          </cell>
          <cell r="F281">
            <v>0</v>
          </cell>
          <cell r="G281" t="str">
            <v>인</v>
          </cell>
          <cell r="H281">
            <v>0</v>
          </cell>
          <cell r="J281" t="str">
            <v>=</v>
          </cell>
          <cell r="K281" t="e">
            <v>#NAME?</v>
          </cell>
          <cell r="M281">
            <v>0</v>
          </cell>
          <cell r="N281">
            <v>0</v>
          </cell>
        </row>
        <row r="282">
          <cell r="A282" t="str">
            <v>11-6</v>
          </cell>
          <cell r="B282">
            <v>6</v>
          </cell>
          <cell r="C282">
            <v>522</v>
          </cell>
          <cell r="D282">
            <v>0</v>
          </cell>
          <cell r="E282" t="str">
            <v>특별인부</v>
          </cell>
          <cell r="F282">
            <v>0</v>
          </cell>
          <cell r="G282" t="str">
            <v>인</v>
          </cell>
          <cell r="H282">
            <v>0</v>
          </cell>
          <cell r="J282" t="str">
            <v>=</v>
          </cell>
          <cell r="K282" t="e">
            <v>#NAME?</v>
          </cell>
          <cell r="M282">
            <v>0</v>
          </cell>
          <cell r="N282">
            <v>0</v>
          </cell>
        </row>
        <row r="283">
          <cell r="A283" t="str">
            <v>11-7</v>
          </cell>
          <cell r="B283">
            <v>7</v>
          </cell>
          <cell r="C283">
            <v>602</v>
          </cell>
          <cell r="D283">
            <v>0</v>
          </cell>
          <cell r="E283" t="str">
            <v>다. 공구손료</v>
          </cell>
          <cell r="F283" t="str">
            <v>노무비x3%</v>
          </cell>
          <cell r="G283">
            <v>0</v>
          </cell>
          <cell r="H283">
            <v>0</v>
          </cell>
          <cell r="M283">
            <v>0</v>
          </cell>
          <cell r="N283" t="str">
            <v>공구손료</v>
          </cell>
        </row>
        <row r="284">
          <cell r="A284" t="str">
            <v>11-8</v>
          </cell>
          <cell r="B284">
            <v>8</v>
          </cell>
          <cell r="C284">
            <v>553</v>
          </cell>
          <cell r="D284">
            <v>0</v>
          </cell>
          <cell r="E284" t="str">
            <v>광케이블설치사</v>
          </cell>
          <cell r="F284">
            <v>0</v>
          </cell>
          <cell r="G284" t="str">
            <v>인</v>
          </cell>
          <cell r="H284">
            <v>0</v>
          </cell>
          <cell r="I284" t="str">
            <v>1.32</v>
          </cell>
          <cell r="J284" t="str">
            <v>=</v>
          </cell>
          <cell r="K284" t="e">
            <v>#NAME?</v>
          </cell>
          <cell r="M284" t="str">
            <v>기본</v>
          </cell>
          <cell r="N284" t="str">
            <v>통1-1-10</v>
          </cell>
        </row>
        <row r="285">
          <cell r="A285" t="str">
            <v>11-9</v>
          </cell>
          <cell r="B285">
            <v>9</v>
          </cell>
          <cell r="C285">
            <v>522</v>
          </cell>
          <cell r="D285">
            <v>0</v>
          </cell>
          <cell r="E285" t="str">
            <v>특별인부</v>
          </cell>
          <cell r="F285">
            <v>0</v>
          </cell>
          <cell r="G285" t="str">
            <v>인</v>
          </cell>
          <cell r="H285">
            <v>0</v>
          </cell>
          <cell r="I285" t="str">
            <v>0.67</v>
          </cell>
          <cell r="J285" t="str">
            <v>=</v>
          </cell>
          <cell r="K285" t="e">
            <v>#NAME?</v>
          </cell>
          <cell r="M285" t="str">
            <v>기본</v>
          </cell>
          <cell r="N285">
            <v>0</v>
          </cell>
        </row>
        <row r="286">
          <cell r="D286">
            <v>0</v>
          </cell>
          <cell r="E286">
            <v>0</v>
          </cell>
          <cell r="F286">
            <v>0</v>
          </cell>
          <cell r="G286">
            <v>0</v>
          </cell>
          <cell r="H286">
            <v>0</v>
          </cell>
          <cell r="M286">
            <v>0</v>
          </cell>
          <cell r="N286">
            <v>0</v>
          </cell>
        </row>
        <row r="287">
          <cell r="D287">
            <v>0</v>
          </cell>
          <cell r="E287">
            <v>0</v>
          </cell>
          <cell r="F287">
            <v>0</v>
          </cell>
          <cell r="G287">
            <v>0</v>
          </cell>
          <cell r="H287">
            <v>0</v>
          </cell>
          <cell r="M287">
            <v>0</v>
          </cell>
          <cell r="N287">
            <v>0</v>
          </cell>
        </row>
        <row r="288">
          <cell r="D288">
            <v>0</v>
          </cell>
          <cell r="E288">
            <v>0</v>
          </cell>
          <cell r="F288">
            <v>0</v>
          </cell>
          <cell r="G288">
            <v>0</v>
          </cell>
          <cell r="H288">
            <v>0</v>
          </cell>
          <cell r="M288">
            <v>0</v>
          </cell>
          <cell r="N288">
            <v>0</v>
          </cell>
        </row>
        <row r="289">
          <cell r="D289">
            <v>0</v>
          </cell>
          <cell r="E289">
            <v>0</v>
          </cell>
          <cell r="F289">
            <v>0</v>
          </cell>
          <cell r="G289">
            <v>0</v>
          </cell>
          <cell r="H289">
            <v>0</v>
          </cell>
          <cell r="M289">
            <v>0</v>
          </cell>
          <cell r="N289">
            <v>0</v>
          </cell>
        </row>
        <row r="290">
          <cell r="D290">
            <v>0</v>
          </cell>
          <cell r="E290">
            <v>0</v>
          </cell>
          <cell r="F290">
            <v>0</v>
          </cell>
          <cell r="G290">
            <v>0</v>
          </cell>
          <cell r="H290">
            <v>0</v>
          </cell>
          <cell r="M290">
            <v>0</v>
          </cell>
          <cell r="N290">
            <v>0</v>
          </cell>
        </row>
        <row r="291">
          <cell r="D291">
            <v>0</v>
          </cell>
          <cell r="E291">
            <v>0</v>
          </cell>
          <cell r="F291">
            <v>0</v>
          </cell>
          <cell r="G291">
            <v>0</v>
          </cell>
          <cell r="H291">
            <v>0</v>
          </cell>
          <cell r="M291">
            <v>0</v>
          </cell>
          <cell r="N291">
            <v>0</v>
          </cell>
        </row>
        <row r="292">
          <cell r="D292">
            <v>0</v>
          </cell>
          <cell r="E292">
            <v>0</v>
          </cell>
          <cell r="F292">
            <v>0</v>
          </cell>
          <cell r="G292">
            <v>0</v>
          </cell>
          <cell r="H292">
            <v>0</v>
          </cell>
          <cell r="M292">
            <v>0</v>
          </cell>
          <cell r="N292">
            <v>0</v>
          </cell>
        </row>
        <row r="293">
          <cell r="D293">
            <v>0</v>
          </cell>
          <cell r="E293">
            <v>0</v>
          </cell>
          <cell r="F293">
            <v>0</v>
          </cell>
          <cell r="G293">
            <v>0</v>
          </cell>
          <cell r="H293">
            <v>0</v>
          </cell>
          <cell r="M293">
            <v>0</v>
          </cell>
          <cell r="N293">
            <v>0</v>
          </cell>
        </row>
        <row r="294">
          <cell r="D294">
            <v>0</v>
          </cell>
          <cell r="E294">
            <v>0</v>
          </cell>
          <cell r="F294">
            <v>0</v>
          </cell>
          <cell r="G294">
            <v>0</v>
          </cell>
          <cell r="H294">
            <v>0</v>
          </cell>
          <cell r="M294">
            <v>0</v>
          </cell>
          <cell r="N294">
            <v>0</v>
          </cell>
        </row>
        <row r="295">
          <cell r="D295">
            <v>0</v>
          </cell>
          <cell r="E295">
            <v>0</v>
          </cell>
          <cell r="F295">
            <v>0</v>
          </cell>
          <cell r="G295">
            <v>0</v>
          </cell>
          <cell r="H295">
            <v>0</v>
          </cell>
          <cell r="M295">
            <v>0</v>
          </cell>
          <cell r="N295">
            <v>0</v>
          </cell>
        </row>
        <row r="296">
          <cell r="D296">
            <v>0</v>
          </cell>
          <cell r="E296">
            <v>0</v>
          </cell>
          <cell r="F296">
            <v>0</v>
          </cell>
          <cell r="G296">
            <v>0</v>
          </cell>
          <cell r="H296">
            <v>0</v>
          </cell>
          <cell r="M296">
            <v>0</v>
          </cell>
          <cell r="N296">
            <v>0</v>
          </cell>
        </row>
        <row r="297">
          <cell r="D297">
            <v>0</v>
          </cell>
          <cell r="E297">
            <v>0</v>
          </cell>
          <cell r="F297">
            <v>0</v>
          </cell>
          <cell r="G297">
            <v>0</v>
          </cell>
          <cell r="H297">
            <v>0</v>
          </cell>
          <cell r="M297">
            <v>0</v>
          </cell>
          <cell r="N297">
            <v>0</v>
          </cell>
        </row>
        <row r="298">
          <cell r="D298">
            <v>0</v>
          </cell>
          <cell r="E298">
            <v>0</v>
          </cell>
          <cell r="F298">
            <v>0</v>
          </cell>
          <cell r="G298">
            <v>0</v>
          </cell>
          <cell r="H298">
            <v>0</v>
          </cell>
          <cell r="M298">
            <v>0</v>
          </cell>
          <cell r="N298">
            <v>0</v>
          </cell>
        </row>
        <row r="299">
          <cell r="D299">
            <v>0</v>
          </cell>
          <cell r="E299">
            <v>0</v>
          </cell>
          <cell r="F299">
            <v>0</v>
          </cell>
          <cell r="G299">
            <v>0</v>
          </cell>
          <cell r="H299">
            <v>0</v>
          </cell>
          <cell r="I299">
            <v>0</v>
          </cell>
          <cell r="J299">
            <v>0</v>
          </cell>
          <cell r="K299">
            <v>0</v>
          </cell>
          <cell r="L299">
            <v>0</v>
          </cell>
          <cell r="M299">
            <v>0</v>
          </cell>
          <cell r="N299">
            <v>0</v>
          </cell>
        </row>
        <row r="300">
          <cell r="A300">
            <v>12</v>
          </cell>
          <cell r="D300">
            <v>12</v>
          </cell>
          <cell r="E300" t="str">
            <v>구내 광케이블 신설</v>
          </cell>
          <cell r="F300" t="str">
            <v>OF-SM-72ore(난연)강대, 이중시스</v>
          </cell>
          <cell r="G300" t="str">
            <v>100m</v>
          </cell>
          <cell r="H300">
            <v>0</v>
          </cell>
          <cell r="I300">
            <v>0</v>
          </cell>
          <cell r="J300">
            <v>0</v>
          </cell>
          <cell r="K300">
            <v>0</v>
          </cell>
          <cell r="L300">
            <v>0</v>
          </cell>
          <cell r="M300">
            <v>0</v>
          </cell>
          <cell r="N300">
            <v>0</v>
          </cell>
        </row>
        <row r="301">
          <cell r="A301" t="str">
            <v>12-1</v>
          </cell>
          <cell r="B301">
            <v>1</v>
          </cell>
          <cell r="C301">
            <v>600</v>
          </cell>
          <cell r="D301">
            <v>0</v>
          </cell>
          <cell r="E301" t="str">
            <v>가. 재료비</v>
          </cell>
          <cell r="F301">
            <v>0</v>
          </cell>
          <cell r="G301">
            <v>0</v>
          </cell>
          <cell r="H301">
            <v>0</v>
          </cell>
          <cell r="M301">
            <v>0</v>
          </cell>
          <cell r="N301">
            <v>0</v>
          </cell>
        </row>
        <row r="302">
          <cell r="A302" t="str">
            <v>12-2</v>
          </cell>
          <cell r="B302">
            <v>2</v>
          </cell>
          <cell r="C302">
            <v>8</v>
          </cell>
          <cell r="D302">
            <v>0</v>
          </cell>
          <cell r="E302" t="str">
            <v>광섬유케이블</v>
          </cell>
          <cell r="F302" t="str">
            <v>OF-SM-72ore(난연)강대, 이중시스</v>
          </cell>
          <cell r="G302" t="str">
            <v>m</v>
          </cell>
          <cell r="H302">
            <v>0</v>
          </cell>
          <cell r="I302" t="str">
            <v>1*100*(1+0.075)</v>
          </cell>
          <cell r="K302" t="e">
            <v>#NAME?</v>
          </cell>
          <cell r="M302" t="str">
            <v>기본x단위량x(1+재료할증)</v>
          </cell>
          <cell r="N302" t="str">
            <v>통1-1-6</v>
          </cell>
        </row>
        <row r="303">
          <cell r="A303" t="str">
            <v>12-3</v>
          </cell>
          <cell r="B303">
            <v>3</v>
          </cell>
          <cell r="C303">
            <v>606</v>
          </cell>
          <cell r="D303">
            <v>0</v>
          </cell>
          <cell r="E303" t="str">
            <v>잡자재비</v>
          </cell>
          <cell r="F303" t="str">
            <v>전선 및 배관의 2%</v>
          </cell>
          <cell r="G303" t="str">
            <v>요율</v>
          </cell>
          <cell r="H303">
            <v>0</v>
          </cell>
          <cell r="I303">
            <v>0.02</v>
          </cell>
          <cell r="K303" t="e">
            <v>#NAME?</v>
          </cell>
          <cell r="M303" t="str">
            <v>기본</v>
          </cell>
          <cell r="N303">
            <v>0</v>
          </cell>
        </row>
        <row r="304">
          <cell r="A304" t="str">
            <v>12-4</v>
          </cell>
          <cell r="B304">
            <v>4</v>
          </cell>
          <cell r="C304">
            <v>601</v>
          </cell>
          <cell r="D304">
            <v>0</v>
          </cell>
          <cell r="E304" t="str">
            <v>나 노무비</v>
          </cell>
          <cell r="F304">
            <v>0</v>
          </cell>
          <cell r="G304">
            <v>0</v>
          </cell>
          <cell r="H304">
            <v>0</v>
          </cell>
          <cell r="M304">
            <v>0</v>
          </cell>
          <cell r="N304" t="str">
            <v>통4-1-3</v>
          </cell>
        </row>
        <row r="305">
          <cell r="C305">
            <v>553</v>
          </cell>
          <cell r="D305">
            <v>0</v>
          </cell>
          <cell r="E305" t="str">
            <v>광케이블설치사</v>
          </cell>
          <cell r="F305">
            <v>0</v>
          </cell>
          <cell r="G305" t="str">
            <v>인</v>
          </cell>
          <cell r="H305">
            <v>0</v>
          </cell>
          <cell r="I305" t="str">
            <v>1.32*1</v>
          </cell>
          <cell r="J305" t="str">
            <v>=</v>
          </cell>
          <cell r="K305" t="e">
            <v>#NAME?</v>
          </cell>
          <cell r="M305" t="str">
            <v>기본x단위량</v>
          </cell>
          <cell r="N305">
            <v>0</v>
          </cell>
        </row>
        <row r="306">
          <cell r="C306">
            <v>522</v>
          </cell>
          <cell r="D306">
            <v>0</v>
          </cell>
          <cell r="E306" t="str">
            <v>특별인부</v>
          </cell>
          <cell r="F306">
            <v>0</v>
          </cell>
          <cell r="G306" t="str">
            <v>인</v>
          </cell>
          <cell r="H306">
            <v>0</v>
          </cell>
          <cell r="I306" t="str">
            <v>0.67*1</v>
          </cell>
          <cell r="J306" t="str">
            <v>=</v>
          </cell>
          <cell r="K306" t="e">
            <v>#NAME?</v>
          </cell>
          <cell r="M306" t="str">
            <v>기본x단위량</v>
          </cell>
          <cell r="N306">
            <v>0</v>
          </cell>
        </row>
        <row r="307">
          <cell r="C307">
            <v>603</v>
          </cell>
          <cell r="D307">
            <v>0</v>
          </cell>
          <cell r="E307" t="str">
            <v>소계</v>
          </cell>
          <cell r="F307">
            <v>0</v>
          </cell>
          <cell r="G307">
            <v>0</v>
          </cell>
          <cell r="H307">
            <v>0</v>
          </cell>
          <cell r="M307">
            <v>0</v>
          </cell>
          <cell r="N307">
            <v>0</v>
          </cell>
        </row>
        <row r="308">
          <cell r="A308" t="str">
            <v>12-5</v>
          </cell>
          <cell r="B308">
            <v>5</v>
          </cell>
          <cell r="C308">
            <v>553</v>
          </cell>
          <cell r="D308">
            <v>0</v>
          </cell>
          <cell r="E308" t="str">
            <v>광케이블설치사</v>
          </cell>
          <cell r="F308">
            <v>0</v>
          </cell>
          <cell r="G308" t="str">
            <v>인</v>
          </cell>
          <cell r="H308">
            <v>0</v>
          </cell>
          <cell r="J308" t="str">
            <v>=</v>
          </cell>
          <cell r="K308" t="e">
            <v>#NAME?</v>
          </cell>
          <cell r="M308">
            <v>0</v>
          </cell>
          <cell r="N308">
            <v>0</v>
          </cell>
        </row>
        <row r="309">
          <cell r="A309" t="str">
            <v>12-6</v>
          </cell>
          <cell r="B309">
            <v>6</v>
          </cell>
          <cell r="C309">
            <v>522</v>
          </cell>
          <cell r="D309">
            <v>0</v>
          </cell>
          <cell r="E309" t="str">
            <v>특별인부</v>
          </cell>
          <cell r="F309">
            <v>0</v>
          </cell>
          <cell r="G309" t="str">
            <v>인</v>
          </cell>
          <cell r="H309">
            <v>0</v>
          </cell>
          <cell r="J309" t="str">
            <v>=</v>
          </cell>
          <cell r="K309" t="e">
            <v>#NAME?</v>
          </cell>
          <cell r="M309">
            <v>0</v>
          </cell>
          <cell r="N309">
            <v>0</v>
          </cell>
        </row>
        <row r="310">
          <cell r="A310" t="str">
            <v>12-7</v>
          </cell>
          <cell r="B310">
            <v>7</v>
          </cell>
          <cell r="C310">
            <v>602</v>
          </cell>
          <cell r="D310">
            <v>0</v>
          </cell>
          <cell r="E310" t="str">
            <v>다. 공구손료</v>
          </cell>
          <cell r="F310" t="str">
            <v>노무비x3%</v>
          </cell>
          <cell r="G310">
            <v>0</v>
          </cell>
          <cell r="H310">
            <v>0</v>
          </cell>
          <cell r="M310">
            <v>0</v>
          </cell>
          <cell r="N310" t="str">
            <v>공구손료</v>
          </cell>
        </row>
        <row r="311">
          <cell r="A311" t="str">
            <v>12-8</v>
          </cell>
          <cell r="B311">
            <v>8</v>
          </cell>
          <cell r="C311">
            <v>553</v>
          </cell>
          <cell r="D311">
            <v>0</v>
          </cell>
          <cell r="E311" t="str">
            <v>광케이블설치사</v>
          </cell>
          <cell r="F311">
            <v>0</v>
          </cell>
          <cell r="G311" t="str">
            <v>인</v>
          </cell>
          <cell r="H311">
            <v>0</v>
          </cell>
          <cell r="I311" t="str">
            <v>1.32</v>
          </cell>
          <cell r="J311" t="str">
            <v>=</v>
          </cell>
          <cell r="K311" t="e">
            <v>#NAME?</v>
          </cell>
          <cell r="M311" t="str">
            <v>기본</v>
          </cell>
          <cell r="N311" t="str">
            <v>통1-1-10</v>
          </cell>
        </row>
        <row r="312">
          <cell r="A312" t="str">
            <v>12-9</v>
          </cell>
          <cell r="B312">
            <v>9</v>
          </cell>
          <cell r="C312">
            <v>522</v>
          </cell>
          <cell r="D312">
            <v>0</v>
          </cell>
          <cell r="E312" t="str">
            <v>특별인부</v>
          </cell>
          <cell r="F312">
            <v>0</v>
          </cell>
          <cell r="G312" t="str">
            <v>인</v>
          </cell>
          <cell r="H312">
            <v>0</v>
          </cell>
          <cell r="I312" t="str">
            <v>0.67</v>
          </cell>
          <cell r="J312" t="str">
            <v>=</v>
          </cell>
          <cell r="K312" t="e">
            <v>#NAME?</v>
          </cell>
          <cell r="M312" t="str">
            <v>기본</v>
          </cell>
          <cell r="N312">
            <v>0</v>
          </cell>
        </row>
        <row r="313">
          <cell r="D313">
            <v>0</v>
          </cell>
          <cell r="E313">
            <v>0</v>
          </cell>
          <cell r="F313">
            <v>0</v>
          </cell>
          <cell r="G313">
            <v>0</v>
          </cell>
          <cell r="H313">
            <v>0</v>
          </cell>
          <cell r="M313">
            <v>0</v>
          </cell>
          <cell r="N313">
            <v>0</v>
          </cell>
        </row>
        <row r="314">
          <cell r="D314">
            <v>0</v>
          </cell>
          <cell r="E314">
            <v>0</v>
          </cell>
          <cell r="F314">
            <v>0</v>
          </cell>
          <cell r="G314">
            <v>0</v>
          </cell>
          <cell r="H314">
            <v>0</v>
          </cell>
          <cell r="M314">
            <v>0</v>
          </cell>
          <cell r="N314">
            <v>0</v>
          </cell>
        </row>
        <row r="315">
          <cell r="D315">
            <v>0</v>
          </cell>
          <cell r="E315">
            <v>0</v>
          </cell>
          <cell r="F315">
            <v>0</v>
          </cell>
          <cell r="G315">
            <v>0</v>
          </cell>
          <cell r="H315">
            <v>0</v>
          </cell>
          <cell r="M315">
            <v>0</v>
          </cell>
          <cell r="N315">
            <v>0</v>
          </cell>
        </row>
        <row r="316">
          <cell r="D316">
            <v>0</v>
          </cell>
          <cell r="E316">
            <v>0</v>
          </cell>
          <cell r="F316">
            <v>0</v>
          </cell>
          <cell r="G316">
            <v>0</v>
          </cell>
          <cell r="H316">
            <v>0</v>
          </cell>
          <cell r="M316">
            <v>0</v>
          </cell>
          <cell r="N316">
            <v>0</v>
          </cell>
        </row>
        <row r="317">
          <cell r="D317">
            <v>0</v>
          </cell>
          <cell r="E317">
            <v>0</v>
          </cell>
          <cell r="F317">
            <v>0</v>
          </cell>
          <cell r="G317">
            <v>0</v>
          </cell>
          <cell r="H317">
            <v>0</v>
          </cell>
          <cell r="M317">
            <v>0</v>
          </cell>
          <cell r="N317">
            <v>0</v>
          </cell>
        </row>
        <row r="318">
          <cell r="D318">
            <v>0</v>
          </cell>
          <cell r="E318">
            <v>0</v>
          </cell>
          <cell r="F318">
            <v>0</v>
          </cell>
          <cell r="G318">
            <v>0</v>
          </cell>
          <cell r="H318">
            <v>0</v>
          </cell>
          <cell r="M318">
            <v>0</v>
          </cell>
          <cell r="N318">
            <v>0</v>
          </cell>
        </row>
        <row r="319">
          <cell r="D319">
            <v>0</v>
          </cell>
          <cell r="E319">
            <v>0</v>
          </cell>
          <cell r="F319">
            <v>0</v>
          </cell>
          <cell r="G319">
            <v>0</v>
          </cell>
          <cell r="H319">
            <v>0</v>
          </cell>
          <cell r="M319">
            <v>0</v>
          </cell>
          <cell r="N319">
            <v>0</v>
          </cell>
        </row>
        <row r="320">
          <cell r="D320">
            <v>0</v>
          </cell>
          <cell r="E320">
            <v>0</v>
          </cell>
          <cell r="F320">
            <v>0</v>
          </cell>
          <cell r="G320">
            <v>0</v>
          </cell>
          <cell r="H320">
            <v>0</v>
          </cell>
          <cell r="M320">
            <v>0</v>
          </cell>
          <cell r="N320">
            <v>0</v>
          </cell>
        </row>
        <row r="321">
          <cell r="D321">
            <v>0</v>
          </cell>
          <cell r="E321">
            <v>0</v>
          </cell>
          <cell r="F321">
            <v>0</v>
          </cell>
          <cell r="G321">
            <v>0</v>
          </cell>
          <cell r="H321">
            <v>0</v>
          </cell>
          <cell r="M321">
            <v>0</v>
          </cell>
          <cell r="N321">
            <v>0</v>
          </cell>
        </row>
        <row r="322">
          <cell r="D322">
            <v>0</v>
          </cell>
          <cell r="E322">
            <v>0</v>
          </cell>
          <cell r="F322">
            <v>0</v>
          </cell>
          <cell r="G322">
            <v>0</v>
          </cell>
          <cell r="H322">
            <v>0</v>
          </cell>
          <cell r="M322">
            <v>0</v>
          </cell>
          <cell r="N322">
            <v>0</v>
          </cell>
        </row>
        <row r="323">
          <cell r="D323">
            <v>0</v>
          </cell>
          <cell r="E323">
            <v>0</v>
          </cell>
          <cell r="F323">
            <v>0</v>
          </cell>
          <cell r="G323">
            <v>0</v>
          </cell>
          <cell r="H323">
            <v>0</v>
          </cell>
          <cell r="M323">
            <v>0</v>
          </cell>
          <cell r="N323">
            <v>0</v>
          </cell>
        </row>
        <row r="324">
          <cell r="D324">
            <v>0</v>
          </cell>
          <cell r="E324">
            <v>0</v>
          </cell>
          <cell r="F324">
            <v>0</v>
          </cell>
          <cell r="G324">
            <v>0</v>
          </cell>
          <cell r="H324">
            <v>0</v>
          </cell>
          <cell r="M324">
            <v>0</v>
          </cell>
          <cell r="N324">
            <v>0</v>
          </cell>
        </row>
        <row r="325">
          <cell r="D325">
            <v>0</v>
          </cell>
          <cell r="E325">
            <v>0</v>
          </cell>
          <cell r="F325">
            <v>0</v>
          </cell>
          <cell r="G325">
            <v>0</v>
          </cell>
          <cell r="H325">
            <v>0</v>
          </cell>
          <cell r="M325">
            <v>0</v>
          </cell>
          <cell r="N325">
            <v>0</v>
          </cell>
        </row>
        <row r="326">
          <cell r="D326">
            <v>0</v>
          </cell>
          <cell r="E326">
            <v>0</v>
          </cell>
          <cell r="F326">
            <v>0</v>
          </cell>
          <cell r="G326">
            <v>0</v>
          </cell>
          <cell r="H326">
            <v>0</v>
          </cell>
          <cell r="I326">
            <v>0</v>
          </cell>
          <cell r="J326">
            <v>0</v>
          </cell>
          <cell r="K326">
            <v>0</v>
          </cell>
          <cell r="L326">
            <v>0</v>
          </cell>
          <cell r="M326">
            <v>0</v>
          </cell>
          <cell r="N326">
            <v>0</v>
          </cell>
        </row>
        <row r="327">
          <cell r="A327">
            <v>13</v>
          </cell>
          <cell r="D327">
            <v>13</v>
          </cell>
          <cell r="E327" t="str">
            <v>광섬유케이블 신설(야간)</v>
          </cell>
          <cell r="F327" t="str">
            <v>OF-SM-12Core(난연)강대, 이중시스</v>
          </cell>
          <cell r="G327" t="str">
            <v>100m</v>
          </cell>
          <cell r="H327">
            <v>0</v>
          </cell>
          <cell r="I327">
            <v>0</v>
          </cell>
          <cell r="J327">
            <v>0</v>
          </cell>
          <cell r="K327">
            <v>0</v>
          </cell>
          <cell r="L327">
            <v>0</v>
          </cell>
          <cell r="M327">
            <v>0</v>
          </cell>
          <cell r="N327">
            <v>0</v>
          </cell>
        </row>
        <row r="328">
          <cell r="A328" t="str">
            <v>13-1</v>
          </cell>
          <cell r="B328">
            <v>1</v>
          </cell>
          <cell r="C328">
            <v>600</v>
          </cell>
          <cell r="D328">
            <v>0</v>
          </cell>
          <cell r="E328" t="str">
            <v>가. 재료비</v>
          </cell>
          <cell r="F328">
            <v>0</v>
          </cell>
          <cell r="G328">
            <v>0</v>
          </cell>
          <cell r="H328">
            <v>0</v>
          </cell>
          <cell r="M328">
            <v>0</v>
          </cell>
          <cell r="N328">
            <v>0</v>
          </cell>
        </row>
        <row r="329">
          <cell r="A329" t="str">
            <v>13-2</v>
          </cell>
          <cell r="B329">
            <v>2</v>
          </cell>
          <cell r="C329">
            <v>3</v>
          </cell>
          <cell r="D329">
            <v>0</v>
          </cell>
          <cell r="E329" t="str">
            <v>광섬유케이블</v>
          </cell>
          <cell r="F329" t="str">
            <v>OF-SM-12Core(난연)강대, 이중시스</v>
          </cell>
          <cell r="G329" t="str">
            <v>m</v>
          </cell>
          <cell r="H329">
            <v>0</v>
          </cell>
          <cell r="I329" t="str">
            <v>1*100*(1+0.03)</v>
          </cell>
          <cell r="K329" t="e">
            <v>#NAME?</v>
          </cell>
          <cell r="M329" t="str">
            <v>기본x단위량x(1+재료할증)</v>
          </cell>
          <cell r="N329" t="str">
            <v>통1-1-6</v>
          </cell>
        </row>
        <row r="330">
          <cell r="A330" t="str">
            <v>13-3</v>
          </cell>
          <cell r="B330">
            <v>3</v>
          </cell>
          <cell r="C330">
            <v>606</v>
          </cell>
          <cell r="D330">
            <v>0</v>
          </cell>
          <cell r="E330" t="str">
            <v>잡자재비</v>
          </cell>
          <cell r="F330" t="str">
            <v>전선 및 배관의 2%</v>
          </cell>
          <cell r="G330" t="str">
            <v>요율</v>
          </cell>
          <cell r="H330">
            <v>0</v>
          </cell>
          <cell r="I330">
            <v>0.02</v>
          </cell>
          <cell r="K330" t="e">
            <v>#NAME?</v>
          </cell>
          <cell r="M330" t="str">
            <v>기본</v>
          </cell>
          <cell r="N330">
            <v>0</v>
          </cell>
        </row>
        <row r="331">
          <cell r="A331" t="str">
            <v>13-4</v>
          </cell>
          <cell r="B331">
            <v>4</v>
          </cell>
          <cell r="C331">
            <v>601</v>
          </cell>
          <cell r="D331">
            <v>0</v>
          </cell>
          <cell r="E331" t="str">
            <v>나 노무비</v>
          </cell>
          <cell r="F331">
            <v>0</v>
          </cell>
          <cell r="G331">
            <v>0</v>
          </cell>
          <cell r="H331">
            <v>0</v>
          </cell>
          <cell r="M331">
            <v>0</v>
          </cell>
          <cell r="N331" t="str">
            <v>통4-1-1</v>
          </cell>
        </row>
        <row r="332">
          <cell r="C332">
            <v>553</v>
          </cell>
          <cell r="D332">
            <v>0</v>
          </cell>
          <cell r="E332" t="str">
            <v>광케이블설치사</v>
          </cell>
          <cell r="F332">
            <v>0</v>
          </cell>
          <cell r="G332" t="str">
            <v>인</v>
          </cell>
          <cell r="H332">
            <v>0</v>
          </cell>
          <cell r="I332" t="str">
            <v>0.94*1*(1+0.517)</v>
          </cell>
          <cell r="J332" t="str">
            <v>=</v>
          </cell>
          <cell r="K332" t="e">
            <v>#NAME?</v>
          </cell>
          <cell r="M332" t="str">
            <v>기본x단위량x야간할증</v>
          </cell>
          <cell r="N332">
            <v>0</v>
          </cell>
        </row>
        <row r="333">
          <cell r="C333">
            <v>523</v>
          </cell>
          <cell r="D333">
            <v>0</v>
          </cell>
          <cell r="E333" t="str">
            <v>보통인부</v>
          </cell>
          <cell r="F333">
            <v>0</v>
          </cell>
          <cell r="G333" t="str">
            <v>인</v>
          </cell>
          <cell r="H333">
            <v>0</v>
          </cell>
          <cell r="I333" t="str">
            <v>1.41*1*(1+0.517)</v>
          </cell>
          <cell r="J333" t="str">
            <v>=</v>
          </cell>
          <cell r="K333" t="e">
            <v>#NAME?</v>
          </cell>
          <cell r="M333" t="str">
            <v>기본x단위량x야간할증</v>
          </cell>
          <cell r="N333">
            <v>0</v>
          </cell>
        </row>
        <row r="334">
          <cell r="C334">
            <v>603</v>
          </cell>
          <cell r="D334">
            <v>0</v>
          </cell>
          <cell r="E334" t="str">
            <v>소계</v>
          </cell>
          <cell r="F334">
            <v>0</v>
          </cell>
          <cell r="G334">
            <v>0</v>
          </cell>
          <cell r="H334">
            <v>0</v>
          </cell>
          <cell r="M334">
            <v>0</v>
          </cell>
          <cell r="N334">
            <v>0</v>
          </cell>
        </row>
        <row r="335">
          <cell r="A335" t="str">
            <v>13-5</v>
          </cell>
          <cell r="B335">
            <v>5</v>
          </cell>
          <cell r="C335">
            <v>553</v>
          </cell>
          <cell r="D335">
            <v>0</v>
          </cell>
          <cell r="E335" t="str">
            <v>광케이블설치사</v>
          </cell>
          <cell r="F335">
            <v>0</v>
          </cell>
          <cell r="G335" t="str">
            <v>인</v>
          </cell>
          <cell r="H335">
            <v>0</v>
          </cell>
          <cell r="J335" t="str">
            <v>=</v>
          </cell>
          <cell r="K335" t="e">
            <v>#NAME?</v>
          </cell>
          <cell r="M335">
            <v>0</v>
          </cell>
          <cell r="N335">
            <v>0</v>
          </cell>
        </row>
        <row r="336">
          <cell r="A336" t="str">
            <v>13-6</v>
          </cell>
          <cell r="B336">
            <v>6</v>
          </cell>
          <cell r="C336">
            <v>523</v>
          </cell>
          <cell r="D336">
            <v>0</v>
          </cell>
          <cell r="E336" t="str">
            <v>보통인부</v>
          </cell>
          <cell r="F336">
            <v>0</v>
          </cell>
          <cell r="G336" t="str">
            <v>인</v>
          </cell>
          <cell r="H336">
            <v>0</v>
          </cell>
          <cell r="J336" t="str">
            <v>=</v>
          </cell>
          <cell r="K336" t="e">
            <v>#NAME?</v>
          </cell>
          <cell r="M336">
            <v>0</v>
          </cell>
          <cell r="N336">
            <v>0</v>
          </cell>
        </row>
        <row r="337">
          <cell r="A337" t="str">
            <v>13-7</v>
          </cell>
          <cell r="B337">
            <v>7</v>
          </cell>
          <cell r="C337">
            <v>602</v>
          </cell>
          <cell r="D337">
            <v>0</v>
          </cell>
          <cell r="E337" t="str">
            <v>다. 공구손료</v>
          </cell>
          <cell r="F337" t="str">
            <v>노무비x3%</v>
          </cell>
          <cell r="G337">
            <v>0</v>
          </cell>
          <cell r="H337">
            <v>0</v>
          </cell>
          <cell r="M337">
            <v>0</v>
          </cell>
          <cell r="N337" t="str">
            <v>공구손료</v>
          </cell>
        </row>
        <row r="338">
          <cell r="A338" t="str">
            <v>13-8</v>
          </cell>
          <cell r="B338">
            <v>8</v>
          </cell>
          <cell r="C338">
            <v>553</v>
          </cell>
          <cell r="D338">
            <v>0</v>
          </cell>
          <cell r="E338" t="str">
            <v>광케이블설치사</v>
          </cell>
          <cell r="F338">
            <v>0</v>
          </cell>
          <cell r="G338" t="str">
            <v>인</v>
          </cell>
          <cell r="H338">
            <v>0</v>
          </cell>
          <cell r="I338" t="str">
            <v>0.94</v>
          </cell>
          <cell r="J338" t="str">
            <v>=</v>
          </cell>
          <cell r="K338" t="e">
            <v>#NAME?</v>
          </cell>
          <cell r="M338" t="str">
            <v>기본</v>
          </cell>
          <cell r="N338" t="str">
            <v>통1-1-10</v>
          </cell>
        </row>
        <row r="339">
          <cell r="A339" t="str">
            <v>13-9</v>
          </cell>
          <cell r="B339">
            <v>9</v>
          </cell>
          <cell r="C339">
            <v>523</v>
          </cell>
          <cell r="D339">
            <v>0</v>
          </cell>
          <cell r="E339" t="str">
            <v>보통인부</v>
          </cell>
          <cell r="F339">
            <v>0</v>
          </cell>
          <cell r="G339" t="str">
            <v>인</v>
          </cell>
          <cell r="H339">
            <v>0</v>
          </cell>
          <cell r="I339" t="str">
            <v>1.41</v>
          </cell>
          <cell r="J339" t="str">
            <v>=</v>
          </cell>
          <cell r="K339" t="e">
            <v>#NAME?</v>
          </cell>
          <cell r="M339" t="str">
            <v>기본</v>
          </cell>
          <cell r="N339">
            <v>0</v>
          </cell>
        </row>
        <row r="340">
          <cell r="D340">
            <v>0</v>
          </cell>
          <cell r="E340">
            <v>0</v>
          </cell>
          <cell r="F340">
            <v>0</v>
          </cell>
          <cell r="G340">
            <v>0</v>
          </cell>
          <cell r="H340">
            <v>0</v>
          </cell>
          <cell r="M340">
            <v>0</v>
          </cell>
          <cell r="N340">
            <v>0</v>
          </cell>
        </row>
        <row r="341">
          <cell r="D341">
            <v>0</v>
          </cell>
          <cell r="E341">
            <v>0</v>
          </cell>
          <cell r="F341">
            <v>0</v>
          </cell>
          <cell r="G341">
            <v>0</v>
          </cell>
          <cell r="H341">
            <v>0</v>
          </cell>
          <cell r="M341">
            <v>0</v>
          </cell>
          <cell r="N341">
            <v>0</v>
          </cell>
        </row>
        <row r="342">
          <cell r="D342">
            <v>0</v>
          </cell>
          <cell r="E342">
            <v>0</v>
          </cell>
          <cell r="F342">
            <v>0</v>
          </cell>
          <cell r="G342">
            <v>0</v>
          </cell>
          <cell r="H342">
            <v>0</v>
          </cell>
          <cell r="M342">
            <v>0</v>
          </cell>
          <cell r="N342">
            <v>0</v>
          </cell>
        </row>
        <row r="343">
          <cell r="D343">
            <v>0</v>
          </cell>
          <cell r="E343">
            <v>0</v>
          </cell>
          <cell r="F343">
            <v>0</v>
          </cell>
          <cell r="G343">
            <v>0</v>
          </cell>
          <cell r="H343">
            <v>0</v>
          </cell>
          <cell r="M343">
            <v>0</v>
          </cell>
          <cell r="N343">
            <v>0</v>
          </cell>
        </row>
        <row r="344">
          <cell r="D344">
            <v>0</v>
          </cell>
          <cell r="E344">
            <v>0</v>
          </cell>
          <cell r="F344">
            <v>0</v>
          </cell>
          <cell r="G344">
            <v>0</v>
          </cell>
          <cell r="H344">
            <v>0</v>
          </cell>
          <cell r="M344">
            <v>0</v>
          </cell>
          <cell r="N344">
            <v>0</v>
          </cell>
        </row>
        <row r="345">
          <cell r="D345">
            <v>0</v>
          </cell>
          <cell r="E345">
            <v>0</v>
          </cell>
          <cell r="F345">
            <v>0</v>
          </cell>
          <cell r="G345">
            <v>0</v>
          </cell>
          <cell r="H345">
            <v>0</v>
          </cell>
          <cell r="M345">
            <v>0</v>
          </cell>
          <cell r="N345">
            <v>0</v>
          </cell>
        </row>
        <row r="346">
          <cell r="D346">
            <v>0</v>
          </cell>
          <cell r="E346">
            <v>0</v>
          </cell>
          <cell r="F346">
            <v>0</v>
          </cell>
          <cell r="G346">
            <v>0</v>
          </cell>
          <cell r="H346">
            <v>0</v>
          </cell>
          <cell r="M346">
            <v>0</v>
          </cell>
          <cell r="N346">
            <v>0</v>
          </cell>
        </row>
        <row r="347">
          <cell r="D347">
            <v>0</v>
          </cell>
          <cell r="E347">
            <v>0</v>
          </cell>
          <cell r="F347">
            <v>0</v>
          </cell>
          <cell r="G347">
            <v>0</v>
          </cell>
          <cell r="H347">
            <v>0</v>
          </cell>
          <cell r="M347">
            <v>0</v>
          </cell>
          <cell r="N347">
            <v>0</v>
          </cell>
        </row>
        <row r="348">
          <cell r="D348">
            <v>0</v>
          </cell>
          <cell r="E348">
            <v>0</v>
          </cell>
          <cell r="F348">
            <v>0</v>
          </cell>
          <cell r="G348">
            <v>0</v>
          </cell>
          <cell r="H348">
            <v>0</v>
          </cell>
          <cell r="M348">
            <v>0</v>
          </cell>
          <cell r="N348">
            <v>0</v>
          </cell>
        </row>
        <row r="349">
          <cell r="D349">
            <v>0</v>
          </cell>
          <cell r="E349">
            <v>0</v>
          </cell>
          <cell r="F349">
            <v>0</v>
          </cell>
          <cell r="G349">
            <v>0</v>
          </cell>
          <cell r="H349">
            <v>0</v>
          </cell>
          <cell r="M349">
            <v>0</v>
          </cell>
          <cell r="N349">
            <v>0</v>
          </cell>
        </row>
        <row r="350">
          <cell r="D350">
            <v>0</v>
          </cell>
          <cell r="E350">
            <v>0</v>
          </cell>
          <cell r="F350">
            <v>0</v>
          </cell>
          <cell r="G350">
            <v>0</v>
          </cell>
          <cell r="H350">
            <v>0</v>
          </cell>
          <cell r="M350">
            <v>0</v>
          </cell>
          <cell r="N350">
            <v>0</v>
          </cell>
        </row>
        <row r="351">
          <cell r="D351">
            <v>0</v>
          </cell>
          <cell r="E351">
            <v>0</v>
          </cell>
          <cell r="F351">
            <v>0</v>
          </cell>
          <cell r="G351">
            <v>0</v>
          </cell>
          <cell r="H351">
            <v>0</v>
          </cell>
          <cell r="M351">
            <v>0</v>
          </cell>
          <cell r="N351">
            <v>0</v>
          </cell>
        </row>
        <row r="352">
          <cell r="D352">
            <v>0</v>
          </cell>
          <cell r="E352">
            <v>0</v>
          </cell>
          <cell r="F352">
            <v>0</v>
          </cell>
          <cell r="G352">
            <v>0</v>
          </cell>
          <cell r="H352">
            <v>0</v>
          </cell>
          <cell r="M352">
            <v>0</v>
          </cell>
          <cell r="N352">
            <v>0</v>
          </cell>
        </row>
        <row r="353">
          <cell r="D353">
            <v>0</v>
          </cell>
          <cell r="E353">
            <v>0</v>
          </cell>
          <cell r="F353">
            <v>0</v>
          </cell>
          <cell r="G353">
            <v>0</v>
          </cell>
          <cell r="H353">
            <v>0</v>
          </cell>
          <cell r="I353">
            <v>0</v>
          </cell>
          <cell r="J353">
            <v>0</v>
          </cell>
          <cell r="K353">
            <v>0</v>
          </cell>
          <cell r="L353">
            <v>0</v>
          </cell>
          <cell r="M353">
            <v>0</v>
          </cell>
          <cell r="N353">
            <v>0</v>
          </cell>
        </row>
        <row r="354">
          <cell r="A354">
            <v>14</v>
          </cell>
          <cell r="D354">
            <v>14</v>
          </cell>
          <cell r="E354" t="str">
            <v>광섬유케이블 신설(야간)</v>
          </cell>
          <cell r="F354" t="str">
            <v>OF-SM-16Core(난연)강대, 이중시스</v>
          </cell>
          <cell r="G354" t="str">
            <v>100m</v>
          </cell>
          <cell r="H354">
            <v>0</v>
          </cell>
          <cell r="I354">
            <v>0</v>
          </cell>
          <cell r="J354">
            <v>0</v>
          </cell>
          <cell r="K354">
            <v>0</v>
          </cell>
          <cell r="L354">
            <v>0</v>
          </cell>
          <cell r="M354">
            <v>0</v>
          </cell>
          <cell r="N354">
            <v>0</v>
          </cell>
        </row>
        <row r="355">
          <cell r="A355" t="str">
            <v>14-1</v>
          </cell>
          <cell r="B355">
            <v>1</v>
          </cell>
          <cell r="C355">
            <v>600</v>
          </cell>
          <cell r="D355">
            <v>0</v>
          </cell>
          <cell r="E355" t="str">
            <v>가. 재료비</v>
          </cell>
          <cell r="F355">
            <v>0</v>
          </cell>
          <cell r="G355">
            <v>0</v>
          </cell>
          <cell r="H355">
            <v>0</v>
          </cell>
          <cell r="M355">
            <v>0</v>
          </cell>
          <cell r="N355">
            <v>0</v>
          </cell>
        </row>
        <row r="356">
          <cell r="A356" t="str">
            <v>14-2</v>
          </cell>
          <cell r="B356">
            <v>2</v>
          </cell>
          <cell r="C356">
            <v>4</v>
          </cell>
          <cell r="D356">
            <v>0</v>
          </cell>
          <cell r="E356" t="str">
            <v>광섬유케이블</v>
          </cell>
          <cell r="F356" t="str">
            <v>OF-SM-16Core(난연)강대, 이중시스</v>
          </cell>
          <cell r="G356" t="str">
            <v>m</v>
          </cell>
          <cell r="H356">
            <v>0</v>
          </cell>
          <cell r="I356" t="str">
            <v>1*100*(1+0.03)</v>
          </cell>
          <cell r="K356" t="e">
            <v>#NAME?</v>
          </cell>
          <cell r="M356" t="str">
            <v>기본x단위량x(1+재료할증)</v>
          </cell>
          <cell r="N356" t="str">
            <v>통1-1-6</v>
          </cell>
        </row>
        <row r="357">
          <cell r="A357" t="str">
            <v>14-3</v>
          </cell>
          <cell r="B357">
            <v>3</v>
          </cell>
          <cell r="C357">
            <v>606</v>
          </cell>
          <cell r="D357">
            <v>0</v>
          </cell>
          <cell r="E357" t="str">
            <v>잡자재비</v>
          </cell>
          <cell r="F357" t="str">
            <v>전선 및 배관의 2%</v>
          </cell>
          <cell r="G357" t="str">
            <v>요율</v>
          </cell>
          <cell r="H357">
            <v>0</v>
          </cell>
          <cell r="I357">
            <v>0.02</v>
          </cell>
          <cell r="K357" t="e">
            <v>#NAME?</v>
          </cell>
          <cell r="M357" t="str">
            <v>기본</v>
          </cell>
          <cell r="N357">
            <v>0</v>
          </cell>
        </row>
        <row r="358">
          <cell r="A358" t="str">
            <v>14-4</v>
          </cell>
          <cell r="B358">
            <v>4</v>
          </cell>
          <cell r="C358">
            <v>601</v>
          </cell>
          <cell r="D358">
            <v>0</v>
          </cell>
          <cell r="E358" t="str">
            <v>나 노무비</v>
          </cell>
          <cell r="F358">
            <v>0</v>
          </cell>
          <cell r="G358">
            <v>0</v>
          </cell>
          <cell r="H358">
            <v>0</v>
          </cell>
          <cell r="M358">
            <v>0</v>
          </cell>
          <cell r="N358" t="str">
            <v>통4-1-1</v>
          </cell>
        </row>
        <row r="359">
          <cell r="C359">
            <v>553</v>
          </cell>
          <cell r="D359">
            <v>0</v>
          </cell>
          <cell r="E359" t="str">
            <v>광케이블설치사</v>
          </cell>
          <cell r="F359">
            <v>0</v>
          </cell>
          <cell r="G359" t="str">
            <v>인</v>
          </cell>
          <cell r="H359">
            <v>0</v>
          </cell>
          <cell r="I359" t="str">
            <v>0.94*1*(1+0.517)</v>
          </cell>
          <cell r="J359" t="str">
            <v>=</v>
          </cell>
          <cell r="K359" t="e">
            <v>#NAME?</v>
          </cell>
          <cell r="M359" t="str">
            <v>기본x단위량x야간할증</v>
          </cell>
          <cell r="N359">
            <v>0</v>
          </cell>
        </row>
        <row r="360">
          <cell r="C360">
            <v>523</v>
          </cell>
          <cell r="D360">
            <v>0</v>
          </cell>
          <cell r="E360" t="str">
            <v>보통인부</v>
          </cell>
          <cell r="F360">
            <v>0</v>
          </cell>
          <cell r="G360" t="str">
            <v>인</v>
          </cell>
          <cell r="H360">
            <v>0</v>
          </cell>
          <cell r="I360" t="str">
            <v>1.41*1*(1+0.517)</v>
          </cell>
          <cell r="J360" t="str">
            <v>=</v>
          </cell>
          <cell r="K360" t="e">
            <v>#NAME?</v>
          </cell>
          <cell r="M360" t="str">
            <v>기본x단위량x야간할증</v>
          </cell>
          <cell r="N360">
            <v>0</v>
          </cell>
        </row>
        <row r="361">
          <cell r="C361">
            <v>603</v>
          </cell>
          <cell r="D361">
            <v>0</v>
          </cell>
          <cell r="E361" t="str">
            <v>소계</v>
          </cell>
          <cell r="F361">
            <v>0</v>
          </cell>
          <cell r="G361">
            <v>0</v>
          </cell>
          <cell r="H361">
            <v>0</v>
          </cell>
          <cell r="M361">
            <v>0</v>
          </cell>
          <cell r="N361">
            <v>0</v>
          </cell>
        </row>
        <row r="362">
          <cell r="A362" t="str">
            <v>14-5</v>
          </cell>
          <cell r="B362">
            <v>5</v>
          </cell>
          <cell r="C362">
            <v>553</v>
          </cell>
          <cell r="D362">
            <v>0</v>
          </cell>
          <cell r="E362" t="str">
            <v>광케이블설치사</v>
          </cell>
          <cell r="F362">
            <v>0</v>
          </cell>
          <cell r="G362" t="str">
            <v>인</v>
          </cell>
          <cell r="H362">
            <v>0</v>
          </cell>
          <cell r="J362" t="str">
            <v>=</v>
          </cell>
          <cell r="K362" t="e">
            <v>#NAME?</v>
          </cell>
          <cell r="M362">
            <v>0</v>
          </cell>
          <cell r="N362">
            <v>0</v>
          </cell>
        </row>
        <row r="363">
          <cell r="A363" t="str">
            <v>14-6</v>
          </cell>
          <cell r="B363">
            <v>6</v>
          </cell>
          <cell r="C363">
            <v>523</v>
          </cell>
          <cell r="D363">
            <v>0</v>
          </cell>
          <cell r="E363" t="str">
            <v>보통인부</v>
          </cell>
          <cell r="F363">
            <v>0</v>
          </cell>
          <cell r="G363" t="str">
            <v>인</v>
          </cell>
          <cell r="H363">
            <v>0</v>
          </cell>
          <cell r="J363" t="str">
            <v>=</v>
          </cell>
          <cell r="K363" t="e">
            <v>#NAME?</v>
          </cell>
          <cell r="M363">
            <v>0</v>
          </cell>
          <cell r="N363">
            <v>0</v>
          </cell>
        </row>
        <row r="364">
          <cell r="A364" t="str">
            <v>14-7</v>
          </cell>
          <cell r="B364">
            <v>7</v>
          </cell>
          <cell r="C364">
            <v>602</v>
          </cell>
          <cell r="D364">
            <v>0</v>
          </cell>
          <cell r="E364" t="str">
            <v>다. 공구손료</v>
          </cell>
          <cell r="F364" t="str">
            <v>노무비x3%</v>
          </cell>
          <cell r="G364">
            <v>0</v>
          </cell>
          <cell r="H364">
            <v>0</v>
          </cell>
          <cell r="M364">
            <v>0</v>
          </cell>
          <cell r="N364" t="str">
            <v>공구손료</v>
          </cell>
        </row>
        <row r="365">
          <cell r="A365" t="str">
            <v>14-8</v>
          </cell>
          <cell r="B365">
            <v>8</v>
          </cell>
          <cell r="C365">
            <v>553</v>
          </cell>
          <cell r="D365">
            <v>0</v>
          </cell>
          <cell r="E365" t="str">
            <v>광케이블설치사</v>
          </cell>
          <cell r="F365">
            <v>0</v>
          </cell>
          <cell r="G365" t="str">
            <v>인</v>
          </cell>
          <cell r="H365">
            <v>0</v>
          </cell>
          <cell r="I365" t="str">
            <v>0.94</v>
          </cell>
          <cell r="J365" t="str">
            <v>=</v>
          </cell>
          <cell r="K365" t="e">
            <v>#NAME?</v>
          </cell>
          <cell r="M365" t="str">
            <v>기본</v>
          </cell>
          <cell r="N365" t="str">
            <v>통1-1-10</v>
          </cell>
        </row>
        <row r="366">
          <cell r="A366" t="str">
            <v>14-9</v>
          </cell>
          <cell r="B366">
            <v>9</v>
          </cell>
          <cell r="C366">
            <v>523</v>
          </cell>
          <cell r="D366">
            <v>0</v>
          </cell>
          <cell r="E366" t="str">
            <v>보통인부</v>
          </cell>
          <cell r="F366">
            <v>0</v>
          </cell>
          <cell r="G366" t="str">
            <v>인</v>
          </cell>
          <cell r="H366">
            <v>0</v>
          </cell>
          <cell r="I366" t="str">
            <v>1.41</v>
          </cell>
          <cell r="J366" t="str">
            <v>=</v>
          </cell>
          <cell r="K366" t="e">
            <v>#NAME?</v>
          </cell>
          <cell r="M366" t="str">
            <v>기본</v>
          </cell>
          <cell r="N366">
            <v>0</v>
          </cell>
        </row>
        <row r="367">
          <cell r="D367">
            <v>0</v>
          </cell>
          <cell r="E367">
            <v>0</v>
          </cell>
          <cell r="F367">
            <v>0</v>
          </cell>
          <cell r="G367">
            <v>0</v>
          </cell>
          <cell r="H367">
            <v>0</v>
          </cell>
          <cell r="M367">
            <v>0</v>
          </cell>
          <cell r="N367">
            <v>0</v>
          </cell>
        </row>
        <row r="368">
          <cell r="D368">
            <v>0</v>
          </cell>
          <cell r="E368">
            <v>0</v>
          </cell>
          <cell r="F368">
            <v>0</v>
          </cell>
          <cell r="G368">
            <v>0</v>
          </cell>
          <cell r="H368">
            <v>0</v>
          </cell>
          <cell r="M368">
            <v>0</v>
          </cell>
          <cell r="N368">
            <v>0</v>
          </cell>
        </row>
        <row r="369">
          <cell r="D369">
            <v>0</v>
          </cell>
          <cell r="E369">
            <v>0</v>
          </cell>
          <cell r="F369">
            <v>0</v>
          </cell>
          <cell r="G369">
            <v>0</v>
          </cell>
          <cell r="H369">
            <v>0</v>
          </cell>
          <cell r="M369">
            <v>0</v>
          </cell>
          <cell r="N369">
            <v>0</v>
          </cell>
        </row>
        <row r="370">
          <cell r="D370">
            <v>0</v>
          </cell>
          <cell r="E370">
            <v>0</v>
          </cell>
          <cell r="F370">
            <v>0</v>
          </cell>
          <cell r="G370">
            <v>0</v>
          </cell>
          <cell r="H370">
            <v>0</v>
          </cell>
          <cell r="M370">
            <v>0</v>
          </cell>
          <cell r="N370">
            <v>0</v>
          </cell>
        </row>
        <row r="371">
          <cell r="D371">
            <v>0</v>
          </cell>
          <cell r="E371">
            <v>0</v>
          </cell>
          <cell r="F371">
            <v>0</v>
          </cell>
          <cell r="G371">
            <v>0</v>
          </cell>
          <cell r="H371">
            <v>0</v>
          </cell>
          <cell r="M371">
            <v>0</v>
          </cell>
          <cell r="N371">
            <v>0</v>
          </cell>
        </row>
        <row r="372">
          <cell r="D372">
            <v>0</v>
          </cell>
          <cell r="E372">
            <v>0</v>
          </cell>
          <cell r="F372">
            <v>0</v>
          </cell>
          <cell r="G372">
            <v>0</v>
          </cell>
          <cell r="H372">
            <v>0</v>
          </cell>
          <cell r="M372">
            <v>0</v>
          </cell>
          <cell r="N372">
            <v>0</v>
          </cell>
        </row>
        <row r="373">
          <cell r="D373">
            <v>0</v>
          </cell>
          <cell r="E373">
            <v>0</v>
          </cell>
          <cell r="F373">
            <v>0</v>
          </cell>
          <cell r="G373">
            <v>0</v>
          </cell>
          <cell r="H373">
            <v>0</v>
          </cell>
          <cell r="M373">
            <v>0</v>
          </cell>
          <cell r="N373">
            <v>0</v>
          </cell>
        </row>
        <row r="374">
          <cell r="D374">
            <v>0</v>
          </cell>
          <cell r="E374">
            <v>0</v>
          </cell>
          <cell r="F374">
            <v>0</v>
          </cell>
          <cell r="G374">
            <v>0</v>
          </cell>
          <cell r="H374">
            <v>0</v>
          </cell>
          <cell r="M374">
            <v>0</v>
          </cell>
          <cell r="N374">
            <v>0</v>
          </cell>
        </row>
        <row r="375">
          <cell r="D375">
            <v>0</v>
          </cell>
          <cell r="E375">
            <v>0</v>
          </cell>
          <cell r="F375">
            <v>0</v>
          </cell>
          <cell r="G375">
            <v>0</v>
          </cell>
          <cell r="H375">
            <v>0</v>
          </cell>
          <cell r="M375">
            <v>0</v>
          </cell>
          <cell r="N375">
            <v>0</v>
          </cell>
        </row>
        <row r="376">
          <cell r="D376">
            <v>0</v>
          </cell>
          <cell r="E376">
            <v>0</v>
          </cell>
          <cell r="F376">
            <v>0</v>
          </cell>
          <cell r="G376">
            <v>0</v>
          </cell>
          <cell r="H376">
            <v>0</v>
          </cell>
          <cell r="M376">
            <v>0</v>
          </cell>
          <cell r="N376">
            <v>0</v>
          </cell>
        </row>
        <row r="377">
          <cell r="D377">
            <v>0</v>
          </cell>
          <cell r="E377">
            <v>0</v>
          </cell>
          <cell r="F377">
            <v>0</v>
          </cell>
          <cell r="G377">
            <v>0</v>
          </cell>
          <cell r="H377">
            <v>0</v>
          </cell>
          <cell r="M377">
            <v>0</v>
          </cell>
          <cell r="N377">
            <v>0</v>
          </cell>
        </row>
        <row r="378">
          <cell r="D378">
            <v>0</v>
          </cell>
          <cell r="E378">
            <v>0</v>
          </cell>
          <cell r="F378">
            <v>0</v>
          </cell>
          <cell r="G378">
            <v>0</v>
          </cell>
          <cell r="H378">
            <v>0</v>
          </cell>
          <cell r="M378">
            <v>0</v>
          </cell>
          <cell r="N378">
            <v>0</v>
          </cell>
        </row>
        <row r="379">
          <cell r="D379">
            <v>0</v>
          </cell>
          <cell r="E379">
            <v>0</v>
          </cell>
          <cell r="F379">
            <v>0</v>
          </cell>
          <cell r="G379">
            <v>0</v>
          </cell>
          <cell r="H379">
            <v>0</v>
          </cell>
          <cell r="M379">
            <v>0</v>
          </cell>
          <cell r="N379">
            <v>0</v>
          </cell>
        </row>
        <row r="380">
          <cell r="D380">
            <v>0</v>
          </cell>
          <cell r="E380">
            <v>0</v>
          </cell>
          <cell r="F380">
            <v>0</v>
          </cell>
          <cell r="G380">
            <v>0</v>
          </cell>
          <cell r="H380">
            <v>0</v>
          </cell>
          <cell r="I380">
            <v>0</v>
          </cell>
          <cell r="J380">
            <v>0</v>
          </cell>
          <cell r="K380">
            <v>0</v>
          </cell>
          <cell r="L380">
            <v>0</v>
          </cell>
          <cell r="M380">
            <v>0</v>
          </cell>
          <cell r="N380">
            <v>0</v>
          </cell>
        </row>
        <row r="381">
          <cell r="A381">
            <v>15</v>
          </cell>
          <cell r="D381">
            <v>15</v>
          </cell>
          <cell r="E381" t="str">
            <v>광섬유케이블 신설(야간)</v>
          </cell>
          <cell r="F381" t="str">
            <v>OF-SM-24Core(난연)강대, 이중시스</v>
          </cell>
          <cell r="G381" t="str">
            <v>100m</v>
          </cell>
          <cell r="H381">
            <v>0</v>
          </cell>
          <cell r="I381">
            <v>0</v>
          </cell>
          <cell r="J381">
            <v>0</v>
          </cell>
          <cell r="K381">
            <v>0</v>
          </cell>
          <cell r="L381">
            <v>0</v>
          </cell>
          <cell r="M381">
            <v>0</v>
          </cell>
          <cell r="N381">
            <v>0</v>
          </cell>
        </row>
        <row r="382">
          <cell r="A382" t="str">
            <v>15-1</v>
          </cell>
          <cell r="B382">
            <v>1</v>
          </cell>
          <cell r="C382">
            <v>600</v>
          </cell>
          <cell r="D382">
            <v>0</v>
          </cell>
          <cell r="E382" t="str">
            <v>가. 재료비</v>
          </cell>
          <cell r="F382">
            <v>0</v>
          </cell>
          <cell r="G382">
            <v>0</v>
          </cell>
          <cell r="H382">
            <v>0</v>
          </cell>
          <cell r="M382">
            <v>0</v>
          </cell>
          <cell r="N382">
            <v>0</v>
          </cell>
        </row>
        <row r="383">
          <cell r="A383" t="str">
            <v>15-2</v>
          </cell>
          <cell r="B383">
            <v>2</v>
          </cell>
          <cell r="C383">
            <v>5</v>
          </cell>
          <cell r="D383">
            <v>0</v>
          </cell>
          <cell r="E383" t="str">
            <v>광섬유케이블</v>
          </cell>
          <cell r="F383" t="str">
            <v>OF-SM-24Core(난연)강대, 이중시스</v>
          </cell>
          <cell r="G383" t="str">
            <v>m</v>
          </cell>
          <cell r="H383">
            <v>0</v>
          </cell>
          <cell r="I383" t="str">
            <v>1*100*(1+0.03)</v>
          </cell>
          <cell r="K383" t="e">
            <v>#NAME?</v>
          </cell>
          <cell r="M383" t="str">
            <v>기본x단위량x(1+재료할증)</v>
          </cell>
          <cell r="N383" t="str">
            <v>통1-1-6</v>
          </cell>
        </row>
        <row r="384">
          <cell r="A384" t="str">
            <v>15-3</v>
          </cell>
          <cell r="B384">
            <v>3</v>
          </cell>
          <cell r="C384">
            <v>606</v>
          </cell>
          <cell r="D384">
            <v>0</v>
          </cell>
          <cell r="E384" t="str">
            <v>잡자재비</v>
          </cell>
          <cell r="F384" t="str">
            <v>전선 및 배관의 2%</v>
          </cell>
          <cell r="G384" t="str">
            <v>요율</v>
          </cell>
          <cell r="H384">
            <v>0</v>
          </cell>
          <cell r="I384">
            <v>0.02</v>
          </cell>
          <cell r="K384" t="e">
            <v>#NAME?</v>
          </cell>
          <cell r="M384" t="str">
            <v>기본</v>
          </cell>
          <cell r="N384">
            <v>0</v>
          </cell>
        </row>
        <row r="385">
          <cell r="A385" t="str">
            <v>15-4</v>
          </cell>
          <cell r="B385">
            <v>4</v>
          </cell>
          <cell r="C385">
            <v>601</v>
          </cell>
          <cell r="D385">
            <v>0</v>
          </cell>
          <cell r="E385" t="str">
            <v>나 노무비</v>
          </cell>
          <cell r="F385">
            <v>0</v>
          </cell>
          <cell r="G385">
            <v>0</v>
          </cell>
          <cell r="H385">
            <v>0</v>
          </cell>
          <cell r="M385">
            <v>0</v>
          </cell>
          <cell r="N385" t="str">
            <v>통4-1-1</v>
          </cell>
        </row>
        <row r="386">
          <cell r="C386">
            <v>553</v>
          </cell>
          <cell r="D386">
            <v>0</v>
          </cell>
          <cell r="E386" t="str">
            <v>광케이블설치사</v>
          </cell>
          <cell r="F386">
            <v>0</v>
          </cell>
          <cell r="G386" t="str">
            <v>인</v>
          </cell>
          <cell r="H386">
            <v>0</v>
          </cell>
          <cell r="I386" t="str">
            <v>0.94*1*(1+0.517)</v>
          </cell>
          <cell r="J386" t="str">
            <v>=</v>
          </cell>
          <cell r="K386" t="e">
            <v>#NAME?</v>
          </cell>
          <cell r="M386" t="str">
            <v>기본x단위량x야간할증</v>
          </cell>
          <cell r="N386">
            <v>0</v>
          </cell>
        </row>
        <row r="387">
          <cell r="C387">
            <v>523</v>
          </cell>
          <cell r="D387">
            <v>0</v>
          </cell>
          <cell r="E387" t="str">
            <v>보통인부</v>
          </cell>
          <cell r="F387">
            <v>0</v>
          </cell>
          <cell r="G387" t="str">
            <v>인</v>
          </cell>
          <cell r="H387">
            <v>0</v>
          </cell>
          <cell r="I387" t="str">
            <v>1.41*1*(1+0.517)</v>
          </cell>
          <cell r="J387" t="str">
            <v>=</v>
          </cell>
          <cell r="K387" t="e">
            <v>#NAME?</v>
          </cell>
          <cell r="M387" t="str">
            <v>기본x단위량x야간할증</v>
          </cell>
          <cell r="N387">
            <v>0</v>
          </cell>
        </row>
        <row r="388">
          <cell r="C388">
            <v>603</v>
          </cell>
          <cell r="D388">
            <v>0</v>
          </cell>
          <cell r="E388" t="str">
            <v>소계</v>
          </cell>
          <cell r="F388">
            <v>0</v>
          </cell>
          <cell r="G388">
            <v>0</v>
          </cell>
          <cell r="H388">
            <v>0</v>
          </cell>
          <cell r="M388">
            <v>0</v>
          </cell>
          <cell r="N388">
            <v>0</v>
          </cell>
        </row>
        <row r="389">
          <cell r="A389" t="str">
            <v>15-5</v>
          </cell>
          <cell r="B389">
            <v>5</v>
          </cell>
          <cell r="C389">
            <v>553</v>
          </cell>
          <cell r="D389">
            <v>0</v>
          </cell>
          <cell r="E389" t="str">
            <v>광케이블설치사</v>
          </cell>
          <cell r="F389">
            <v>0</v>
          </cell>
          <cell r="G389" t="str">
            <v>인</v>
          </cell>
          <cell r="H389">
            <v>0</v>
          </cell>
          <cell r="J389" t="str">
            <v>=</v>
          </cell>
          <cell r="K389" t="e">
            <v>#NAME?</v>
          </cell>
          <cell r="M389">
            <v>0</v>
          </cell>
          <cell r="N389">
            <v>0</v>
          </cell>
        </row>
        <row r="390">
          <cell r="A390" t="str">
            <v>15-6</v>
          </cell>
          <cell r="B390">
            <v>6</v>
          </cell>
          <cell r="C390">
            <v>523</v>
          </cell>
          <cell r="D390">
            <v>0</v>
          </cell>
          <cell r="E390" t="str">
            <v>보통인부</v>
          </cell>
          <cell r="F390">
            <v>0</v>
          </cell>
          <cell r="G390" t="str">
            <v>인</v>
          </cell>
          <cell r="H390">
            <v>0</v>
          </cell>
          <cell r="J390" t="str">
            <v>=</v>
          </cell>
          <cell r="K390" t="e">
            <v>#NAME?</v>
          </cell>
          <cell r="M390">
            <v>0</v>
          </cell>
          <cell r="N390">
            <v>0</v>
          </cell>
        </row>
        <row r="391">
          <cell r="A391" t="str">
            <v>15-7</v>
          </cell>
          <cell r="B391">
            <v>7</v>
          </cell>
          <cell r="C391">
            <v>602</v>
          </cell>
          <cell r="D391">
            <v>0</v>
          </cell>
          <cell r="E391" t="str">
            <v>다. 공구손료</v>
          </cell>
          <cell r="F391" t="str">
            <v>노무비x3%</v>
          </cell>
          <cell r="G391">
            <v>0</v>
          </cell>
          <cell r="H391">
            <v>0</v>
          </cell>
          <cell r="M391">
            <v>0</v>
          </cell>
          <cell r="N391" t="str">
            <v>공구손료</v>
          </cell>
        </row>
        <row r="392">
          <cell r="A392" t="str">
            <v>15-8</v>
          </cell>
          <cell r="B392">
            <v>8</v>
          </cell>
          <cell r="C392">
            <v>553</v>
          </cell>
          <cell r="D392">
            <v>0</v>
          </cell>
          <cell r="E392" t="str">
            <v>광케이블설치사</v>
          </cell>
          <cell r="F392">
            <v>0</v>
          </cell>
          <cell r="G392" t="str">
            <v>인</v>
          </cell>
          <cell r="H392">
            <v>0</v>
          </cell>
          <cell r="I392" t="str">
            <v>0.94</v>
          </cell>
          <cell r="J392" t="str">
            <v>=</v>
          </cell>
          <cell r="K392" t="e">
            <v>#NAME?</v>
          </cell>
          <cell r="M392" t="str">
            <v>기본</v>
          </cell>
          <cell r="N392" t="str">
            <v>통1-1-10</v>
          </cell>
        </row>
        <row r="393">
          <cell r="A393" t="str">
            <v>15-9</v>
          </cell>
          <cell r="B393">
            <v>9</v>
          </cell>
          <cell r="C393">
            <v>523</v>
          </cell>
          <cell r="D393">
            <v>0</v>
          </cell>
          <cell r="E393" t="str">
            <v>보통인부</v>
          </cell>
          <cell r="F393">
            <v>0</v>
          </cell>
          <cell r="G393" t="str">
            <v>인</v>
          </cell>
          <cell r="H393">
            <v>0</v>
          </cell>
          <cell r="I393" t="str">
            <v>1.41</v>
          </cell>
          <cell r="J393" t="str">
            <v>=</v>
          </cell>
          <cell r="K393" t="e">
            <v>#NAME?</v>
          </cell>
          <cell r="M393" t="str">
            <v>기본</v>
          </cell>
          <cell r="N393">
            <v>0</v>
          </cell>
        </row>
        <row r="394">
          <cell r="D394">
            <v>0</v>
          </cell>
          <cell r="E394">
            <v>0</v>
          </cell>
          <cell r="F394">
            <v>0</v>
          </cell>
          <cell r="G394">
            <v>0</v>
          </cell>
          <cell r="H394">
            <v>0</v>
          </cell>
          <cell r="M394">
            <v>0</v>
          </cell>
          <cell r="N394">
            <v>0</v>
          </cell>
        </row>
        <row r="395">
          <cell r="D395">
            <v>0</v>
          </cell>
          <cell r="E395">
            <v>0</v>
          </cell>
          <cell r="F395">
            <v>0</v>
          </cell>
          <cell r="G395">
            <v>0</v>
          </cell>
          <cell r="H395">
            <v>0</v>
          </cell>
          <cell r="M395">
            <v>0</v>
          </cell>
          <cell r="N395">
            <v>0</v>
          </cell>
        </row>
        <row r="396">
          <cell r="D396">
            <v>0</v>
          </cell>
          <cell r="E396">
            <v>0</v>
          </cell>
          <cell r="F396">
            <v>0</v>
          </cell>
          <cell r="G396">
            <v>0</v>
          </cell>
          <cell r="H396">
            <v>0</v>
          </cell>
          <cell r="M396">
            <v>0</v>
          </cell>
          <cell r="N396">
            <v>0</v>
          </cell>
        </row>
        <row r="397">
          <cell r="D397">
            <v>0</v>
          </cell>
          <cell r="E397">
            <v>0</v>
          </cell>
          <cell r="F397">
            <v>0</v>
          </cell>
          <cell r="G397">
            <v>0</v>
          </cell>
          <cell r="H397">
            <v>0</v>
          </cell>
          <cell r="M397">
            <v>0</v>
          </cell>
          <cell r="N397">
            <v>0</v>
          </cell>
        </row>
        <row r="398">
          <cell r="D398">
            <v>0</v>
          </cell>
          <cell r="E398">
            <v>0</v>
          </cell>
          <cell r="F398">
            <v>0</v>
          </cell>
          <cell r="G398">
            <v>0</v>
          </cell>
          <cell r="H398">
            <v>0</v>
          </cell>
          <cell r="M398">
            <v>0</v>
          </cell>
          <cell r="N398">
            <v>0</v>
          </cell>
        </row>
        <row r="399">
          <cell r="D399">
            <v>0</v>
          </cell>
          <cell r="E399">
            <v>0</v>
          </cell>
          <cell r="F399">
            <v>0</v>
          </cell>
          <cell r="G399">
            <v>0</v>
          </cell>
          <cell r="H399">
            <v>0</v>
          </cell>
          <cell r="M399">
            <v>0</v>
          </cell>
          <cell r="N399">
            <v>0</v>
          </cell>
        </row>
        <row r="400">
          <cell r="D400">
            <v>0</v>
          </cell>
          <cell r="E400">
            <v>0</v>
          </cell>
          <cell r="F400">
            <v>0</v>
          </cell>
          <cell r="G400">
            <v>0</v>
          </cell>
          <cell r="H400">
            <v>0</v>
          </cell>
          <cell r="M400">
            <v>0</v>
          </cell>
          <cell r="N400">
            <v>0</v>
          </cell>
        </row>
        <row r="401">
          <cell r="D401">
            <v>0</v>
          </cell>
          <cell r="E401">
            <v>0</v>
          </cell>
          <cell r="F401">
            <v>0</v>
          </cell>
          <cell r="G401">
            <v>0</v>
          </cell>
          <cell r="H401">
            <v>0</v>
          </cell>
          <cell r="M401">
            <v>0</v>
          </cell>
          <cell r="N401">
            <v>0</v>
          </cell>
        </row>
        <row r="402">
          <cell r="D402">
            <v>0</v>
          </cell>
          <cell r="E402">
            <v>0</v>
          </cell>
          <cell r="F402">
            <v>0</v>
          </cell>
          <cell r="G402">
            <v>0</v>
          </cell>
          <cell r="H402">
            <v>0</v>
          </cell>
          <cell r="M402">
            <v>0</v>
          </cell>
          <cell r="N402">
            <v>0</v>
          </cell>
        </row>
        <row r="403">
          <cell r="D403">
            <v>0</v>
          </cell>
          <cell r="E403">
            <v>0</v>
          </cell>
          <cell r="F403">
            <v>0</v>
          </cell>
          <cell r="G403">
            <v>0</v>
          </cell>
          <cell r="H403">
            <v>0</v>
          </cell>
          <cell r="M403">
            <v>0</v>
          </cell>
          <cell r="N403">
            <v>0</v>
          </cell>
        </row>
        <row r="404">
          <cell r="D404">
            <v>0</v>
          </cell>
          <cell r="E404">
            <v>0</v>
          </cell>
          <cell r="F404">
            <v>0</v>
          </cell>
          <cell r="G404">
            <v>0</v>
          </cell>
          <cell r="H404">
            <v>0</v>
          </cell>
          <cell r="M404">
            <v>0</v>
          </cell>
          <cell r="N404">
            <v>0</v>
          </cell>
        </row>
        <row r="405">
          <cell r="D405">
            <v>0</v>
          </cell>
          <cell r="E405">
            <v>0</v>
          </cell>
          <cell r="F405">
            <v>0</v>
          </cell>
          <cell r="G405">
            <v>0</v>
          </cell>
          <cell r="H405">
            <v>0</v>
          </cell>
          <cell r="M405">
            <v>0</v>
          </cell>
          <cell r="N405">
            <v>0</v>
          </cell>
        </row>
        <row r="406">
          <cell r="D406">
            <v>0</v>
          </cell>
          <cell r="E406">
            <v>0</v>
          </cell>
          <cell r="F406">
            <v>0</v>
          </cell>
          <cell r="G406">
            <v>0</v>
          </cell>
          <cell r="H406">
            <v>0</v>
          </cell>
          <cell r="M406">
            <v>0</v>
          </cell>
          <cell r="N406">
            <v>0</v>
          </cell>
        </row>
        <row r="407">
          <cell r="D407">
            <v>0</v>
          </cell>
          <cell r="E407">
            <v>0</v>
          </cell>
          <cell r="F407">
            <v>0</v>
          </cell>
          <cell r="G407">
            <v>0</v>
          </cell>
          <cell r="H407">
            <v>0</v>
          </cell>
          <cell r="I407">
            <v>0</v>
          </cell>
          <cell r="J407">
            <v>0</v>
          </cell>
          <cell r="K407">
            <v>0</v>
          </cell>
          <cell r="L407">
            <v>0</v>
          </cell>
          <cell r="M407">
            <v>0</v>
          </cell>
          <cell r="N407">
            <v>0</v>
          </cell>
        </row>
        <row r="408">
          <cell r="A408">
            <v>16</v>
          </cell>
          <cell r="D408">
            <v>16</v>
          </cell>
          <cell r="E408" t="str">
            <v>광섬유케이블 신설(야간)</v>
          </cell>
          <cell r="F408" t="str">
            <v>OF-SM-36Core(난연)강대, 이중시스</v>
          </cell>
          <cell r="G408" t="str">
            <v>100m</v>
          </cell>
          <cell r="H408">
            <v>0</v>
          </cell>
          <cell r="I408">
            <v>0</v>
          </cell>
          <cell r="J408">
            <v>0</v>
          </cell>
          <cell r="K408">
            <v>0</v>
          </cell>
          <cell r="L408">
            <v>0</v>
          </cell>
          <cell r="M408">
            <v>0</v>
          </cell>
          <cell r="N408">
            <v>0</v>
          </cell>
        </row>
        <row r="409">
          <cell r="A409" t="str">
            <v>16-1</v>
          </cell>
          <cell r="B409">
            <v>1</v>
          </cell>
          <cell r="C409">
            <v>600</v>
          </cell>
          <cell r="D409">
            <v>0</v>
          </cell>
          <cell r="E409" t="str">
            <v>가. 재료비</v>
          </cell>
          <cell r="F409">
            <v>0</v>
          </cell>
          <cell r="G409">
            <v>0</v>
          </cell>
          <cell r="H409">
            <v>0</v>
          </cell>
          <cell r="M409">
            <v>0</v>
          </cell>
          <cell r="N409">
            <v>0</v>
          </cell>
        </row>
        <row r="410">
          <cell r="A410" t="str">
            <v>16-2</v>
          </cell>
          <cell r="B410">
            <v>2</v>
          </cell>
          <cell r="C410">
            <v>6</v>
          </cell>
          <cell r="D410">
            <v>0</v>
          </cell>
          <cell r="E410" t="str">
            <v>광섬유케이블</v>
          </cell>
          <cell r="F410" t="str">
            <v>OF-SM-36Core(난연)강대, 이중시스</v>
          </cell>
          <cell r="G410" t="str">
            <v>m</v>
          </cell>
          <cell r="H410">
            <v>0</v>
          </cell>
          <cell r="I410" t="str">
            <v>1*100*(1+0.03)</v>
          </cell>
          <cell r="K410" t="e">
            <v>#NAME?</v>
          </cell>
          <cell r="M410" t="str">
            <v>기본x단위량x(1+재료할증)</v>
          </cell>
          <cell r="N410" t="str">
            <v>통1-1-6</v>
          </cell>
        </row>
        <row r="411">
          <cell r="A411" t="str">
            <v>16-3</v>
          </cell>
          <cell r="B411">
            <v>3</v>
          </cell>
          <cell r="C411">
            <v>606</v>
          </cell>
          <cell r="D411">
            <v>0</v>
          </cell>
          <cell r="E411" t="str">
            <v>잡자재비</v>
          </cell>
          <cell r="F411" t="str">
            <v>전선 및 배관의 2%</v>
          </cell>
          <cell r="G411" t="str">
            <v>요율</v>
          </cell>
          <cell r="H411">
            <v>0</v>
          </cell>
          <cell r="I411">
            <v>0.02</v>
          </cell>
          <cell r="K411" t="e">
            <v>#NAME?</v>
          </cell>
          <cell r="M411" t="str">
            <v>기본</v>
          </cell>
          <cell r="N411">
            <v>0</v>
          </cell>
        </row>
        <row r="412">
          <cell r="A412" t="str">
            <v>16-4</v>
          </cell>
          <cell r="B412">
            <v>4</v>
          </cell>
          <cell r="C412">
            <v>601</v>
          </cell>
          <cell r="D412">
            <v>0</v>
          </cell>
          <cell r="E412" t="str">
            <v>나 노무비</v>
          </cell>
          <cell r="F412">
            <v>0</v>
          </cell>
          <cell r="G412">
            <v>0</v>
          </cell>
          <cell r="H412">
            <v>0</v>
          </cell>
          <cell r="M412">
            <v>0</v>
          </cell>
          <cell r="N412" t="str">
            <v>통4-1-1</v>
          </cell>
        </row>
        <row r="413">
          <cell r="C413">
            <v>553</v>
          </cell>
          <cell r="D413">
            <v>0</v>
          </cell>
          <cell r="E413" t="str">
            <v>광케이블설치사</v>
          </cell>
          <cell r="F413">
            <v>0</v>
          </cell>
          <cell r="G413" t="str">
            <v>인</v>
          </cell>
          <cell r="H413">
            <v>0</v>
          </cell>
          <cell r="I413" t="str">
            <v>0.94*1*(1+0.517)</v>
          </cell>
          <cell r="J413" t="str">
            <v>=</v>
          </cell>
          <cell r="K413" t="e">
            <v>#NAME?</v>
          </cell>
          <cell r="M413" t="str">
            <v>기본x단위량x야간할증</v>
          </cell>
          <cell r="N413">
            <v>0</v>
          </cell>
        </row>
        <row r="414">
          <cell r="C414">
            <v>523</v>
          </cell>
          <cell r="D414">
            <v>0</v>
          </cell>
          <cell r="E414" t="str">
            <v>보통인부</v>
          </cell>
          <cell r="F414">
            <v>0</v>
          </cell>
          <cell r="G414" t="str">
            <v>인</v>
          </cell>
          <cell r="H414">
            <v>0</v>
          </cell>
          <cell r="I414" t="str">
            <v>1.41*1*(1+0.517)</v>
          </cell>
          <cell r="J414" t="str">
            <v>=</v>
          </cell>
          <cell r="K414" t="e">
            <v>#NAME?</v>
          </cell>
          <cell r="M414" t="str">
            <v>기본x단위량x야간할증</v>
          </cell>
          <cell r="N414">
            <v>0</v>
          </cell>
        </row>
        <row r="415">
          <cell r="C415">
            <v>603</v>
          </cell>
          <cell r="D415">
            <v>0</v>
          </cell>
          <cell r="E415" t="str">
            <v>소계</v>
          </cell>
          <cell r="F415">
            <v>0</v>
          </cell>
          <cell r="G415">
            <v>0</v>
          </cell>
          <cell r="H415">
            <v>0</v>
          </cell>
          <cell r="M415">
            <v>0</v>
          </cell>
          <cell r="N415">
            <v>0</v>
          </cell>
        </row>
        <row r="416">
          <cell r="A416" t="str">
            <v>16-5</v>
          </cell>
          <cell r="B416">
            <v>5</v>
          </cell>
          <cell r="C416">
            <v>553</v>
          </cell>
          <cell r="D416">
            <v>0</v>
          </cell>
          <cell r="E416" t="str">
            <v>광케이블설치사</v>
          </cell>
          <cell r="F416">
            <v>0</v>
          </cell>
          <cell r="G416" t="str">
            <v>인</v>
          </cell>
          <cell r="H416">
            <v>0</v>
          </cell>
          <cell r="J416" t="str">
            <v>=</v>
          </cell>
          <cell r="K416" t="e">
            <v>#NAME?</v>
          </cell>
          <cell r="M416">
            <v>0</v>
          </cell>
          <cell r="N416">
            <v>0</v>
          </cell>
        </row>
        <row r="417">
          <cell r="A417" t="str">
            <v>16-6</v>
          </cell>
          <cell r="B417">
            <v>6</v>
          </cell>
          <cell r="C417">
            <v>523</v>
          </cell>
          <cell r="D417">
            <v>0</v>
          </cell>
          <cell r="E417" t="str">
            <v>보통인부</v>
          </cell>
          <cell r="F417">
            <v>0</v>
          </cell>
          <cell r="G417" t="str">
            <v>인</v>
          </cell>
          <cell r="H417">
            <v>0</v>
          </cell>
          <cell r="J417" t="str">
            <v>=</v>
          </cell>
          <cell r="K417" t="e">
            <v>#NAME?</v>
          </cell>
          <cell r="M417">
            <v>0</v>
          </cell>
          <cell r="N417">
            <v>0</v>
          </cell>
        </row>
        <row r="418">
          <cell r="A418" t="str">
            <v>16-7</v>
          </cell>
          <cell r="B418">
            <v>7</v>
          </cell>
          <cell r="C418">
            <v>602</v>
          </cell>
          <cell r="D418">
            <v>0</v>
          </cell>
          <cell r="E418" t="str">
            <v>다. 공구손료</v>
          </cell>
          <cell r="F418" t="str">
            <v>노무비x3%</v>
          </cell>
          <cell r="G418">
            <v>0</v>
          </cell>
          <cell r="H418">
            <v>0</v>
          </cell>
          <cell r="M418">
            <v>0</v>
          </cell>
          <cell r="N418" t="str">
            <v>공구손료</v>
          </cell>
        </row>
        <row r="419">
          <cell r="A419" t="str">
            <v>16-8</v>
          </cell>
          <cell r="B419">
            <v>8</v>
          </cell>
          <cell r="C419">
            <v>553</v>
          </cell>
          <cell r="D419">
            <v>0</v>
          </cell>
          <cell r="E419" t="str">
            <v>광케이블설치사</v>
          </cell>
          <cell r="F419">
            <v>0</v>
          </cell>
          <cell r="G419" t="str">
            <v>인</v>
          </cell>
          <cell r="H419">
            <v>0</v>
          </cell>
          <cell r="I419" t="str">
            <v>0.94</v>
          </cell>
          <cell r="J419" t="str">
            <v>=</v>
          </cell>
          <cell r="K419" t="e">
            <v>#NAME?</v>
          </cell>
          <cell r="M419" t="str">
            <v>기본</v>
          </cell>
          <cell r="N419" t="str">
            <v>통1-1-10</v>
          </cell>
        </row>
        <row r="420">
          <cell r="A420" t="str">
            <v>16-9</v>
          </cell>
          <cell r="B420">
            <v>9</v>
          </cell>
          <cell r="C420">
            <v>523</v>
          </cell>
          <cell r="D420">
            <v>0</v>
          </cell>
          <cell r="E420" t="str">
            <v>보통인부</v>
          </cell>
          <cell r="F420">
            <v>0</v>
          </cell>
          <cell r="G420" t="str">
            <v>인</v>
          </cell>
          <cell r="H420">
            <v>0</v>
          </cell>
          <cell r="I420" t="str">
            <v>1.41</v>
          </cell>
          <cell r="J420" t="str">
            <v>=</v>
          </cell>
          <cell r="K420" t="e">
            <v>#NAME?</v>
          </cell>
          <cell r="M420" t="str">
            <v>기본</v>
          </cell>
          <cell r="N420">
            <v>0</v>
          </cell>
        </row>
        <row r="421">
          <cell r="D421">
            <v>0</v>
          </cell>
          <cell r="E421">
            <v>0</v>
          </cell>
          <cell r="F421">
            <v>0</v>
          </cell>
          <cell r="G421">
            <v>0</v>
          </cell>
          <cell r="H421">
            <v>0</v>
          </cell>
          <cell r="M421">
            <v>0</v>
          </cell>
          <cell r="N421">
            <v>0</v>
          </cell>
        </row>
        <row r="422">
          <cell r="D422">
            <v>0</v>
          </cell>
          <cell r="E422">
            <v>0</v>
          </cell>
          <cell r="F422">
            <v>0</v>
          </cell>
          <cell r="G422">
            <v>0</v>
          </cell>
          <cell r="H422">
            <v>0</v>
          </cell>
          <cell r="M422">
            <v>0</v>
          </cell>
          <cell r="N422">
            <v>0</v>
          </cell>
        </row>
        <row r="423">
          <cell r="D423">
            <v>0</v>
          </cell>
          <cell r="E423">
            <v>0</v>
          </cell>
          <cell r="F423">
            <v>0</v>
          </cell>
          <cell r="G423">
            <v>0</v>
          </cell>
          <cell r="H423">
            <v>0</v>
          </cell>
          <cell r="M423">
            <v>0</v>
          </cell>
          <cell r="N423">
            <v>0</v>
          </cell>
        </row>
        <row r="424">
          <cell r="D424">
            <v>0</v>
          </cell>
          <cell r="E424">
            <v>0</v>
          </cell>
          <cell r="F424">
            <v>0</v>
          </cell>
          <cell r="G424">
            <v>0</v>
          </cell>
          <cell r="H424">
            <v>0</v>
          </cell>
          <cell r="M424">
            <v>0</v>
          </cell>
          <cell r="N424">
            <v>0</v>
          </cell>
        </row>
        <row r="425">
          <cell r="D425">
            <v>0</v>
          </cell>
          <cell r="E425">
            <v>0</v>
          </cell>
          <cell r="F425">
            <v>0</v>
          </cell>
          <cell r="G425">
            <v>0</v>
          </cell>
          <cell r="H425">
            <v>0</v>
          </cell>
          <cell r="M425">
            <v>0</v>
          </cell>
          <cell r="N425">
            <v>0</v>
          </cell>
        </row>
        <row r="426">
          <cell r="D426">
            <v>0</v>
          </cell>
          <cell r="E426">
            <v>0</v>
          </cell>
          <cell r="F426">
            <v>0</v>
          </cell>
          <cell r="G426">
            <v>0</v>
          </cell>
          <cell r="H426">
            <v>0</v>
          </cell>
          <cell r="M426">
            <v>0</v>
          </cell>
          <cell r="N426">
            <v>0</v>
          </cell>
        </row>
        <row r="427">
          <cell r="D427">
            <v>0</v>
          </cell>
          <cell r="E427">
            <v>0</v>
          </cell>
          <cell r="F427">
            <v>0</v>
          </cell>
          <cell r="G427">
            <v>0</v>
          </cell>
          <cell r="H427">
            <v>0</v>
          </cell>
          <cell r="M427">
            <v>0</v>
          </cell>
          <cell r="N427">
            <v>0</v>
          </cell>
        </row>
        <row r="428">
          <cell r="D428">
            <v>0</v>
          </cell>
          <cell r="E428">
            <v>0</v>
          </cell>
          <cell r="F428">
            <v>0</v>
          </cell>
          <cell r="G428">
            <v>0</v>
          </cell>
          <cell r="H428">
            <v>0</v>
          </cell>
          <cell r="M428">
            <v>0</v>
          </cell>
          <cell r="N428">
            <v>0</v>
          </cell>
        </row>
        <row r="429">
          <cell r="D429">
            <v>0</v>
          </cell>
          <cell r="E429">
            <v>0</v>
          </cell>
          <cell r="F429">
            <v>0</v>
          </cell>
          <cell r="G429">
            <v>0</v>
          </cell>
          <cell r="H429">
            <v>0</v>
          </cell>
          <cell r="M429">
            <v>0</v>
          </cell>
          <cell r="N429">
            <v>0</v>
          </cell>
        </row>
        <row r="430">
          <cell r="D430">
            <v>0</v>
          </cell>
          <cell r="E430">
            <v>0</v>
          </cell>
          <cell r="F430">
            <v>0</v>
          </cell>
          <cell r="G430">
            <v>0</v>
          </cell>
          <cell r="H430">
            <v>0</v>
          </cell>
          <cell r="M430">
            <v>0</v>
          </cell>
          <cell r="N430">
            <v>0</v>
          </cell>
        </row>
        <row r="431">
          <cell r="D431">
            <v>0</v>
          </cell>
          <cell r="E431">
            <v>0</v>
          </cell>
          <cell r="F431">
            <v>0</v>
          </cell>
          <cell r="G431">
            <v>0</v>
          </cell>
          <cell r="H431">
            <v>0</v>
          </cell>
          <cell r="M431">
            <v>0</v>
          </cell>
          <cell r="N431">
            <v>0</v>
          </cell>
        </row>
        <row r="432">
          <cell r="D432">
            <v>0</v>
          </cell>
          <cell r="E432">
            <v>0</v>
          </cell>
          <cell r="F432">
            <v>0</v>
          </cell>
          <cell r="G432">
            <v>0</v>
          </cell>
          <cell r="H432">
            <v>0</v>
          </cell>
          <cell r="M432">
            <v>0</v>
          </cell>
          <cell r="N432">
            <v>0</v>
          </cell>
        </row>
        <row r="433">
          <cell r="D433">
            <v>0</v>
          </cell>
          <cell r="E433">
            <v>0</v>
          </cell>
          <cell r="F433">
            <v>0</v>
          </cell>
          <cell r="G433">
            <v>0</v>
          </cell>
          <cell r="H433">
            <v>0</v>
          </cell>
          <cell r="M433">
            <v>0</v>
          </cell>
          <cell r="N433">
            <v>0</v>
          </cell>
        </row>
        <row r="434">
          <cell r="D434">
            <v>0</v>
          </cell>
          <cell r="E434">
            <v>0</v>
          </cell>
          <cell r="F434">
            <v>0</v>
          </cell>
          <cell r="G434">
            <v>0</v>
          </cell>
          <cell r="H434">
            <v>0</v>
          </cell>
          <cell r="I434">
            <v>0</v>
          </cell>
          <cell r="J434">
            <v>0</v>
          </cell>
          <cell r="K434">
            <v>0</v>
          </cell>
          <cell r="L434">
            <v>0</v>
          </cell>
          <cell r="M434">
            <v>0</v>
          </cell>
          <cell r="N434">
            <v>0</v>
          </cell>
        </row>
        <row r="435">
          <cell r="A435">
            <v>17</v>
          </cell>
          <cell r="D435">
            <v>17</v>
          </cell>
          <cell r="E435" t="str">
            <v>광섬유케이블 신설(야간)</v>
          </cell>
          <cell r="F435" t="str">
            <v>OF-SM-48Core(난연)강대, 이중시스</v>
          </cell>
          <cell r="G435" t="str">
            <v>100m</v>
          </cell>
          <cell r="H435">
            <v>0</v>
          </cell>
          <cell r="I435">
            <v>0</v>
          </cell>
          <cell r="J435">
            <v>0</v>
          </cell>
          <cell r="K435">
            <v>0</v>
          </cell>
          <cell r="L435">
            <v>0</v>
          </cell>
          <cell r="M435">
            <v>0</v>
          </cell>
          <cell r="N435">
            <v>0</v>
          </cell>
        </row>
        <row r="436">
          <cell r="A436" t="str">
            <v>17-1</v>
          </cell>
          <cell r="B436">
            <v>1</v>
          </cell>
          <cell r="C436">
            <v>600</v>
          </cell>
          <cell r="D436">
            <v>0</v>
          </cell>
          <cell r="E436" t="str">
            <v>가. 재료비</v>
          </cell>
          <cell r="F436">
            <v>0</v>
          </cell>
          <cell r="G436">
            <v>0</v>
          </cell>
          <cell r="H436">
            <v>0</v>
          </cell>
          <cell r="M436">
            <v>0</v>
          </cell>
          <cell r="N436">
            <v>0</v>
          </cell>
        </row>
        <row r="437">
          <cell r="A437" t="str">
            <v>17-2</v>
          </cell>
          <cell r="B437">
            <v>2</v>
          </cell>
          <cell r="C437">
            <v>7</v>
          </cell>
          <cell r="D437">
            <v>0</v>
          </cell>
          <cell r="E437" t="str">
            <v>광섬유케이블</v>
          </cell>
          <cell r="F437" t="str">
            <v>OF-SM-48Core(난연)강대, 이중시스</v>
          </cell>
          <cell r="G437" t="str">
            <v>m</v>
          </cell>
          <cell r="H437">
            <v>0</v>
          </cell>
          <cell r="I437" t="str">
            <v>1*100*(1+0.03)</v>
          </cell>
          <cell r="K437" t="e">
            <v>#NAME?</v>
          </cell>
          <cell r="M437" t="str">
            <v>기본x단위량x(1+재료할증)</v>
          </cell>
          <cell r="N437" t="str">
            <v>통1-1-6</v>
          </cell>
        </row>
        <row r="438">
          <cell r="A438" t="str">
            <v>17-3</v>
          </cell>
          <cell r="B438">
            <v>3</v>
          </cell>
          <cell r="C438">
            <v>606</v>
          </cell>
          <cell r="D438">
            <v>0</v>
          </cell>
          <cell r="E438" t="str">
            <v>잡자재비</v>
          </cell>
          <cell r="F438" t="str">
            <v>전선 및 배관의 2%</v>
          </cell>
          <cell r="G438" t="str">
            <v>요율</v>
          </cell>
          <cell r="H438">
            <v>0</v>
          </cell>
          <cell r="I438">
            <v>0.02</v>
          </cell>
          <cell r="K438" t="e">
            <v>#NAME?</v>
          </cell>
          <cell r="M438" t="str">
            <v>기본</v>
          </cell>
          <cell r="N438">
            <v>0</v>
          </cell>
        </row>
        <row r="439">
          <cell r="A439" t="str">
            <v>17-4</v>
          </cell>
          <cell r="B439">
            <v>4</v>
          </cell>
          <cell r="C439">
            <v>601</v>
          </cell>
          <cell r="D439">
            <v>0</v>
          </cell>
          <cell r="E439" t="str">
            <v>나 노무비</v>
          </cell>
          <cell r="F439">
            <v>0</v>
          </cell>
          <cell r="G439">
            <v>0</v>
          </cell>
          <cell r="H439">
            <v>0</v>
          </cell>
          <cell r="M439">
            <v>0</v>
          </cell>
          <cell r="N439" t="str">
            <v>통4-1-1</v>
          </cell>
        </row>
        <row r="440">
          <cell r="C440">
            <v>553</v>
          </cell>
          <cell r="D440">
            <v>0</v>
          </cell>
          <cell r="E440" t="str">
            <v>광케이블설치사</v>
          </cell>
          <cell r="F440">
            <v>0</v>
          </cell>
          <cell r="G440" t="str">
            <v>인</v>
          </cell>
          <cell r="H440">
            <v>0</v>
          </cell>
          <cell r="I440" t="str">
            <v>0.94*1*(1+0.517)</v>
          </cell>
          <cell r="J440" t="str">
            <v>=</v>
          </cell>
          <cell r="K440" t="e">
            <v>#NAME?</v>
          </cell>
          <cell r="M440" t="str">
            <v>기본x단위량x야간할증</v>
          </cell>
          <cell r="N440">
            <v>0</v>
          </cell>
        </row>
        <row r="441">
          <cell r="C441">
            <v>523</v>
          </cell>
          <cell r="D441">
            <v>0</v>
          </cell>
          <cell r="E441" t="str">
            <v>보통인부</v>
          </cell>
          <cell r="F441">
            <v>0</v>
          </cell>
          <cell r="G441" t="str">
            <v>인</v>
          </cell>
          <cell r="H441">
            <v>0</v>
          </cell>
          <cell r="I441" t="str">
            <v>1.41*1*(1+0.517)</v>
          </cell>
          <cell r="J441" t="str">
            <v>=</v>
          </cell>
          <cell r="K441" t="e">
            <v>#NAME?</v>
          </cell>
          <cell r="M441" t="str">
            <v>기본x단위량x야간할증</v>
          </cell>
          <cell r="N441">
            <v>0</v>
          </cell>
        </row>
        <row r="442">
          <cell r="C442">
            <v>603</v>
          </cell>
          <cell r="D442">
            <v>0</v>
          </cell>
          <cell r="E442" t="str">
            <v>소계</v>
          </cell>
          <cell r="F442">
            <v>0</v>
          </cell>
          <cell r="G442">
            <v>0</v>
          </cell>
          <cell r="H442">
            <v>0</v>
          </cell>
          <cell r="M442">
            <v>0</v>
          </cell>
          <cell r="N442">
            <v>0</v>
          </cell>
        </row>
        <row r="443">
          <cell r="A443" t="str">
            <v>17-5</v>
          </cell>
          <cell r="B443">
            <v>5</v>
          </cell>
          <cell r="C443">
            <v>553</v>
          </cell>
          <cell r="D443">
            <v>0</v>
          </cell>
          <cell r="E443" t="str">
            <v>광케이블설치사</v>
          </cell>
          <cell r="F443">
            <v>0</v>
          </cell>
          <cell r="G443" t="str">
            <v>인</v>
          </cell>
          <cell r="H443">
            <v>0</v>
          </cell>
          <cell r="J443" t="str">
            <v>=</v>
          </cell>
          <cell r="K443" t="e">
            <v>#NAME?</v>
          </cell>
          <cell r="M443">
            <v>0</v>
          </cell>
          <cell r="N443">
            <v>0</v>
          </cell>
        </row>
        <row r="444">
          <cell r="A444" t="str">
            <v>17-6</v>
          </cell>
          <cell r="B444">
            <v>6</v>
          </cell>
          <cell r="C444">
            <v>523</v>
          </cell>
          <cell r="D444">
            <v>0</v>
          </cell>
          <cell r="E444" t="str">
            <v>보통인부</v>
          </cell>
          <cell r="F444">
            <v>0</v>
          </cell>
          <cell r="G444" t="str">
            <v>인</v>
          </cell>
          <cell r="H444">
            <v>0</v>
          </cell>
          <cell r="J444" t="str">
            <v>=</v>
          </cell>
          <cell r="K444" t="e">
            <v>#NAME?</v>
          </cell>
          <cell r="M444">
            <v>0</v>
          </cell>
          <cell r="N444">
            <v>0</v>
          </cell>
        </row>
        <row r="445">
          <cell r="A445" t="str">
            <v>17-7</v>
          </cell>
          <cell r="B445">
            <v>7</v>
          </cell>
          <cell r="C445">
            <v>602</v>
          </cell>
          <cell r="D445">
            <v>0</v>
          </cell>
          <cell r="E445" t="str">
            <v>다. 공구손료</v>
          </cell>
          <cell r="F445" t="str">
            <v>노무비x3%</v>
          </cell>
          <cell r="G445">
            <v>0</v>
          </cell>
          <cell r="H445">
            <v>0</v>
          </cell>
          <cell r="M445">
            <v>0</v>
          </cell>
          <cell r="N445" t="str">
            <v>공구손료</v>
          </cell>
        </row>
        <row r="446">
          <cell r="A446" t="str">
            <v>17-8</v>
          </cell>
          <cell r="B446">
            <v>8</v>
          </cell>
          <cell r="C446">
            <v>553</v>
          </cell>
          <cell r="D446">
            <v>0</v>
          </cell>
          <cell r="E446" t="str">
            <v>광케이블설치사</v>
          </cell>
          <cell r="F446">
            <v>0</v>
          </cell>
          <cell r="G446" t="str">
            <v>인</v>
          </cell>
          <cell r="H446">
            <v>0</v>
          </cell>
          <cell r="I446" t="str">
            <v>0.94</v>
          </cell>
          <cell r="J446" t="str">
            <v>=</v>
          </cell>
          <cell r="K446" t="e">
            <v>#NAME?</v>
          </cell>
          <cell r="M446" t="str">
            <v>기본</v>
          </cell>
          <cell r="N446" t="str">
            <v>통1-1-10</v>
          </cell>
        </row>
        <row r="447">
          <cell r="A447" t="str">
            <v>17-9</v>
          </cell>
          <cell r="B447">
            <v>9</v>
          </cell>
          <cell r="C447">
            <v>523</v>
          </cell>
          <cell r="D447">
            <v>0</v>
          </cell>
          <cell r="E447" t="str">
            <v>보통인부</v>
          </cell>
          <cell r="F447">
            <v>0</v>
          </cell>
          <cell r="G447" t="str">
            <v>인</v>
          </cell>
          <cell r="H447">
            <v>0</v>
          </cell>
          <cell r="I447" t="str">
            <v>1.41</v>
          </cell>
          <cell r="J447" t="str">
            <v>=</v>
          </cell>
          <cell r="K447" t="e">
            <v>#NAME?</v>
          </cell>
          <cell r="M447" t="str">
            <v>기본</v>
          </cell>
          <cell r="N447">
            <v>0</v>
          </cell>
        </row>
        <row r="448">
          <cell r="D448">
            <v>0</v>
          </cell>
          <cell r="E448">
            <v>0</v>
          </cell>
          <cell r="F448">
            <v>0</v>
          </cell>
          <cell r="G448">
            <v>0</v>
          </cell>
          <cell r="H448">
            <v>0</v>
          </cell>
          <cell r="M448">
            <v>0</v>
          </cell>
          <cell r="N448">
            <v>0</v>
          </cell>
        </row>
        <row r="449">
          <cell r="D449">
            <v>0</v>
          </cell>
          <cell r="E449">
            <v>0</v>
          </cell>
          <cell r="F449">
            <v>0</v>
          </cell>
          <cell r="G449">
            <v>0</v>
          </cell>
          <cell r="H449">
            <v>0</v>
          </cell>
          <cell r="M449">
            <v>0</v>
          </cell>
          <cell r="N449">
            <v>0</v>
          </cell>
        </row>
        <row r="450">
          <cell r="D450">
            <v>0</v>
          </cell>
          <cell r="E450">
            <v>0</v>
          </cell>
          <cell r="F450">
            <v>0</v>
          </cell>
          <cell r="G450">
            <v>0</v>
          </cell>
          <cell r="H450">
            <v>0</v>
          </cell>
          <cell r="M450">
            <v>0</v>
          </cell>
          <cell r="N450">
            <v>0</v>
          </cell>
        </row>
        <row r="451">
          <cell r="D451">
            <v>0</v>
          </cell>
          <cell r="E451">
            <v>0</v>
          </cell>
          <cell r="F451">
            <v>0</v>
          </cell>
          <cell r="G451">
            <v>0</v>
          </cell>
          <cell r="H451">
            <v>0</v>
          </cell>
          <cell r="M451">
            <v>0</v>
          </cell>
          <cell r="N451">
            <v>0</v>
          </cell>
        </row>
        <row r="452">
          <cell r="D452">
            <v>0</v>
          </cell>
          <cell r="E452">
            <v>0</v>
          </cell>
          <cell r="F452">
            <v>0</v>
          </cell>
          <cell r="G452">
            <v>0</v>
          </cell>
          <cell r="H452">
            <v>0</v>
          </cell>
          <cell r="M452">
            <v>0</v>
          </cell>
          <cell r="N452">
            <v>0</v>
          </cell>
        </row>
        <row r="453">
          <cell r="D453">
            <v>0</v>
          </cell>
          <cell r="E453">
            <v>0</v>
          </cell>
          <cell r="F453">
            <v>0</v>
          </cell>
          <cell r="G453">
            <v>0</v>
          </cell>
          <cell r="H453">
            <v>0</v>
          </cell>
          <cell r="M453">
            <v>0</v>
          </cell>
          <cell r="N453">
            <v>0</v>
          </cell>
        </row>
        <row r="454">
          <cell r="D454">
            <v>0</v>
          </cell>
          <cell r="E454">
            <v>0</v>
          </cell>
          <cell r="F454">
            <v>0</v>
          </cell>
          <cell r="G454">
            <v>0</v>
          </cell>
          <cell r="H454">
            <v>0</v>
          </cell>
          <cell r="M454">
            <v>0</v>
          </cell>
          <cell r="N454">
            <v>0</v>
          </cell>
        </row>
        <row r="455">
          <cell r="D455">
            <v>0</v>
          </cell>
          <cell r="E455">
            <v>0</v>
          </cell>
          <cell r="F455">
            <v>0</v>
          </cell>
          <cell r="G455">
            <v>0</v>
          </cell>
          <cell r="H455">
            <v>0</v>
          </cell>
          <cell r="M455">
            <v>0</v>
          </cell>
          <cell r="N455">
            <v>0</v>
          </cell>
        </row>
        <row r="456">
          <cell r="D456">
            <v>0</v>
          </cell>
          <cell r="E456">
            <v>0</v>
          </cell>
          <cell r="F456">
            <v>0</v>
          </cell>
          <cell r="G456">
            <v>0</v>
          </cell>
          <cell r="H456">
            <v>0</v>
          </cell>
          <cell r="M456">
            <v>0</v>
          </cell>
          <cell r="N456">
            <v>0</v>
          </cell>
        </row>
        <row r="457">
          <cell r="D457">
            <v>0</v>
          </cell>
          <cell r="E457">
            <v>0</v>
          </cell>
          <cell r="F457">
            <v>0</v>
          </cell>
          <cell r="G457">
            <v>0</v>
          </cell>
          <cell r="H457">
            <v>0</v>
          </cell>
          <cell r="M457">
            <v>0</v>
          </cell>
          <cell r="N457">
            <v>0</v>
          </cell>
        </row>
        <row r="458">
          <cell r="D458">
            <v>0</v>
          </cell>
          <cell r="E458">
            <v>0</v>
          </cell>
          <cell r="F458">
            <v>0</v>
          </cell>
          <cell r="G458">
            <v>0</v>
          </cell>
          <cell r="H458">
            <v>0</v>
          </cell>
          <cell r="M458">
            <v>0</v>
          </cell>
          <cell r="N458">
            <v>0</v>
          </cell>
        </row>
        <row r="459">
          <cell r="D459">
            <v>0</v>
          </cell>
          <cell r="E459">
            <v>0</v>
          </cell>
          <cell r="F459">
            <v>0</v>
          </cell>
          <cell r="G459">
            <v>0</v>
          </cell>
          <cell r="H459">
            <v>0</v>
          </cell>
          <cell r="M459">
            <v>0</v>
          </cell>
          <cell r="N459">
            <v>0</v>
          </cell>
        </row>
        <row r="460">
          <cell r="D460">
            <v>0</v>
          </cell>
          <cell r="E460">
            <v>0</v>
          </cell>
          <cell r="F460">
            <v>0</v>
          </cell>
          <cell r="G460">
            <v>0</v>
          </cell>
          <cell r="H460">
            <v>0</v>
          </cell>
          <cell r="M460">
            <v>0</v>
          </cell>
          <cell r="N460">
            <v>0</v>
          </cell>
        </row>
        <row r="461">
          <cell r="D461">
            <v>0</v>
          </cell>
          <cell r="E461">
            <v>0</v>
          </cell>
          <cell r="F461">
            <v>0</v>
          </cell>
          <cell r="G461">
            <v>0</v>
          </cell>
          <cell r="H461">
            <v>0</v>
          </cell>
          <cell r="I461">
            <v>0</v>
          </cell>
          <cell r="J461">
            <v>0</v>
          </cell>
          <cell r="K461">
            <v>0</v>
          </cell>
          <cell r="L461">
            <v>0</v>
          </cell>
          <cell r="M461">
            <v>0</v>
          </cell>
          <cell r="N461">
            <v>0</v>
          </cell>
        </row>
        <row r="462">
          <cell r="A462">
            <v>18</v>
          </cell>
          <cell r="D462">
            <v>18</v>
          </cell>
          <cell r="E462" t="str">
            <v>광섬유케이블 신설(야간)</v>
          </cell>
          <cell r="F462" t="str">
            <v>OF-SM-72ore(난연)강대, 이중시스</v>
          </cell>
          <cell r="G462" t="str">
            <v>100m</v>
          </cell>
          <cell r="H462">
            <v>0</v>
          </cell>
          <cell r="I462">
            <v>0</v>
          </cell>
          <cell r="J462">
            <v>0</v>
          </cell>
          <cell r="K462">
            <v>0</v>
          </cell>
          <cell r="L462">
            <v>0</v>
          </cell>
          <cell r="M462">
            <v>0</v>
          </cell>
          <cell r="N462">
            <v>0</v>
          </cell>
        </row>
        <row r="463">
          <cell r="A463" t="str">
            <v>18-1</v>
          </cell>
          <cell r="B463">
            <v>1</v>
          </cell>
          <cell r="C463">
            <v>600</v>
          </cell>
          <cell r="D463">
            <v>0</v>
          </cell>
          <cell r="E463" t="str">
            <v>가. 재료비</v>
          </cell>
          <cell r="F463">
            <v>0</v>
          </cell>
          <cell r="G463">
            <v>0</v>
          </cell>
          <cell r="H463">
            <v>0</v>
          </cell>
          <cell r="M463">
            <v>0</v>
          </cell>
          <cell r="N463">
            <v>0</v>
          </cell>
        </row>
        <row r="464">
          <cell r="A464" t="str">
            <v>18-2</v>
          </cell>
          <cell r="B464">
            <v>2</v>
          </cell>
          <cell r="C464">
            <v>8</v>
          </cell>
          <cell r="D464">
            <v>0</v>
          </cell>
          <cell r="E464" t="str">
            <v>광섬유케이블</v>
          </cell>
          <cell r="F464" t="str">
            <v>OF-SM-72ore(난연)강대, 이중시스</v>
          </cell>
          <cell r="G464" t="str">
            <v>m</v>
          </cell>
          <cell r="H464">
            <v>0</v>
          </cell>
          <cell r="I464" t="str">
            <v>1*100*(1+0.03)</v>
          </cell>
          <cell r="K464" t="e">
            <v>#NAME?</v>
          </cell>
          <cell r="M464" t="str">
            <v>기본x단위량x(1+재료할증)</v>
          </cell>
          <cell r="N464" t="str">
            <v>통1-1-6</v>
          </cell>
        </row>
        <row r="465">
          <cell r="A465" t="str">
            <v>18-3</v>
          </cell>
          <cell r="B465">
            <v>3</v>
          </cell>
          <cell r="C465">
            <v>606</v>
          </cell>
          <cell r="D465">
            <v>0</v>
          </cell>
          <cell r="E465" t="str">
            <v>잡자재비</v>
          </cell>
          <cell r="F465" t="str">
            <v>전선 및 배관의 2%</v>
          </cell>
          <cell r="G465" t="str">
            <v>요율</v>
          </cell>
          <cell r="H465">
            <v>0</v>
          </cell>
          <cell r="I465">
            <v>0.02</v>
          </cell>
          <cell r="K465" t="e">
            <v>#NAME?</v>
          </cell>
          <cell r="M465" t="str">
            <v>기본</v>
          </cell>
          <cell r="N465">
            <v>0</v>
          </cell>
        </row>
        <row r="466">
          <cell r="A466" t="str">
            <v>18-4</v>
          </cell>
          <cell r="B466">
            <v>4</v>
          </cell>
          <cell r="C466">
            <v>601</v>
          </cell>
          <cell r="D466">
            <v>0</v>
          </cell>
          <cell r="E466" t="str">
            <v>나 노무비</v>
          </cell>
          <cell r="F466">
            <v>0</v>
          </cell>
          <cell r="G466">
            <v>0</v>
          </cell>
          <cell r="H466">
            <v>0</v>
          </cell>
          <cell r="M466">
            <v>0</v>
          </cell>
          <cell r="N466" t="str">
            <v>통4-1-1</v>
          </cell>
        </row>
        <row r="467">
          <cell r="C467">
            <v>553</v>
          </cell>
          <cell r="D467">
            <v>0</v>
          </cell>
          <cell r="E467" t="str">
            <v>광케이블설치사</v>
          </cell>
          <cell r="F467">
            <v>0</v>
          </cell>
          <cell r="G467" t="str">
            <v>인</v>
          </cell>
          <cell r="H467">
            <v>0</v>
          </cell>
          <cell r="I467" t="str">
            <v>0.94*1*(1+0.517)</v>
          </cell>
          <cell r="J467" t="str">
            <v>=</v>
          </cell>
          <cell r="K467" t="e">
            <v>#NAME?</v>
          </cell>
          <cell r="M467" t="str">
            <v>기본x단위량x야간할증</v>
          </cell>
          <cell r="N467">
            <v>0</v>
          </cell>
        </row>
        <row r="468">
          <cell r="C468">
            <v>523</v>
          </cell>
          <cell r="D468">
            <v>0</v>
          </cell>
          <cell r="E468" t="str">
            <v>보통인부</v>
          </cell>
          <cell r="F468">
            <v>0</v>
          </cell>
          <cell r="G468" t="str">
            <v>인</v>
          </cell>
          <cell r="H468">
            <v>0</v>
          </cell>
          <cell r="I468" t="str">
            <v>1.41*1*(1+0.517)</v>
          </cell>
          <cell r="J468" t="str">
            <v>=</v>
          </cell>
          <cell r="K468" t="e">
            <v>#NAME?</v>
          </cell>
          <cell r="M468" t="str">
            <v>기본x단위량x야간할증</v>
          </cell>
          <cell r="N468">
            <v>0</v>
          </cell>
        </row>
        <row r="469">
          <cell r="C469">
            <v>603</v>
          </cell>
          <cell r="D469">
            <v>0</v>
          </cell>
          <cell r="E469" t="str">
            <v>소계</v>
          </cell>
          <cell r="F469">
            <v>0</v>
          </cell>
          <cell r="G469">
            <v>0</v>
          </cell>
          <cell r="H469">
            <v>0</v>
          </cell>
          <cell r="M469">
            <v>0</v>
          </cell>
          <cell r="N469">
            <v>0</v>
          </cell>
        </row>
        <row r="470">
          <cell r="A470" t="str">
            <v>18-5</v>
          </cell>
          <cell r="B470">
            <v>5</v>
          </cell>
          <cell r="C470">
            <v>553</v>
          </cell>
          <cell r="D470">
            <v>0</v>
          </cell>
          <cell r="E470" t="str">
            <v>광케이블설치사</v>
          </cell>
          <cell r="F470">
            <v>0</v>
          </cell>
          <cell r="G470" t="str">
            <v>인</v>
          </cell>
          <cell r="H470">
            <v>0</v>
          </cell>
          <cell r="J470" t="str">
            <v>=</v>
          </cell>
          <cell r="K470" t="e">
            <v>#NAME?</v>
          </cell>
          <cell r="M470">
            <v>0</v>
          </cell>
          <cell r="N470">
            <v>0</v>
          </cell>
        </row>
        <row r="471">
          <cell r="A471" t="str">
            <v>18-6</v>
          </cell>
          <cell r="B471">
            <v>6</v>
          </cell>
          <cell r="C471">
            <v>523</v>
          </cell>
          <cell r="D471">
            <v>0</v>
          </cell>
          <cell r="E471" t="str">
            <v>보통인부</v>
          </cell>
          <cell r="F471">
            <v>0</v>
          </cell>
          <cell r="G471" t="str">
            <v>인</v>
          </cell>
          <cell r="H471">
            <v>0</v>
          </cell>
          <cell r="J471" t="str">
            <v>=</v>
          </cell>
          <cell r="K471" t="e">
            <v>#NAME?</v>
          </cell>
          <cell r="M471">
            <v>0</v>
          </cell>
          <cell r="N471">
            <v>0</v>
          </cell>
        </row>
        <row r="472">
          <cell r="A472" t="str">
            <v>18-7</v>
          </cell>
          <cell r="B472">
            <v>7</v>
          </cell>
          <cell r="C472">
            <v>602</v>
          </cell>
          <cell r="D472">
            <v>0</v>
          </cell>
          <cell r="E472" t="str">
            <v>다. 공구손료</v>
          </cell>
          <cell r="F472" t="str">
            <v>노무비x3%</v>
          </cell>
          <cell r="G472">
            <v>0</v>
          </cell>
          <cell r="H472">
            <v>0</v>
          </cell>
          <cell r="M472">
            <v>0</v>
          </cell>
          <cell r="N472" t="str">
            <v>공구손료</v>
          </cell>
        </row>
        <row r="473">
          <cell r="A473" t="str">
            <v>18-8</v>
          </cell>
          <cell r="B473">
            <v>8</v>
          </cell>
          <cell r="C473">
            <v>553</v>
          </cell>
          <cell r="D473">
            <v>0</v>
          </cell>
          <cell r="E473" t="str">
            <v>광케이블설치사</v>
          </cell>
          <cell r="F473">
            <v>0</v>
          </cell>
          <cell r="G473" t="str">
            <v>인</v>
          </cell>
          <cell r="H473">
            <v>0</v>
          </cell>
          <cell r="I473" t="str">
            <v>0.94</v>
          </cell>
          <cell r="J473" t="str">
            <v>=</v>
          </cell>
          <cell r="K473" t="e">
            <v>#NAME?</v>
          </cell>
          <cell r="M473" t="str">
            <v>기본</v>
          </cell>
          <cell r="N473" t="str">
            <v>통1-1-10</v>
          </cell>
        </row>
        <row r="474">
          <cell r="A474" t="str">
            <v>18-9</v>
          </cell>
          <cell r="B474">
            <v>9</v>
          </cell>
          <cell r="C474">
            <v>523</v>
          </cell>
          <cell r="D474">
            <v>0</v>
          </cell>
          <cell r="E474" t="str">
            <v>보통인부</v>
          </cell>
          <cell r="F474">
            <v>0</v>
          </cell>
          <cell r="G474" t="str">
            <v>인</v>
          </cell>
          <cell r="H474">
            <v>0</v>
          </cell>
          <cell r="I474" t="str">
            <v>1.41</v>
          </cell>
          <cell r="J474" t="str">
            <v>=</v>
          </cell>
          <cell r="K474" t="e">
            <v>#NAME?</v>
          </cell>
          <cell r="M474" t="str">
            <v>기본</v>
          </cell>
          <cell r="N474">
            <v>0</v>
          </cell>
        </row>
        <row r="475">
          <cell r="D475">
            <v>0</v>
          </cell>
          <cell r="E475">
            <v>0</v>
          </cell>
          <cell r="F475">
            <v>0</v>
          </cell>
          <cell r="G475">
            <v>0</v>
          </cell>
          <cell r="H475">
            <v>0</v>
          </cell>
          <cell r="M475">
            <v>0</v>
          </cell>
          <cell r="N475">
            <v>0</v>
          </cell>
        </row>
        <row r="476">
          <cell r="D476">
            <v>0</v>
          </cell>
          <cell r="E476">
            <v>0</v>
          </cell>
          <cell r="F476">
            <v>0</v>
          </cell>
          <cell r="G476">
            <v>0</v>
          </cell>
          <cell r="H476">
            <v>0</v>
          </cell>
          <cell r="M476">
            <v>0</v>
          </cell>
          <cell r="N476">
            <v>0</v>
          </cell>
        </row>
        <row r="477">
          <cell r="D477">
            <v>0</v>
          </cell>
          <cell r="E477">
            <v>0</v>
          </cell>
          <cell r="F477">
            <v>0</v>
          </cell>
          <cell r="G477">
            <v>0</v>
          </cell>
          <cell r="H477">
            <v>0</v>
          </cell>
          <cell r="M477">
            <v>0</v>
          </cell>
          <cell r="N477">
            <v>0</v>
          </cell>
        </row>
        <row r="478">
          <cell r="D478">
            <v>0</v>
          </cell>
          <cell r="E478">
            <v>0</v>
          </cell>
          <cell r="F478">
            <v>0</v>
          </cell>
          <cell r="G478">
            <v>0</v>
          </cell>
          <cell r="H478">
            <v>0</v>
          </cell>
          <cell r="M478">
            <v>0</v>
          </cell>
          <cell r="N478">
            <v>0</v>
          </cell>
        </row>
        <row r="479">
          <cell r="D479">
            <v>0</v>
          </cell>
          <cell r="E479">
            <v>0</v>
          </cell>
          <cell r="F479">
            <v>0</v>
          </cell>
          <cell r="G479">
            <v>0</v>
          </cell>
          <cell r="H479">
            <v>0</v>
          </cell>
          <cell r="M479">
            <v>0</v>
          </cell>
          <cell r="N479">
            <v>0</v>
          </cell>
        </row>
        <row r="480">
          <cell r="D480">
            <v>0</v>
          </cell>
          <cell r="E480">
            <v>0</v>
          </cell>
          <cell r="F480">
            <v>0</v>
          </cell>
          <cell r="G480">
            <v>0</v>
          </cell>
          <cell r="H480">
            <v>0</v>
          </cell>
          <cell r="M480">
            <v>0</v>
          </cell>
          <cell r="N480">
            <v>0</v>
          </cell>
        </row>
        <row r="481">
          <cell r="D481">
            <v>0</v>
          </cell>
          <cell r="E481">
            <v>0</v>
          </cell>
          <cell r="F481">
            <v>0</v>
          </cell>
          <cell r="G481">
            <v>0</v>
          </cell>
          <cell r="H481">
            <v>0</v>
          </cell>
          <cell r="M481">
            <v>0</v>
          </cell>
          <cell r="N481">
            <v>0</v>
          </cell>
        </row>
        <row r="482">
          <cell r="D482">
            <v>0</v>
          </cell>
          <cell r="E482">
            <v>0</v>
          </cell>
          <cell r="F482">
            <v>0</v>
          </cell>
          <cell r="G482">
            <v>0</v>
          </cell>
          <cell r="H482">
            <v>0</v>
          </cell>
          <cell r="M482">
            <v>0</v>
          </cell>
          <cell r="N482">
            <v>0</v>
          </cell>
        </row>
        <row r="483">
          <cell r="D483">
            <v>0</v>
          </cell>
          <cell r="E483">
            <v>0</v>
          </cell>
          <cell r="F483">
            <v>0</v>
          </cell>
          <cell r="G483">
            <v>0</v>
          </cell>
          <cell r="H483">
            <v>0</v>
          </cell>
          <cell r="M483">
            <v>0</v>
          </cell>
          <cell r="N483">
            <v>0</v>
          </cell>
        </row>
        <row r="484">
          <cell r="D484">
            <v>0</v>
          </cell>
          <cell r="E484">
            <v>0</v>
          </cell>
          <cell r="F484">
            <v>0</v>
          </cell>
          <cell r="G484">
            <v>0</v>
          </cell>
          <cell r="H484">
            <v>0</v>
          </cell>
          <cell r="M484">
            <v>0</v>
          </cell>
          <cell r="N484">
            <v>0</v>
          </cell>
        </row>
        <row r="485">
          <cell r="D485">
            <v>0</v>
          </cell>
          <cell r="E485">
            <v>0</v>
          </cell>
          <cell r="F485">
            <v>0</v>
          </cell>
          <cell r="G485">
            <v>0</v>
          </cell>
          <cell r="H485">
            <v>0</v>
          </cell>
          <cell r="M485">
            <v>0</v>
          </cell>
          <cell r="N485">
            <v>0</v>
          </cell>
        </row>
        <row r="486">
          <cell r="D486">
            <v>0</v>
          </cell>
          <cell r="E486">
            <v>0</v>
          </cell>
          <cell r="F486">
            <v>0</v>
          </cell>
          <cell r="G486">
            <v>0</v>
          </cell>
          <cell r="H486">
            <v>0</v>
          </cell>
          <cell r="M486">
            <v>0</v>
          </cell>
          <cell r="N486">
            <v>0</v>
          </cell>
        </row>
        <row r="487">
          <cell r="D487">
            <v>0</v>
          </cell>
          <cell r="E487">
            <v>0</v>
          </cell>
          <cell r="F487">
            <v>0</v>
          </cell>
          <cell r="G487">
            <v>0</v>
          </cell>
          <cell r="H487">
            <v>0</v>
          </cell>
          <cell r="M487">
            <v>0</v>
          </cell>
          <cell r="N487">
            <v>0</v>
          </cell>
        </row>
        <row r="488">
          <cell r="D488">
            <v>0</v>
          </cell>
          <cell r="E488">
            <v>0</v>
          </cell>
          <cell r="F488">
            <v>0</v>
          </cell>
          <cell r="G488">
            <v>0</v>
          </cell>
          <cell r="H488">
            <v>0</v>
          </cell>
          <cell r="I488">
            <v>0</v>
          </cell>
          <cell r="J488">
            <v>0</v>
          </cell>
          <cell r="K488">
            <v>0</v>
          </cell>
          <cell r="L488">
            <v>0</v>
          </cell>
          <cell r="M488">
            <v>0</v>
          </cell>
          <cell r="N488">
            <v>0</v>
          </cell>
        </row>
        <row r="489">
          <cell r="A489">
            <v>19</v>
          </cell>
          <cell r="D489">
            <v>19</v>
          </cell>
          <cell r="E489" t="str">
            <v>광케이블 국내성단(야간)</v>
          </cell>
          <cell r="F489" t="str">
            <v>12 코어 이하</v>
          </cell>
          <cell r="G489" t="str">
            <v>core</v>
          </cell>
          <cell r="H489">
            <v>0</v>
          </cell>
          <cell r="I489">
            <v>0</v>
          </cell>
          <cell r="J489">
            <v>0</v>
          </cell>
          <cell r="K489">
            <v>0</v>
          </cell>
          <cell r="L489">
            <v>0</v>
          </cell>
          <cell r="M489">
            <v>0</v>
          </cell>
          <cell r="N489">
            <v>0</v>
          </cell>
        </row>
        <row r="490">
          <cell r="A490" t="str">
            <v>19-1</v>
          </cell>
          <cell r="B490">
            <v>1</v>
          </cell>
          <cell r="C490">
            <v>600</v>
          </cell>
          <cell r="D490">
            <v>0</v>
          </cell>
          <cell r="E490" t="str">
            <v>가. 재료비</v>
          </cell>
          <cell r="F490">
            <v>0</v>
          </cell>
          <cell r="G490">
            <v>0</v>
          </cell>
          <cell r="H490">
            <v>0</v>
          </cell>
          <cell r="M490">
            <v>0</v>
          </cell>
          <cell r="N490">
            <v>0</v>
          </cell>
        </row>
        <row r="491">
          <cell r="A491" t="str">
            <v>19-2</v>
          </cell>
          <cell r="B491">
            <v>2</v>
          </cell>
          <cell r="C491">
            <v>91</v>
          </cell>
          <cell r="D491">
            <v>0</v>
          </cell>
          <cell r="E491" t="str">
            <v>성단용 피그테일</v>
          </cell>
          <cell r="F491" t="str">
            <v>LC-SM-SP 1.5m</v>
          </cell>
          <cell r="G491" t="str">
            <v>본</v>
          </cell>
          <cell r="H491">
            <v>0</v>
          </cell>
          <cell r="I491" t="str">
            <v>1*1</v>
          </cell>
          <cell r="K491" t="e">
            <v>#NAME?</v>
          </cell>
          <cell r="M491" t="str">
            <v>기본x심선수</v>
          </cell>
          <cell r="N491">
            <v>0</v>
          </cell>
        </row>
        <row r="492">
          <cell r="A492" t="str">
            <v>19-3</v>
          </cell>
          <cell r="B492">
            <v>3</v>
          </cell>
          <cell r="C492">
            <v>606</v>
          </cell>
          <cell r="D492">
            <v>0</v>
          </cell>
          <cell r="E492" t="str">
            <v>잡자재비</v>
          </cell>
          <cell r="F492" t="str">
            <v>전선 및 배관의 2%</v>
          </cell>
          <cell r="G492" t="str">
            <v>요율</v>
          </cell>
          <cell r="H492">
            <v>0</v>
          </cell>
          <cell r="I492">
            <v>0.02</v>
          </cell>
          <cell r="K492" t="e">
            <v>#NAME?</v>
          </cell>
          <cell r="M492" t="str">
            <v>기본x단위</v>
          </cell>
          <cell r="N492" t="str">
            <v>(공사용자재</v>
          </cell>
        </row>
        <row r="493">
          <cell r="A493" t="str">
            <v>19-4</v>
          </cell>
          <cell r="B493">
            <v>4</v>
          </cell>
          <cell r="C493">
            <v>601</v>
          </cell>
          <cell r="D493">
            <v>0</v>
          </cell>
          <cell r="E493" t="str">
            <v>나 노무비</v>
          </cell>
          <cell r="F493">
            <v>0</v>
          </cell>
          <cell r="G493">
            <v>0</v>
          </cell>
          <cell r="H493">
            <v>0</v>
          </cell>
          <cell r="M493">
            <v>0</v>
          </cell>
          <cell r="N493" t="str">
            <v>통4-1-3</v>
          </cell>
        </row>
        <row r="494">
          <cell r="C494">
            <v>553</v>
          </cell>
          <cell r="D494">
            <v>0</v>
          </cell>
          <cell r="E494" t="str">
            <v>광케이블설치사</v>
          </cell>
          <cell r="F494">
            <v>0</v>
          </cell>
          <cell r="G494" t="str">
            <v>인</v>
          </cell>
          <cell r="H494">
            <v>0</v>
          </cell>
          <cell r="I494" t="str">
            <v>0.06*1*(1+0.517)</v>
          </cell>
          <cell r="J494" t="str">
            <v>=</v>
          </cell>
          <cell r="K494" t="e">
            <v>#NAME?</v>
          </cell>
          <cell r="M494" t="str">
            <v>기본x단위량x야간할증</v>
          </cell>
          <cell r="N494">
            <v>0</v>
          </cell>
        </row>
        <row r="495">
          <cell r="C495">
            <v>522</v>
          </cell>
          <cell r="D495">
            <v>0</v>
          </cell>
          <cell r="E495" t="str">
            <v>특별인부</v>
          </cell>
          <cell r="F495">
            <v>0</v>
          </cell>
          <cell r="G495" t="str">
            <v>인</v>
          </cell>
          <cell r="H495">
            <v>0</v>
          </cell>
          <cell r="I495" t="str">
            <v>0.05*1*(1+0.517)</v>
          </cell>
          <cell r="J495" t="str">
            <v>=</v>
          </cell>
          <cell r="K495" t="e">
            <v>#NAME?</v>
          </cell>
          <cell r="M495" t="str">
            <v>기본x단위량x야간할증</v>
          </cell>
          <cell r="N495">
            <v>0</v>
          </cell>
        </row>
        <row r="496">
          <cell r="C496">
            <v>603</v>
          </cell>
          <cell r="D496">
            <v>0</v>
          </cell>
          <cell r="E496" t="str">
            <v>소계</v>
          </cell>
          <cell r="F496">
            <v>0</v>
          </cell>
          <cell r="G496">
            <v>0</v>
          </cell>
          <cell r="H496">
            <v>0</v>
          </cell>
          <cell r="M496">
            <v>0</v>
          </cell>
          <cell r="N496">
            <v>0</v>
          </cell>
        </row>
        <row r="497">
          <cell r="A497" t="str">
            <v>19-5</v>
          </cell>
          <cell r="B497">
            <v>5</v>
          </cell>
          <cell r="C497">
            <v>553</v>
          </cell>
          <cell r="D497">
            <v>0</v>
          </cell>
          <cell r="E497" t="str">
            <v>광케이블설치사</v>
          </cell>
          <cell r="F497">
            <v>0</v>
          </cell>
          <cell r="G497" t="str">
            <v>인</v>
          </cell>
          <cell r="H497">
            <v>0</v>
          </cell>
          <cell r="J497" t="str">
            <v>=</v>
          </cell>
          <cell r="K497" t="e">
            <v>#NAME?</v>
          </cell>
          <cell r="M497">
            <v>0</v>
          </cell>
          <cell r="N497">
            <v>0</v>
          </cell>
        </row>
        <row r="498">
          <cell r="A498" t="str">
            <v>19-6</v>
          </cell>
          <cell r="B498">
            <v>6</v>
          </cell>
          <cell r="C498">
            <v>522</v>
          </cell>
          <cell r="D498">
            <v>0</v>
          </cell>
          <cell r="E498" t="str">
            <v>특별인부</v>
          </cell>
          <cell r="F498">
            <v>0</v>
          </cell>
          <cell r="G498" t="str">
            <v>인</v>
          </cell>
          <cell r="H498">
            <v>0</v>
          </cell>
          <cell r="J498" t="str">
            <v>=</v>
          </cell>
          <cell r="K498" t="e">
            <v>#NAME?</v>
          </cell>
          <cell r="M498">
            <v>0</v>
          </cell>
          <cell r="N498">
            <v>0</v>
          </cell>
        </row>
        <row r="499">
          <cell r="A499" t="str">
            <v>19-7</v>
          </cell>
          <cell r="B499">
            <v>7</v>
          </cell>
          <cell r="C499">
            <v>602</v>
          </cell>
          <cell r="D499">
            <v>0</v>
          </cell>
          <cell r="E499" t="str">
            <v>다. 공구손료</v>
          </cell>
          <cell r="F499" t="str">
            <v>노무비x3%</v>
          </cell>
          <cell r="G499">
            <v>0</v>
          </cell>
          <cell r="H499">
            <v>0</v>
          </cell>
          <cell r="M499">
            <v>0</v>
          </cell>
          <cell r="N499" t="str">
            <v>공구손료</v>
          </cell>
        </row>
        <row r="500">
          <cell r="A500" t="str">
            <v>19-8</v>
          </cell>
          <cell r="B500">
            <v>8</v>
          </cell>
          <cell r="C500">
            <v>553</v>
          </cell>
          <cell r="D500">
            <v>0</v>
          </cell>
          <cell r="E500" t="str">
            <v>광케이블설치사</v>
          </cell>
          <cell r="F500">
            <v>0</v>
          </cell>
          <cell r="G500" t="str">
            <v>인</v>
          </cell>
          <cell r="H500">
            <v>0</v>
          </cell>
          <cell r="I500" t="str">
            <v>0.06</v>
          </cell>
          <cell r="J500" t="str">
            <v>=</v>
          </cell>
          <cell r="K500" t="e">
            <v>#NAME?</v>
          </cell>
          <cell r="M500" t="str">
            <v>기본</v>
          </cell>
          <cell r="N500" t="str">
            <v>통1-1-10</v>
          </cell>
        </row>
        <row r="501">
          <cell r="A501" t="str">
            <v>19-9</v>
          </cell>
          <cell r="B501">
            <v>9</v>
          </cell>
          <cell r="C501">
            <v>522</v>
          </cell>
          <cell r="D501">
            <v>0</v>
          </cell>
          <cell r="E501" t="str">
            <v>특별인부</v>
          </cell>
          <cell r="F501">
            <v>0</v>
          </cell>
          <cell r="G501" t="str">
            <v>인</v>
          </cell>
          <cell r="H501">
            <v>0</v>
          </cell>
          <cell r="I501" t="str">
            <v>0.05</v>
          </cell>
          <cell r="J501" t="str">
            <v>=</v>
          </cell>
          <cell r="K501" t="e">
            <v>#NAME?</v>
          </cell>
          <cell r="M501" t="str">
            <v>기본</v>
          </cell>
          <cell r="N501">
            <v>0</v>
          </cell>
        </row>
        <row r="502">
          <cell r="D502">
            <v>0</v>
          </cell>
          <cell r="E502">
            <v>0</v>
          </cell>
          <cell r="F502">
            <v>0</v>
          </cell>
          <cell r="G502">
            <v>0</v>
          </cell>
          <cell r="H502">
            <v>0</v>
          </cell>
          <cell r="M502">
            <v>0</v>
          </cell>
          <cell r="N502">
            <v>0</v>
          </cell>
        </row>
        <row r="503">
          <cell r="D503">
            <v>0</v>
          </cell>
          <cell r="E503">
            <v>0</v>
          </cell>
          <cell r="F503">
            <v>0</v>
          </cell>
          <cell r="G503">
            <v>0</v>
          </cell>
          <cell r="H503">
            <v>0</v>
          </cell>
          <cell r="M503">
            <v>0</v>
          </cell>
          <cell r="N503">
            <v>0</v>
          </cell>
        </row>
        <row r="504">
          <cell r="D504">
            <v>0</v>
          </cell>
          <cell r="E504">
            <v>0</v>
          </cell>
          <cell r="F504">
            <v>0</v>
          </cell>
          <cell r="G504">
            <v>0</v>
          </cell>
          <cell r="H504">
            <v>0</v>
          </cell>
          <cell r="M504">
            <v>0</v>
          </cell>
          <cell r="N504">
            <v>0</v>
          </cell>
        </row>
        <row r="505">
          <cell r="D505">
            <v>0</v>
          </cell>
          <cell r="E505">
            <v>0</v>
          </cell>
          <cell r="F505">
            <v>0</v>
          </cell>
          <cell r="G505">
            <v>0</v>
          </cell>
          <cell r="H505">
            <v>0</v>
          </cell>
          <cell r="M505">
            <v>0</v>
          </cell>
          <cell r="N505">
            <v>0</v>
          </cell>
        </row>
        <row r="506">
          <cell r="D506">
            <v>0</v>
          </cell>
          <cell r="E506">
            <v>0</v>
          </cell>
          <cell r="F506">
            <v>0</v>
          </cell>
          <cell r="G506">
            <v>0</v>
          </cell>
          <cell r="H506">
            <v>0</v>
          </cell>
          <cell r="M506">
            <v>0</v>
          </cell>
          <cell r="N506">
            <v>0</v>
          </cell>
        </row>
        <row r="507">
          <cell r="D507">
            <v>0</v>
          </cell>
          <cell r="E507">
            <v>0</v>
          </cell>
          <cell r="F507">
            <v>0</v>
          </cell>
          <cell r="G507">
            <v>0</v>
          </cell>
          <cell r="H507">
            <v>0</v>
          </cell>
          <cell r="M507">
            <v>0</v>
          </cell>
          <cell r="N507">
            <v>0</v>
          </cell>
        </row>
        <row r="508">
          <cell r="D508">
            <v>0</v>
          </cell>
          <cell r="E508">
            <v>0</v>
          </cell>
          <cell r="F508">
            <v>0</v>
          </cell>
          <cell r="G508">
            <v>0</v>
          </cell>
          <cell r="H508">
            <v>0</v>
          </cell>
          <cell r="M508">
            <v>0</v>
          </cell>
          <cell r="N508">
            <v>0</v>
          </cell>
        </row>
        <row r="509">
          <cell r="D509">
            <v>0</v>
          </cell>
          <cell r="E509">
            <v>0</v>
          </cell>
          <cell r="F509">
            <v>0</v>
          </cell>
          <cell r="G509">
            <v>0</v>
          </cell>
          <cell r="H509">
            <v>0</v>
          </cell>
          <cell r="M509">
            <v>0</v>
          </cell>
          <cell r="N509">
            <v>0</v>
          </cell>
        </row>
        <row r="510">
          <cell r="D510">
            <v>0</v>
          </cell>
          <cell r="E510">
            <v>0</v>
          </cell>
          <cell r="F510">
            <v>0</v>
          </cell>
          <cell r="G510">
            <v>0</v>
          </cell>
          <cell r="H510">
            <v>0</v>
          </cell>
          <cell r="M510">
            <v>0</v>
          </cell>
          <cell r="N510">
            <v>0</v>
          </cell>
        </row>
        <row r="511">
          <cell r="D511">
            <v>0</v>
          </cell>
          <cell r="E511">
            <v>0</v>
          </cell>
          <cell r="F511">
            <v>0</v>
          </cell>
          <cell r="G511">
            <v>0</v>
          </cell>
          <cell r="H511">
            <v>0</v>
          </cell>
          <cell r="M511">
            <v>0</v>
          </cell>
          <cell r="N511">
            <v>0</v>
          </cell>
        </row>
        <row r="512">
          <cell r="D512">
            <v>0</v>
          </cell>
          <cell r="E512">
            <v>0</v>
          </cell>
          <cell r="F512">
            <v>0</v>
          </cell>
          <cell r="G512">
            <v>0</v>
          </cell>
          <cell r="H512">
            <v>0</v>
          </cell>
          <cell r="M512">
            <v>0</v>
          </cell>
          <cell r="N512">
            <v>0</v>
          </cell>
        </row>
        <row r="513">
          <cell r="D513">
            <v>0</v>
          </cell>
          <cell r="E513">
            <v>0</v>
          </cell>
          <cell r="F513">
            <v>0</v>
          </cell>
          <cell r="G513">
            <v>0</v>
          </cell>
          <cell r="H513">
            <v>0</v>
          </cell>
          <cell r="M513">
            <v>0</v>
          </cell>
          <cell r="N513">
            <v>0</v>
          </cell>
        </row>
        <row r="514">
          <cell r="D514">
            <v>0</v>
          </cell>
          <cell r="E514">
            <v>0</v>
          </cell>
          <cell r="F514">
            <v>0</v>
          </cell>
          <cell r="G514">
            <v>0</v>
          </cell>
          <cell r="H514">
            <v>0</v>
          </cell>
          <cell r="M514">
            <v>0</v>
          </cell>
          <cell r="N514">
            <v>0</v>
          </cell>
        </row>
        <row r="515">
          <cell r="D515">
            <v>0</v>
          </cell>
          <cell r="E515">
            <v>0</v>
          </cell>
          <cell r="F515">
            <v>0</v>
          </cell>
          <cell r="G515">
            <v>0</v>
          </cell>
          <cell r="H515">
            <v>0</v>
          </cell>
          <cell r="I515">
            <v>0</v>
          </cell>
          <cell r="J515">
            <v>0</v>
          </cell>
          <cell r="K515">
            <v>0</v>
          </cell>
          <cell r="L515">
            <v>0</v>
          </cell>
          <cell r="M515">
            <v>0</v>
          </cell>
          <cell r="N515">
            <v>0</v>
          </cell>
        </row>
        <row r="516">
          <cell r="A516">
            <v>20</v>
          </cell>
          <cell r="D516">
            <v>20</v>
          </cell>
          <cell r="E516" t="str">
            <v>구내 광케이블 성단</v>
          </cell>
          <cell r="F516" t="str">
            <v/>
          </cell>
          <cell r="G516" t="str">
            <v>core</v>
          </cell>
          <cell r="H516">
            <v>0</v>
          </cell>
          <cell r="I516">
            <v>0</v>
          </cell>
          <cell r="J516">
            <v>0</v>
          </cell>
          <cell r="K516">
            <v>0</v>
          </cell>
          <cell r="L516">
            <v>0</v>
          </cell>
          <cell r="M516">
            <v>0</v>
          </cell>
          <cell r="N516">
            <v>0</v>
          </cell>
        </row>
        <row r="517">
          <cell r="A517" t="str">
            <v>20-1</v>
          </cell>
          <cell r="B517">
            <v>1</v>
          </cell>
          <cell r="C517">
            <v>600</v>
          </cell>
          <cell r="D517">
            <v>0</v>
          </cell>
          <cell r="E517" t="str">
            <v>가. 재료비</v>
          </cell>
          <cell r="F517">
            <v>0</v>
          </cell>
          <cell r="G517">
            <v>0</v>
          </cell>
          <cell r="H517">
            <v>0</v>
          </cell>
          <cell r="M517">
            <v>0</v>
          </cell>
          <cell r="N517">
            <v>0</v>
          </cell>
        </row>
        <row r="518">
          <cell r="A518" t="str">
            <v>20-2</v>
          </cell>
          <cell r="B518">
            <v>2</v>
          </cell>
          <cell r="C518">
            <v>91</v>
          </cell>
          <cell r="D518">
            <v>0</v>
          </cell>
          <cell r="E518" t="str">
            <v>성단용 피그테일</v>
          </cell>
          <cell r="F518" t="str">
            <v>LC-SM-SP 1.5m</v>
          </cell>
          <cell r="G518" t="str">
            <v>본</v>
          </cell>
          <cell r="H518">
            <v>0</v>
          </cell>
          <cell r="I518" t="str">
            <v>1*1</v>
          </cell>
          <cell r="K518" t="e">
            <v>#NAME?</v>
          </cell>
          <cell r="M518" t="str">
            <v>기본x단위</v>
          </cell>
          <cell r="N518" t="str">
            <v>(공사용자재</v>
          </cell>
        </row>
        <row r="519">
          <cell r="A519" t="str">
            <v>20-3</v>
          </cell>
          <cell r="B519">
            <v>3</v>
          </cell>
          <cell r="C519">
            <v>606</v>
          </cell>
          <cell r="D519">
            <v>0</v>
          </cell>
          <cell r="E519" t="str">
            <v>잡자재비</v>
          </cell>
          <cell r="F519" t="str">
            <v>전선 및 배관의 2%</v>
          </cell>
          <cell r="G519" t="str">
            <v>요율</v>
          </cell>
          <cell r="H519">
            <v>0</v>
          </cell>
          <cell r="I519">
            <v>0.02</v>
          </cell>
          <cell r="K519" t="e">
            <v>#NAME?</v>
          </cell>
          <cell r="M519" t="str">
            <v>기본x단위</v>
          </cell>
          <cell r="N519" t="str">
            <v>소요량산출기준)</v>
          </cell>
        </row>
        <row r="520">
          <cell r="A520" t="str">
            <v>20-4</v>
          </cell>
          <cell r="B520">
            <v>4</v>
          </cell>
          <cell r="C520">
            <v>601</v>
          </cell>
          <cell r="D520">
            <v>0</v>
          </cell>
          <cell r="E520" t="str">
            <v>나 노무비</v>
          </cell>
          <cell r="F520">
            <v>0</v>
          </cell>
          <cell r="G520">
            <v>0</v>
          </cell>
          <cell r="H520">
            <v>0</v>
          </cell>
          <cell r="M520">
            <v>0</v>
          </cell>
          <cell r="N520" t="str">
            <v>통4-1-3</v>
          </cell>
        </row>
        <row r="521">
          <cell r="C521">
            <v>553</v>
          </cell>
          <cell r="D521">
            <v>0</v>
          </cell>
          <cell r="E521" t="str">
            <v>광케이블설치사</v>
          </cell>
          <cell r="F521">
            <v>0</v>
          </cell>
          <cell r="G521" t="str">
            <v>인</v>
          </cell>
          <cell r="H521">
            <v>0</v>
          </cell>
          <cell r="I521" t="str">
            <v>0.06*1</v>
          </cell>
          <cell r="J521" t="str">
            <v>=</v>
          </cell>
          <cell r="K521" t="e">
            <v>#NAME?</v>
          </cell>
          <cell r="M521" t="str">
            <v>기본x단위량</v>
          </cell>
          <cell r="N521">
            <v>0</v>
          </cell>
        </row>
        <row r="522">
          <cell r="C522">
            <v>522</v>
          </cell>
          <cell r="D522">
            <v>0</v>
          </cell>
          <cell r="E522" t="str">
            <v>특별인부</v>
          </cell>
          <cell r="F522">
            <v>0</v>
          </cell>
          <cell r="G522" t="str">
            <v>인</v>
          </cell>
          <cell r="H522">
            <v>0</v>
          </cell>
          <cell r="I522" t="str">
            <v>0.05*1</v>
          </cell>
          <cell r="J522" t="str">
            <v>=</v>
          </cell>
          <cell r="K522" t="e">
            <v>#NAME?</v>
          </cell>
          <cell r="M522" t="str">
            <v>기본x단위량</v>
          </cell>
          <cell r="N522">
            <v>0</v>
          </cell>
        </row>
        <row r="523">
          <cell r="C523">
            <v>603</v>
          </cell>
          <cell r="D523">
            <v>0</v>
          </cell>
          <cell r="E523" t="str">
            <v>소계</v>
          </cell>
          <cell r="F523">
            <v>0</v>
          </cell>
          <cell r="G523">
            <v>0</v>
          </cell>
          <cell r="H523">
            <v>0</v>
          </cell>
          <cell r="M523">
            <v>0</v>
          </cell>
          <cell r="N523">
            <v>0</v>
          </cell>
        </row>
        <row r="524">
          <cell r="A524" t="str">
            <v>20-5</v>
          </cell>
          <cell r="B524">
            <v>5</v>
          </cell>
          <cell r="C524">
            <v>553</v>
          </cell>
          <cell r="D524">
            <v>0</v>
          </cell>
          <cell r="E524" t="str">
            <v>광케이블설치사</v>
          </cell>
          <cell r="F524">
            <v>0</v>
          </cell>
          <cell r="G524" t="str">
            <v>인</v>
          </cell>
          <cell r="H524">
            <v>0</v>
          </cell>
          <cell r="J524" t="str">
            <v>=</v>
          </cell>
          <cell r="K524" t="e">
            <v>#NAME?</v>
          </cell>
          <cell r="M524">
            <v>0</v>
          </cell>
          <cell r="N524">
            <v>0</v>
          </cell>
        </row>
        <row r="525">
          <cell r="A525" t="str">
            <v>20-6</v>
          </cell>
          <cell r="B525">
            <v>6</v>
          </cell>
          <cell r="C525">
            <v>522</v>
          </cell>
          <cell r="D525">
            <v>0</v>
          </cell>
          <cell r="E525" t="str">
            <v>특별인부</v>
          </cell>
          <cell r="F525">
            <v>0</v>
          </cell>
          <cell r="G525" t="str">
            <v>인</v>
          </cell>
          <cell r="H525">
            <v>0</v>
          </cell>
          <cell r="J525" t="str">
            <v>=</v>
          </cell>
          <cell r="K525" t="e">
            <v>#NAME?</v>
          </cell>
          <cell r="M525">
            <v>0</v>
          </cell>
          <cell r="N525">
            <v>0</v>
          </cell>
        </row>
        <row r="526">
          <cell r="A526" t="str">
            <v>20-7</v>
          </cell>
          <cell r="B526">
            <v>7</v>
          </cell>
          <cell r="C526">
            <v>602</v>
          </cell>
          <cell r="D526">
            <v>0</v>
          </cell>
          <cell r="E526" t="str">
            <v>다. 공구손료</v>
          </cell>
          <cell r="F526" t="str">
            <v>노무비x3%</v>
          </cell>
          <cell r="G526">
            <v>0</v>
          </cell>
          <cell r="H526">
            <v>0</v>
          </cell>
          <cell r="M526">
            <v>0</v>
          </cell>
          <cell r="N526" t="str">
            <v>공구손료</v>
          </cell>
        </row>
        <row r="527">
          <cell r="A527" t="str">
            <v>20-8</v>
          </cell>
          <cell r="B527">
            <v>8</v>
          </cell>
          <cell r="C527">
            <v>553</v>
          </cell>
          <cell r="D527">
            <v>0</v>
          </cell>
          <cell r="E527" t="str">
            <v>광케이블설치사</v>
          </cell>
          <cell r="F527">
            <v>0</v>
          </cell>
          <cell r="G527" t="str">
            <v>인</v>
          </cell>
          <cell r="H527">
            <v>0</v>
          </cell>
          <cell r="I527" t="str">
            <v>0.06</v>
          </cell>
          <cell r="J527" t="str">
            <v>=</v>
          </cell>
          <cell r="K527" t="e">
            <v>#NAME?</v>
          </cell>
          <cell r="M527" t="str">
            <v>기본</v>
          </cell>
          <cell r="N527" t="str">
            <v>통1-1-10</v>
          </cell>
        </row>
        <row r="528">
          <cell r="A528" t="str">
            <v>20-9</v>
          </cell>
          <cell r="B528">
            <v>9</v>
          </cell>
          <cell r="C528">
            <v>522</v>
          </cell>
          <cell r="D528">
            <v>0</v>
          </cell>
          <cell r="E528" t="str">
            <v>특별인부</v>
          </cell>
          <cell r="F528">
            <v>0</v>
          </cell>
          <cell r="G528" t="str">
            <v>인</v>
          </cell>
          <cell r="H528">
            <v>0</v>
          </cell>
          <cell r="I528" t="e">
            <v>#NAME?</v>
          </cell>
          <cell r="J528" t="str">
            <v>=</v>
          </cell>
          <cell r="K528" t="e">
            <v>#NAME?</v>
          </cell>
          <cell r="M528" t="str">
            <v>기본</v>
          </cell>
          <cell r="N528">
            <v>0</v>
          </cell>
        </row>
        <row r="529">
          <cell r="D529">
            <v>0</v>
          </cell>
          <cell r="E529">
            <v>0</v>
          </cell>
          <cell r="F529">
            <v>0</v>
          </cell>
          <cell r="G529">
            <v>0</v>
          </cell>
          <cell r="H529">
            <v>0</v>
          </cell>
          <cell r="M529">
            <v>0</v>
          </cell>
          <cell r="N529">
            <v>0</v>
          </cell>
        </row>
        <row r="530">
          <cell r="D530">
            <v>0</v>
          </cell>
          <cell r="E530">
            <v>0</v>
          </cell>
          <cell r="F530">
            <v>0</v>
          </cell>
          <cell r="G530">
            <v>0</v>
          </cell>
          <cell r="H530">
            <v>0</v>
          </cell>
          <cell r="M530">
            <v>0</v>
          </cell>
          <cell r="N530">
            <v>0</v>
          </cell>
        </row>
        <row r="531">
          <cell r="D531">
            <v>0</v>
          </cell>
          <cell r="E531">
            <v>0</v>
          </cell>
          <cell r="F531">
            <v>0</v>
          </cell>
          <cell r="G531">
            <v>0</v>
          </cell>
          <cell r="H531">
            <v>0</v>
          </cell>
          <cell r="M531">
            <v>0</v>
          </cell>
          <cell r="N531">
            <v>0</v>
          </cell>
        </row>
        <row r="532">
          <cell r="D532">
            <v>0</v>
          </cell>
          <cell r="E532">
            <v>0</v>
          </cell>
          <cell r="F532">
            <v>0</v>
          </cell>
          <cell r="G532">
            <v>0</v>
          </cell>
          <cell r="H532">
            <v>0</v>
          </cell>
          <cell r="M532">
            <v>0</v>
          </cell>
          <cell r="N532">
            <v>0</v>
          </cell>
        </row>
        <row r="533">
          <cell r="D533">
            <v>0</v>
          </cell>
          <cell r="E533">
            <v>0</v>
          </cell>
          <cell r="F533">
            <v>0</v>
          </cell>
          <cell r="G533">
            <v>0</v>
          </cell>
          <cell r="H533">
            <v>0</v>
          </cell>
          <cell r="M533">
            <v>0</v>
          </cell>
          <cell r="N533">
            <v>0</v>
          </cell>
        </row>
        <row r="534">
          <cell r="D534">
            <v>0</v>
          </cell>
          <cell r="E534">
            <v>0</v>
          </cell>
          <cell r="F534">
            <v>0</v>
          </cell>
          <cell r="G534">
            <v>0</v>
          </cell>
          <cell r="H534">
            <v>0</v>
          </cell>
          <cell r="M534">
            <v>0</v>
          </cell>
          <cell r="N534">
            <v>0</v>
          </cell>
        </row>
        <row r="535">
          <cell r="D535">
            <v>0</v>
          </cell>
          <cell r="E535">
            <v>0</v>
          </cell>
          <cell r="F535">
            <v>0</v>
          </cell>
          <cell r="G535">
            <v>0</v>
          </cell>
          <cell r="H535">
            <v>0</v>
          </cell>
          <cell r="M535">
            <v>0</v>
          </cell>
          <cell r="N535">
            <v>0</v>
          </cell>
        </row>
        <row r="536">
          <cell r="D536">
            <v>0</v>
          </cell>
          <cell r="E536">
            <v>0</v>
          </cell>
          <cell r="F536">
            <v>0</v>
          </cell>
          <cell r="G536">
            <v>0</v>
          </cell>
          <cell r="H536">
            <v>0</v>
          </cell>
          <cell r="M536">
            <v>0</v>
          </cell>
          <cell r="N536">
            <v>0</v>
          </cell>
        </row>
        <row r="537">
          <cell r="D537">
            <v>0</v>
          </cell>
          <cell r="E537">
            <v>0</v>
          </cell>
          <cell r="F537">
            <v>0</v>
          </cell>
          <cell r="G537">
            <v>0</v>
          </cell>
          <cell r="H537">
            <v>0</v>
          </cell>
          <cell r="M537">
            <v>0</v>
          </cell>
          <cell r="N537">
            <v>0</v>
          </cell>
        </row>
        <row r="538">
          <cell r="D538">
            <v>0</v>
          </cell>
          <cell r="E538">
            <v>0</v>
          </cell>
          <cell r="F538">
            <v>0</v>
          </cell>
          <cell r="G538">
            <v>0</v>
          </cell>
          <cell r="H538">
            <v>0</v>
          </cell>
          <cell r="M538">
            <v>0</v>
          </cell>
          <cell r="N538">
            <v>0</v>
          </cell>
        </row>
        <row r="539">
          <cell r="D539">
            <v>0</v>
          </cell>
          <cell r="E539">
            <v>0</v>
          </cell>
          <cell r="F539">
            <v>0</v>
          </cell>
          <cell r="G539">
            <v>0</v>
          </cell>
          <cell r="H539">
            <v>0</v>
          </cell>
          <cell r="M539">
            <v>0</v>
          </cell>
          <cell r="N539">
            <v>0</v>
          </cell>
        </row>
        <row r="540">
          <cell r="D540">
            <v>0</v>
          </cell>
          <cell r="E540">
            <v>0</v>
          </cell>
          <cell r="F540">
            <v>0</v>
          </cell>
          <cell r="G540">
            <v>0</v>
          </cell>
          <cell r="H540">
            <v>0</v>
          </cell>
          <cell r="M540">
            <v>0</v>
          </cell>
          <cell r="N540">
            <v>0</v>
          </cell>
        </row>
        <row r="541">
          <cell r="D541">
            <v>0</v>
          </cell>
          <cell r="E541">
            <v>0</v>
          </cell>
          <cell r="F541">
            <v>0</v>
          </cell>
          <cell r="G541">
            <v>0</v>
          </cell>
          <cell r="H541">
            <v>0</v>
          </cell>
          <cell r="M541">
            <v>0</v>
          </cell>
          <cell r="N541">
            <v>0</v>
          </cell>
        </row>
        <row r="542">
          <cell r="D542">
            <v>0</v>
          </cell>
          <cell r="E542">
            <v>0</v>
          </cell>
          <cell r="F542">
            <v>0</v>
          </cell>
          <cell r="G542">
            <v>0</v>
          </cell>
          <cell r="H542">
            <v>0</v>
          </cell>
          <cell r="I542">
            <v>0</v>
          </cell>
          <cell r="J542">
            <v>0</v>
          </cell>
          <cell r="K542">
            <v>0</v>
          </cell>
          <cell r="L542">
            <v>0</v>
          </cell>
          <cell r="M542">
            <v>0</v>
          </cell>
          <cell r="N542">
            <v>0</v>
          </cell>
        </row>
        <row r="543">
          <cell r="A543">
            <v>21</v>
          </cell>
          <cell r="D543">
            <v>21</v>
          </cell>
          <cell r="E543" t="str">
            <v>광케이블 코어접속</v>
          </cell>
          <cell r="F543" t="str">
            <v>72코어 이하, 구내</v>
          </cell>
          <cell r="G543" t="str">
            <v>core</v>
          </cell>
          <cell r="H543">
            <v>0</v>
          </cell>
          <cell r="I543">
            <v>0</v>
          </cell>
          <cell r="J543">
            <v>0</v>
          </cell>
          <cell r="K543">
            <v>0</v>
          </cell>
          <cell r="L543">
            <v>0</v>
          </cell>
          <cell r="M543">
            <v>0</v>
          </cell>
          <cell r="N543">
            <v>0</v>
          </cell>
        </row>
        <row r="544">
          <cell r="A544" t="str">
            <v>21-1</v>
          </cell>
          <cell r="B544">
            <v>1</v>
          </cell>
          <cell r="C544">
            <v>600</v>
          </cell>
          <cell r="D544">
            <v>0</v>
          </cell>
          <cell r="E544" t="str">
            <v>가. 재료비</v>
          </cell>
          <cell r="F544">
            <v>0</v>
          </cell>
          <cell r="G544">
            <v>0</v>
          </cell>
          <cell r="H544">
            <v>0</v>
          </cell>
          <cell r="M544">
            <v>0</v>
          </cell>
          <cell r="N544">
            <v>0</v>
          </cell>
        </row>
        <row r="545">
          <cell r="A545" t="str">
            <v>21-2</v>
          </cell>
          <cell r="B545">
            <v>2</v>
          </cell>
          <cell r="C545">
            <v>73</v>
          </cell>
          <cell r="D545">
            <v>0</v>
          </cell>
          <cell r="E545" t="str">
            <v>광섬유클린티슈</v>
          </cell>
          <cell r="F545" t="str">
            <v>이소프로필알콜(순도99%)에 적신티슈</v>
          </cell>
          <cell r="G545" t="str">
            <v>매</v>
          </cell>
          <cell r="H545">
            <v>0</v>
          </cell>
          <cell r="I545" t="str">
            <v>1*1</v>
          </cell>
          <cell r="K545" t="e">
            <v>#NAME?</v>
          </cell>
          <cell r="M545" t="str">
            <v>기본X심선수</v>
          </cell>
          <cell r="N545">
            <v>0</v>
          </cell>
        </row>
        <row r="546">
          <cell r="A546" t="str">
            <v>21-3</v>
          </cell>
          <cell r="B546">
            <v>3</v>
          </cell>
          <cell r="C546">
            <v>72</v>
          </cell>
          <cell r="D546">
            <v>0</v>
          </cell>
          <cell r="E546" t="str">
            <v>열수축슬리브</v>
          </cell>
          <cell r="F546" t="str">
            <v>광섬유접속용</v>
          </cell>
          <cell r="G546" t="str">
            <v>개</v>
          </cell>
          <cell r="H546">
            <v>0</v>
          </cell>
          <cell r="I546" t="str">
            <v>1*1</v>
          </cell>
          <cell r="K546" t="e">
            <v>#NAME?</v>
          </cell>
          <cell r="M546" t="str">
            <v>기본X심선수</v>
          </cell>
          <cell r="N546" t="str">
            <v>(공사용자재</v>
          </cell>
        </row>
        <row r="547">
          <cell r="A547" t="str">
            <v>21-4</v>
          </cell>
          <cell r="B547">
            <v>4</v>
          </cell>
          <cell r="C547">
            <v>71</v>
          </cell>
          <cell r="D547">
            <v>0</v>
          </cell>
          <cell r="E547" t="str">
            <v>가제</v>
          </cell>
          <cell r="F547" t="str">
            <v>10cm x 10cm</v>
          </cell>
          <cell r="G547" t="str">
            <v>매</v>
          </cell>
          <cell r="H547">
            <v>0</v>
          </cell>
          <cell r="I547" t="str">
            <v>1*1</v>
          </cell>
          <cell r="K547" t="e">
            <v>#NAME?</v>
          </cell>
          <cell r="M547" t="str">
            <v>기본X심선수</v>
          </cell>
          <cell r="N547" t="str">
            <v>소요량산출기준)</v>
          </cell>
        </row>
        <row r="548">
          <cell r="A548" t="str">
            <v>21-5</v>
          </cell>
          <cell r="B548">
            <v>5</v>
          </cell>
          <cell r="C548">
            <v>601</v>
          </cell>
          <cell r="D548">
            <v>0</v>
          </cell>
          <cell r="E548" t="str">
            <v>나 노무비</v>
          </cell>
          <cell r="F548">
            <v>0</v>
          </cell>
          <cell r="G548">
            <v>0</v>
          </cell>
          <cell r="H548">
            <v>0</v>
          </cell>
          <cell r="M548">
            <v>0</v>
          </cell>
          <cell r="N548" t="str">
            <v>통4-1-2-1</v>
          </cell>
        </row>
        <row r="549">
          <cell r="C549">
            <v>553</v>
          </cell>
          <cell r="D549">
            <v>0</v>
          </cell>
          <cell r="E549" t="str">
            <v>광케이블설치사</v>
          </cell>
          <cell r="F549">
            <v>0</v>
          </cell>
          <cell r="G549" t="str">
            <v>인</v>
          </cell>
          <cell r="H549">
            <v>0</v>
          </cell>
          <cell r="I549" t="str">
            <v>0.06*1</v>
          </cell>
          <cell r="J549" t="str">
            <v>=</v>
          </cell>
          <cell r="K549" t="e">
            <v>#NAME?</v>
          </cell>
          <cell r="M549" t="str">
            <v>기본x단위량</v>
          </cell>
          <cell r="N549">
            <v>0</v>
          </cell>
        </row>
        <row r="550">
          <cell r="C550">
            <v>522</v>
          </cell>
          <cell r="D550">
            <v>0</v>
          </cell>
          <cell r="E550" t="str">
            <v>특별인부</v>
          </cell>
          <cell r="F550">
            <v>0</v>
          </cell>
          <cell r="G550" t="str">
            <v>인</v>
          </cell>
          <cell r="H550">
            <v>0</v>
          </cell>
          <cell r="I550" t="str">
            <v>0.06*1</v>
          </cell>
          <cell r="J550" t="str">
            <v>=</v>
          </cell>
          <cell r="K550" t="e">
            <v>#NAME?</v>
          </cell>
          <cell r="M550" t="str">
            <v>기본x단위량</v>
          </cell>
          <cell r="N550">
            <v>0</v>
          </cell>
        </row>
        <row r="551">
          <cell r="C551">
            <v>603</v>
          </cell>
          <cell r="D551">
            <v>0</v>
          </cell>
          <cell r="E551" t="str">
            <v>소계</v>
          </cell>
          <cell r="F551">
            <v>0</v>
          </cell>
          <cell r="G551">
            <v>0</v>
          </cell>
          <cell r="H551">
            <v>0</v>
          </cell>
          <cell r="M551">
            <v>0</v>
          </cell>
          <cell r="N551">
            <v>0</v>
          </cell>
        </row>
        <row r="552">
          <cell r="A552" t="str">
            <v>21-6</v>
          </cell>
          <cell r="B552">
            <v>6</v>
          </cell>
          <cell r="C552">
            <v>553</v>
          </cell>
          <cell r="D552">
            <v>0</v>
          </cell>
          <cell r="E552" t="str">
            <v>광케이블설치사</v>
          </cell>
          <cell r="F552">
            <v>0</v>
          </cell>
          <cell r="G552" t="str">
            <v>인</v>
          </cell>
          <cell r="H552">
            <v>0</v>
          </cell>
          <cell r="J552" t="str">
            <v>=</v>
          </cell>
          <cell r="K552" t="e">
            <v>#NAME?</v>
          </cell>
          <cell r="M552">
            <v>0</v>
          </cell>
          <cell r="N552">
            <v>0</v>
          </cell>
        </row>
        <row r="553">
          <cell r="A553" t="str">
            <v>21-7</v>
          </cell>
          <cell r="B553">
            <v>7</v>
          </cell>
          <cell r="C553">
            <v>522</v>
          </cell>
          <cell r="D553">
            <v>0</v>
          </cell>
          <cell r="E553" t="str">
            <v>특별인부</v>
          </cell>
          <cell r="F553">
            <v>0</v>
          </cell>
          <cell r="G553" t="str">
            <v>인</v>
          </cell>
          <cell r="H553">
            <v>0</v>
          </cell>
          <cell r="J553" t="str">
            <v>=</v>
          </cell>
          <cell r="K553" t="e">
            <v>#NAME?</v>
          </cell>
          <cell r="M553">
            <v>0</v>
          </cell>
          <cell r="N553">
            <v>0</v>
          </cell>
        </row>
        <row r="554">
          <cell r="A554" t="str">
            <v>21-8</v>
          </cell>
          <cell r="B554">
            <v>8</v>
          </cell>
          <cell r="C554">
            <v>602</v>
          </cell>
          <cell r="D554">
            <v>0</v>
          </cell>
          <cell r="E554" t="str">
            <v>다. 공구손료</v>
          </cell>
          <cell r="F554" t="str">
            <v>노무비x3%</v>
          </cell>
          <cell r="G554">
            <v>0</v>
          </cell>
          <cell r="H554">
            <v>0</v>
          </cell>
          <cell r="M554">
            <v>0</v>
          </cell>
          <cell r="N554" t="str">
            <v>공구손료</v>
          </cell>
        </row>
        <row r="555">
          <cell r="A555" t="str">
            <v>21-9</v>
          </cell>
          <cell r="B555">
            <v>9</v>
          </cell>
          <cell r="C555">
            <v>553</v>
          </cell>
          <cell r="D555">
            <v>0</v>
          </cell>
          <cell r="E555" t="str">
            <v>광케이블설치사</v>
          </cell>
          <cell r="F555">
            <v>0</v>
          </cell>
          <cell r="G555" t="str">
            <v>인</v>
          </cell>
          <cell r="H555">
            <v>0</v>
          </cell>
          <cell r="I555" t="str">
            <v>0.06</v>
          </cell>
          <cell r="J555" t="str">
            <v>=</v>
          </cell>
          <cell r="K555" t="e">
            <v>#NAME?</v>
          </cell>
          <cell r="M555" t="str">
            <v>기본</v>
          </cell>
          <cell r="N555" t="str">
            <v>통1-1-10</v>
          </cell>
        </row>
        <row r="556">
          <cell r="A556" t="str">
            <v>21-10</v>
          </cell>
          <cell r="B556">
            <v>10</v>
          </cell>
          <cell r="C556">
            <v>522</v>
          </cell>
          <cell r="D556">
            <v>0</v>
          </cell>
          <cell r="E556" t="str">
            <v>특별인부</v>
          </cell>
          <cell r="F556">
            <v>0</v>
          </cell>
          <cell r="G556" t="str">
            <v>인</v>
          </cell>
          <cell r="H556">
            <v>0</v>
          </cell>
          <cell r="I556" t="str">
            <v>0.06</v>
          </cell>
          <cell r="J556" t="str">
            <v>=</v>
          </cell>
          <cell r="K556" t="e">
            <v>#NAME?</v>
          </cell>
          <cell r="M556" t="str">
            <v>기본</v>
          </cell>
          <cell r="N556">
            <v>0</v>
          </cell>
        </row>
        <row r="557">
          <cell r="D557">
            <v>0</v>
          </cell>
          <cell r="E557">
            <v>0</v>
          </cell>
          <cell r="F557">
            <v>0</v>
          </cell>
          <cell r="G557">
            <v>0</v>
          </cell>
          <cell r="H557">
            <v>0</v>
          </cell>
          <cell r="M557">
            <v>0</v>
          </cell>
          <cell r="N557">
            <v>0</v>
          </cell>
        </row>
        <row r="558">
          <cell r="D558">
            <v>0</v>
          </cell>
          <cell r="E558">
            <v>0</v>
          </cell>
          <cell r="F558">
            <v>0</v>
          </cell>
          <cell r="G558">
            <v>0</v>
          </cell>
          <cell r="H558">
            <v>0</v>
          </cell>
          <cell r="M558">
            <v>0</v>
          </cell>
          <cell r="N558">
            <v>0</v>
          </cell>
        </row>
        <row r="559">
          <cell r="D559">
            <v>0</v>
          </cell>
          <cell r="E559">
            <v>0</v>
          </cell>
          <cell r="F559">
            <v>0</v>
          </cell>
          <cell r="G559">
            <v>0</v>
          </cell>
          <cell r="H559">
            <v>0</v>
          </cell>
          <cell r="M559">
            <v>0</v>
          </cell>
          <cell r="N559">
            <v>0</v>
          </cell>
        </row>
        <row r="560">
          <cell r="D560">
            <v>0</v>
          </cell>
          <cell r="E560">
            <v>0</v>
          </cell>
          <cell r="F560">
            <v>0</v>
          </cell>
          <cell r="G560">
            <v>0</v>
          </cell>
          <cell r="H560">
            <v>0</v>
          </cell>
          <cell r="M560">
            <v>0</v>
          </cell>
          <cell r="N560">
            <v>0</v>
          </cell>
        </row>
        <row r="561">
          <cell r="D561">
            <v>0</v>
          </cell>
          <cell r="E561">
            <v>0</v>
          </cell>
          <cell r="F561">
            <v>0</v>
          </cell>
          <cell r="G561">
            <v>0</v>
          </cell>
          <cell r="H561">
            <v>0</v>
          </cell>
          <cell r="M561">
            <v>0</v>
          </cell>
          <cell r="N561">
            <v>0</v>
          </cell>
        </row>
        <row r="562">
          <cell r="D562">
            <v>0</v>
          </cell>
          <cell r="E562">
            <v>0</v>
          </cell>
          <cell r="F562">
            <v>0</v>
          </cell>
          <cell r="G562">
            <v>0</v>
          </cell>
          <cell r="H562">
            <v>0</v>
          </cell>
          <cell r="M562">
            <v>0</v>
          </cell>
          <cell r="N562">
            <v>0</v>
          </cell>
        </row>
        <row r="563">
          <cell r="D563">
            <v>0</v>
          </cell>
          <cell r="E563">
            <v>0</v>
          </cell>
          <cell r="F563">
            <v>0</v>
          </cell>
          <cell r="G563">
            <v>0</v>
          </cell>
          <cell r="H563">
            <v>0</v>
          </cell>
          <cell r="M563">
            <v>0</v>
          </cell>
          <cell r="N563">
            <v>0</v>
          </cell>
        </row>
        <row r="564">
          <cell r="D564">
            <v>0</v>
          </cell>
          <cell r="E564">
            <v>0</v>
          </cell>
          <cell r="F564">
            <v>0</v>
          </cell>
          <cell r="G564">
            <v>0</v>
          </cell>
          <cell r="H564">
            <v>0</v>
          </cell>
          <cell r="M564">
            <v>0</v>
          </cell>
          <cell r="N564">
            <v>0</v>
          </cell>
        </row>
        <row r="565">
          <cell r="D565">
            <v>0</v>
          </cell>
          <cell r="E565">
            <v>0</v>
          </cell>
          <cell r="F565">
            <v>0</v>
          </cell>
          <cell r="G565">
            <v>0</v>
          </cell>
          <cell r="H565">
            <v>0</v>
          </cell>
          <cell r="M565">
            <v>0</v>
          </cell>
          <cell r="N565">
            <v>0</v>
          </cell>
        </row>
        <row r="566">
          <cell r="D566">
            <v>0</v>
          </cell>
          <cell r="E566">
            <v>0</v>
          </cell>
          <cell r="F566">
            <v>0</v>
          </cell>
          <cell r="G566">
            <v>0</v>
          </cell>
          <cell r="H566">
            <v>0</v>
          </cell>
          <cell r="M566">
            <v>0</v>
          </cell>
          <cell r="N566">
            <v>0</v>
          </cell>
        </row>
        <row r="567">
          <cell r="D567">
            <v>0</v>
          </cell>
          <cell r="E567">
            <v>0</v>
          </cell>
          <cell r="F567">
            <v>0</v>
          </cell>
          <cell r="G567">
            <v>0</v>
          </cell>
          <cell r="H567">
            <v>0</v>
          </cell>
          <cell r="M567">
            <v>0</v>
          </cell>
          <cell r="N567">
            <v>0</v>
          </cell>
        </row>
        <row r="568">
          <cell r="D568">
            <v>0</v>
          </cell>
          <cell r="E568">
            <v>0</v>
          </cell>
          <cell r="F568">
            <v>0</v>
          </cell>
          <cell r="G568">
            <v>0</v>
          </cell>
          <cell r="H568">
            <v>0</v>
          </cell>
          <cell r="M568">
            <v>0</v>
          </cell>
          <cell r="N568">
            <v>0</v>
          </cell>
        </row>
        <row r="569">
          <cell r="D569">
            <v>0</v>
          </cell>
          <cell r="E569">
            <v>0</v>
          </cell>
          <cell r="F569">
            <v>0</v>
          </cell>
          <cell r="G569">
            <v>0</v>
          </cell>
          <cell r="H569">
            <v>0</v>
          </cell>
          <cell r="I569">
            <v>0</v>
          </cell>
          <cell r="J569">
            <v>0</v>
          </cell>
          <cell r="K569">
            <v>0</v>
          </cell>
          <cell r="L569">
            <v>0</v>
          </cell>
          <cell r="M569">
            <v>0</v>
          </cell>
          <cell r="N569">
            <v>0</v>
          </cell>
        </row>
        <row r="570">
          <cell r="A570">
            <v>22</v>
          </cell>
          <cell r="D570">
            <v>22</v>
          </cell>
          <cell r="E570" t="str">
            <v>광케이블 코어접속</v>
          </cell>
          <cell r="F570" t="str">
            <v>72코어 이하, 야간</v>
          </cell>
          <cell r="G570" t="str">
            <v>core</v>
          </cell>
          <cell r="H570">
            <v>0</v>
          </cell>
          <cell r="I570">
            <v>0</v>
          </cell>
          <cell r="J570">
            <v>0</v>
          </cell>
          <cell r="K570">
            <v>0</v>
          </cell>
          <cell r="L570">
            <v>0</v>
          </cell>
          <cell r="M570">
            <v>0</v>
          </cell>
          <cell r="N570">
            <v>0</v>
          </cell>
        </row>
        <row r="571">
          <cell r="A571" t="str">
            <v>22-1</v>
          </cell>
          <cell r="B571">
            <v>1</v>
          </cell>
          <cell r="C571">
            <v>600</v>
          </cell>
          <cell r="D571">
            <v>0</v>
          </cell>
          <cell r="E571" t="str">
            <v>가. 재료비</v>
          </cell>
          <cell r="F571">
            <v>0</v>
          </cell>
          <cell r="G571">
            <v>0</v>
          </cell>
          <cell r="H571">
            <v>0</v>
          </cell>
          <cell r="M571">
            <v>0</v>
          </cell>
          <cell r="N571">
            <v>0</v>
          </cell>
        </row>
        <row r="572">
          <cell r="A572" t="str">
            <v>22-2</v>
          </cell>
          <cell r="B572">
            <v>2</v>
          </cell>
          <cell r="C572">
            <v>73</v>
          </cell>
          <cell r="D572">
            <v>0</v>
          </cell>
          <cell r="E572" t="str">
            <v>광섬유클린티슈</v>
          </cell>
          <cell r="F572" t="str">
            <v>이소프로필알콜(순도99%)에 적신티슈</v>
          </cell>
          <cell r="G572" t="str">
            <v>매</v>
          </cell>
          <cell r="H572">
            <v>0</v>
          </cell>
          <cell r="I572" t="str">
            <v>1*1</v>
          </cell>
          <cell r="K572" t="e">
            <v>#NAME?</v>
          </cell>
          <cell r="M572" t="str">
            <v>기본X심선수</v>
          </cell>
          <cell r="N572">
            <v>0</v>
          </cell>
        </row>
        <row r="573">
          <cell r="A573" t="str">
            <v>22-3</v>
          </cell>
          <cell r="B573">
            <v>3</v>
          </cell>
          <cell r="C573">
            <v>72</v>
          </cell>
          <cell r="D573">
            <v>0</v>
          </cell>
          <cell r="E573" t="str">
            <v>열수축슬리브</v>
          </cell>
          <cell r="F573" t="str">
            <v>광섬유접속용</v>
          </cell>
          <cell r="G573" t="str">
            <v>개</v>
          </cell>
          <cell r="H573">
            <v>0</v>
          </cell>
          <cell r="I573" t="str">
            <v>1*1</v>
          </cell>
          <cell r="K573" t="e">
            <v>#NAME?</v>
          </cell>
          <cell r="M573" t="str">
            <v>기본X심선수</v>
          </cell>
          <cell r="N573" t="str">
            <v>(공사용자재</v>
          </cell>
        </row>
        <row r="574">
          <cell r="A574" t="str">
            <v>22-4</v>
          </cell>
          <cell r="B574">
            <v>4</v>
          </cell>
          <cell r="C574">
            <v>71</v>
          </cell>
          <cell r="D574">
            <v>0</v>
          </cell>
          <cell r="E574" t="str">
            <v>가제</v>
          </cell>
          <cell r="F574" t="str">
            <v>10cm x 10cm</v>
          </cell>
          <cell r="G574" t="str">
            <v>매</v>
          </cell>
          <cell r="H574">
            <v>0</v>
          </cell>
          <cell r="I574" t="str">
            <v>1*1</v>
          </cell>
          <cell r="K574" t="e">
            <v>#NAME?</v>
          </cell>
          <cell r="M574" t="str">
            <v>기본X심선수</v>
          </cell>
          <cell r="N574" t="str">
            <v>소요량산출기준)</v>
          </cell>
        </row>
        <row r="575">
          <cell r="A575" t="str">
            <v>22-5</v>
          </cell>
          <cell r="B575">
            <v>5</v>
          </cell>
          <cell r="C575">
            <v>601</v>
          </cell>
          <cell r="D575">
            <v>0</v>
          </cell>
          <cell r="E575" t="str">
            <v>나 노무비</v>
          </cell>
          <cell r="F575">
            <v>0</v>
          </cell>
          <cell r="G575">
            <v>0</v>
          </cell>
          <cell r="H575">
            <v>0</v>
          </cell>
          <cell r="M575">
            <v>0</v>
          </cell>
          <cell r="N575" t="str">
            <v>통4-1-2-1</v>
          </cell>
        </row>
        <row r="576">
          <cell r="C576">
            <v>553</v>
          </cell>
          <cell r="D576">
            <v>0</v>
          </cell>
          <cell r="E576" t="str">
            <v>광케이블설치사</v>
          </cell>
          <cell r="F576">
            <v>0</v>
          </cell>
          <cell r="G576" t="str">
            <v>인</v>
          </cell>
          <cell r="H576">
            <v>0</v>
          </cell>
          <cell r="I576" t="str">
            <v>0.06*1*(1+0.517)</v>
          </cell>
          <cell r="J576" t="str">
            <v>=</v>
          </cell>
          <cell r="K576" t="e">
            <v>#NAME?</v>
          </cell>
          <cell r="M576" t="str">
            <v>기본x단위량x야간할증</v>
          </cell>
          <cell r="N576" t="str">
            <v>통1-2-2-6</v>
          </cell>
        </row>
        <row r="577">
          <cell r="C577">
            <v>522</v>
          </cell>
          <cell r="D577">
            <v>0</v>
          </cell>
          <cell r="E577" t="str">
            <v>특별인부</v>
          </cell>
          <cell r="F577">
            <v>0</v>
          </cell>
          <cell r="G577" t="str">
            <v>인</v>
          </cell>
          <cell r="H577">
            <v>0</v>
          </cell>
          <cell r="I577" t="str">
            <v>0.06*1*(1+0.517)</v>
          </cell>
          <cell r="J577" t="str">
            <v>=</v>
          </cell>
          <cell r="K577" t="e">
            <v>#NAME?</v>
          </cell>
          <cell r="M577" t="str">
            <v>기본x단위량x야간할증</v>
          </cell>
          <cell r="N577">
            <v>0</v>
          </cell>
        </row>
        <row r="578">
          <cell r="C578">
            <v>603</v>
          </cell>
          <cell r="D578">
            <v>0</v>
          </cell>
          <cell r="E578" t="str">
            <v>소계</v>
          </cell>
          <cell r="F578">
            <v>0</v>
          </cell>
          <cell r="G578">
            <v>0</v>
          </cell>
          <cell r="H578">
            <v>0</v>
          </cell>
          <cell r="M578">
            <v>0</v>
          </cell>
          <cell r="N578">
            <v>0</v>
          </cell>
        </row>
        <row r="579">
          <cell r="A579" t="str">
            <v>22-6</v>
          </cell>
          <cell r="B579">
            <v>6</v>
          </cell>
          <cell r="C579">
            <v>553</v>
          </cell>
          <cell r="D579">
            <v>0</v>
          </cell>
          <cell r="E579" t="str">
            <v>광케이블설치사</v>
          </cell>
          <cell r="F579">
            <v>0</v>
          </cell>
          <cell r="G579" t="str">
            <v>인</v>
          </cell>
          <cell r="H579">
            <v>0</v>
          </cell>
          <cell r="J579" t="str">
            <v>=</v>
          </cell>
          <cell r="K579" t="e">
            <v>#NAME?</v>
          </cell>
          <cell r="M579">
            <v>0</v>
          </cell>
          <cell r="N579">
            <v>0</v>
          </cell>
        </row>
        <row r="580">
          <cell r="A580" t="str">
            <v>22-7</v>
          </cell>
          <cell r="B580">
            <v>7</v>
          </cell>
          <cell r="C580">
            <v>522</v>
          </cell>
          <cell r="D580">
            <v>0</v>
          </cell>
          <cell r="E580" t="str">
            <v>특별인부</v>
          </cell>
          <cell r="F580">
            <v>0</v>
          </cell>
          <cell r="G580" t="str">
            <v>인</v>
          </cell>
          <cell r="H580">
            <v>0</v>
          </cell>
          <cell r="J580" t="str">
            <v>=</v>
          </cell>
          <cell r="K580" t="e">
            <v>#NAME?</v>
          </cell>
          <cell r="M580">
            <v>0</v>
          </cell>
          <cell r="N580">
            <v>0</v>
          </cell>
        </row>
        <row r="581">
          <cell r="A581" t="str">
            <v>22-8</v>
          </cell>
          <cell r="B581">
            <v>8</v>
          </cell>
          <cell r="C581">
            <v>602</v>
          </cell>
          <cell r="D581">
            <v>0</v>
          </cell>
          <cell r="E581" t="str">
            <v>다. 공구손료</v>
          </cell>
          <cell r="F581" t="str">
            <v>노무비x3%</v>
          </cell>
          <cell r="G581">
            <v>0</v>
          </cell>
          <cell r="H581">
            <v>0</v>
          </cell>
          <cell r="M581">
            <v>0</v>
          </cell>
          <cell r="N581" t="str">
            <v>공구손료</v>
          </cell>
        </row>
        <row r="582">
          <cell r="A582" t="str">
            <v>22-9</v>
          </cell>
          <cell r="B582">
            <v>9</v>
          </cell>
          <cell r="C582">
            <v>553</v>
          </cell>
          <cell r="D582">
            <v>0</v>
          </cell>
          <cell r="E582" t="str">
            <v>광케이블설치사</v>
          </cell>
          <cell r="F582">
            <v>0</v>
          </cell>
          <cell r="G582" t="str">
            <v>인</v>
          </cell>
          <cell r="H582">
            <v>0</v>
          </cell>
          <cell r="I582" t="str">
            <v>0.06</v>
          </cell>
          <cell r="J582" t="str">
            <v>=</v>
          </cell>
          <cell r="K582" t="e">
            <v>#NAME?</v>
          </cell>
          <cell r="M582" t="str">
            <v>기본</v>
          </cell>
          <cell r="N582" t="str">
            <v>통1-1-10</v>
          </cell>
        </row>
        <row r="583">
          <cell r="A583" t="str">
            <v>22-10</v>
          </cell>
          <cell r="B583">
            <v>10</v>
          </cell>
          <cell r="C583">
            <v>522</v>
          </cell>
          <cell r="D583">
            <v>0</v>
          </cell>
          <cell r="E583" t="str">
            <v>특별인부</v>
          </cell>
          <cell r="F583">
            <v>0</v>
          </cell>
          <cell r="G583" t="str">
            <v>인</v>
          </cell>
          <cell r="H583">
            <v>0</v>
          </cell>
          <cell r="I583" t="str">
            <v>0.06</v>
          </cell>
          <cell r="J583" t="str">
            <v>=</v>
          </cell>
          <cell r="K583" t="e">
            <v>#NAME?</v>
          </cell>
          <cell r="M583" t="str">
            <v>기본</v>
          </cell>
          <cell r="N583">
            <v>0</v>
          </cell>
        </row>
        <row r="584">
          <cell r="D584">
            <v>0</v>
          </cell>
          <cell r="E584">
            <v>0</v>
          </cell>
          <cell r="F584">
            <v>0</v>
          </cell>
          <cell r="G584">
            <v>0</v>
          </cell>
          <cell r="H584">
            <v>0</v>
          </cell>
          <cell r="M584">
            <v>0</v>
          </cell>
          <cell r="N584">
            <v>0</v>
          </cell>
        </row>
        <row r="585">
          <cell r="D585">
            <v>0</v>
          </cell>
          <cell r="E585">
            <v>0</v>
          </cell>
          <cell r="F585">
            <v>0</v>
          </cell>
          <cell r="G585">
            <v>0</v>
          </cell>
          <cell r="H585">
            <v>0</v>
          </cell>
          <cell r="M585">
            <v>0</v>
          </cell>
          <cell r="N585">
            <v>0</v>
          </cell>
        </row>
        <row r="586">
          <cell r="D586">
            <v>0</v>
          </cell>
          <cell r="E586">
            <v>0</v>
          </cell>
          <cell r="F586">
            <v>0</v>
          </cell>
          <cell r="G586">
            <v>0</v>
          </cell>
          <cell r="H586">
            <v>0</v>
          </cell>
          <cell r="M586">
            <v>0</v>
          </cell>
          <cell r="N586">
            <v>0</v>
          </cell>
        </row>
        <row r="587">
          <cell r="D587">
            <v>0</v>
          </cell>
          <cell r="E587">
            <v>0</v>
          </cell>
          <cell r="F587">
            <v>0</v>
          </cell>
          <cell r="G587">
            <v>0</v>
          </cell>
          <cell r="H587">
            <v>0</v>
          </cell>
          <cell r="M587">
            <v>0</v>
          </cell>
          <cell r="N587">
            <v>0</v>
          </cell>
        </row>
        <row r="588">
          <cell r="D588">
            <v>0</v>
          </cell>
          <cell r="E588">
            <v>0</v>
          </cell>
          <cell r="F588">
            <v>0</v>
          </cell>
          <cell r="G588">
            <v>0</v>
          </cell>
          <cell r="H588">
            <v>0</v>
          </cell>
          <cell r="M588">
            <v>0</v>
          </cell>
          <cell r="N588">
            <v>0</v>
          </cell>
        </row>
        <row r="589">
          <cell r="D589">
            <v>0</v>
          </cell>
          <cell r="E589">
            <v>0</v>
          </cell>
          <cell r="F589">
            <v>0</v>
          </cell>
          <cell r="G589">
            <v>0</v>
          </cell>
          <cell r="H589">
            <v>0</v>
          </cell>
          <cell r="M589">
            <v>0</v>
          </cell>
          <cell r="N589">
            <v>0</v>
          </cell>
        </row>
        <row r="590">
          <cell r="D590">
            <v>0</v>
          </cell>
          <cell r="E590">
            <v>0</v>
          </cell>
          <cell r="F590">
            <v>0</v>
          </cell>
          <cell r="G590">
            <v>0</v>
          </cell>
          <cell r="H590">
            <v>0</v>
          </cell>
          <cell r="M590">
            <v>0</v>
          </cell>
          <cell r="N590">
            <v>0</v>
          </cell>
        </row>
        <row r="591">
          <cell r="D591">
            <v>0</v>
          </cell>
          <cell r="E591">
            <v>0</v>
          </cell>
          <cell r="F591">
            <v>0</v>
          </cell>
          <cell r="G591">
            <v>0</v>
          </cell>
          <cell r="H591">
            <v>0</v>
          </cell>
          <cell r="M591">
            <v>0</v>
          </cell>
          <cell r="N591">
            <v>0</v>
          </cell>
        </row>
        <row r="592">
          <cell r="D592">
            <v>0</v>
          </cell>
          <cell r="E592">
            <v>0</v>
          </cell>
          <cell r="F592">
            <v>0</v>
          </cell>
          <cell r="G592">
            <v>0</v>
          </cell>
          <cell r="H592">
            <v>0</v>
          </cell>
          <cell r="M592">
            <v>0</v>
          </cell>
          <cell r="N592">
            <v>0</v>
          </cell>
        </row>
        <row r="593">
          <cell r="D593">
            <v>0</v>
          </cell>
          <cell r="E593">
            <v>0</v>
          </cell>
          <cell r="F593">
            <v>0</v>
          </cell>
          <cell r="G593">
            <v>0</v>
          </cell>
          <cell r="H593">
            <v>0</v>
          </cell>
          <cell r="M593">
            <v>0</v>
          </cell>
          <cell r="N593">
            <v>0</v>
          </cell>
        </row>
        <row r="594">
          <cell r="D594">
            <v>0</v>
          </cell>
          <cell r="E594">
            <v>0</v>
          </cell>
          <cell r="F594">
            <v>0</v>
          </cell>
          <cell r="G594">
            <v>0</v>
          </cell>
          <cell r="H594">
            <v>0</v>
          </cell>
          <cell r="M594">
            <v>0</v>
          </cell>
          <cell r="N594">
            <v>0</v>
          </cell>
        </row>
        <row r="595">
          <cell r="D595">
            <v>0</v>
          </cell>
          <cell r="E595">
            <v>0</v>
          </cell>
          <cell r="F595">
            <v>0</v>
          </cell>
          <cell r="G595">
            <v>0</v>
          </cell>
          <cell r="H595">
            <v>0</v>
          </cell>
          <cell r="M595">
            <v>0</v>
          </cell>
          <cell r="N595">
            <v>0</v>
          </cell>
        </row>
        <row r="596">
          <cell r="D596">
            <v>0</v>
          </cell>
          <cell r="E596">
            <v>0</v>
          </cell>
          <cell r="F596">
            <v>0</v>
          </cell>
          <cell r="G596">
            <v>0</v>
          </cell>
          <cell r="H596">
            <v>0</v>
          </cell>
          <cell r="I596">
            <v>0</v>
          </cell>
          <cell r="J596">
            <v>0</v>
          </cell>
          <cell r="K596">
            <v>0</v>
          </cell>
          <cell r="L596">
            <v>0</v>
          </cell>
          <cell r="M596">
            <v>0</v>
          </cell>
          <cell r="N596">
            <v>0</v>
          </cell>
        </row>
        <row r="597">
          <cell r="A597">
            <v>23</v>
          </cell>
          <cell r="D597">
            <v>23</v>
          </cell>
          <cell r="E597" t="str">
            <v>광접속함체 신설</v>
          </cell>
          <cell r="F597" t="str">
            <v>36Core 이하, 야간</v>
          </cell>
          <cell r="G597" t="str">
            <v>대</v>
          </cell>
          <cell r="H597">
            <v>0</v>
          </cell>
          <cell r="I597">
            <v>0</v>
          </cell>
          <cell r="J597">
            <v>0</v>
          </cell>
          <cell r="K597">
            <v>0</v>
          </cell>
          <cell r="L597">
            <v>0</v>
          </cell>
          <cell r="M597">
            <v>0</v>
          </cell>
          <cell r="N597">
            <v>0</v>
          </cell>
        </row>
        <row r="598">
          <cell r="A598" t="str">
            <v>23-1</v>
          </cell>
          <cell r="B598">
            <v>1</v>
          </cell>
          <cell r="C598">
            <v>600</v>
          </cell>
          <cell r="D598">
            <v>0</v>
          </cell>
          <cell r="E598" t="str">
            <v>가. 재료비</v>
          </cell>
          <cell r="F598">
            <v>0</v>
          </cell>
          <cell r="G598">
            <v>0</v>
          </cell>
          <cell r="H598">
            <v>0</v>
          </cell>
          <cell r="M598">
            <v>0</v>
          </cell>
          <cell r="N598">
            <v>0</v>
          </cell>
        </row>
        <row r="599">
          <cell r="A599" t="str">
            <v>23-2</v>
          </cell>
          <cell r="B599">
            <v>2</v>
          </cell>
          <cell r="C599">
            <v>79</v>
          </cell>
          <cell r="D599">
            <v>0</v>
          </cell>
          <cell r="E599" t="str">
            <v>광접속함체</v>
          </cell>
          <cell r="F599" t="str">
            <v>36Core 이하</v>
          </cell>
          <cell r="G599" t="str">
            <v>대</v>
          </cell>
          <cell r="H599">
            <v>0</v>
          </cell>
          <cell r="I599">
            <v>1</v>
          </cell>
          <cell r="K599">
            <v>1</v>
          </cell>
          <cell r="M599" t="str">
            <v>기본</v>
          </cell>
          <cell r="N599">
            <v>0</v>
          </cell>
        </row>
        <row r="600">
          <cell r="A600" t="str">
            <v>23-3</v>
          </cell>
          <cell r="B600">
            <v>3</v>
          </cell>
          <cell r="C600">
            <v>601</v>
          </cell>
          <cell r="D600">
            <v>0</v>
          </cell>
          <cell r="E600" t="str">
            <v>나. 노무비</v>
          </cell>
          <cell r="F600">
            <v>0</v>
          </cell>
          <cell r="G600">
            <v>0</v>
          </cell>
          <cell r="H600">
            <v>0</v>
          </cell>
          <cell r="K600">
            <v>0</v>
          </cell>
          <cell r="M600">
            <v>0</v>
          </cell>
          <cell r="N600" t="str">
            <v>통4-1-2-1</v>
          </cell>
        </row>
        <row r="601">
          <cell r="C601">
            <v>553</v>
          </cell>
          <cell r="D601">
            <v>0</v>
          </cell>
          <cell r="E601" t="str">
            <v>광케이블설치사</v>
          </cell>
          <cell r="F601">
            <v>0</v>
          </cell>
          <cell r="G601" t="str">
            <v>인</v>
          </cell>
          <cell r="H601">
            <v>0</v>
          </cell>
          <cell r="I601" t="str">
            <v>0.51*1*(1+0.517)</v>
          </cell>
          <cell r="J601" t="str">
            <v>=</v>
          </cell>
          <cell r="K601" t="e">
            <v>#NAME?</v>
          </cell>
          <cell r="M601" t="str">
            <v>기본x단위량x야간할증</v>
          </cell>
          <cell r="N601">
            <v>0</v>
          </cell>
        </row>
        <row r="602">
          <cell r="C602">
            <v>522</v>
          </cell>
          <cell r="D602">
            <v>0</v>
          </cell>
          <cell r="E602" t="str">
            <v>특별인부</v>
          </cell>
          <cell r="F602">
            <v>0</v>
          </cell>
          <cell r="G602" t="str">
            <v>인</v>
          </cell>
          <cell r="H602">
            <v>0</v>
          </cell>
          <cell r="I602" t="str">
            <v>0.51*1*(1+0.517)</v>
          </cell>
          <cell r="J602" t="str">
            <v>=</v>
          </cell>
          <cell r="K602" t="e">
            <v>#NAME?</v>
          </cell>
          <cell r="M602" t="str">
            <v>기본x단위량x야간할증</v>
          </cell>
          <cell r="N602">
            <v>0</v>
          </cell>
        </row>
        <row r="603">
          <cell r="C603">
            <v>603</v>
          </cell>
          <cell r="D603">
            <v>0</v>
          </cell>
          <cell r="E603" t="str">
            <v>소계</v>
          </cell>
          <cell r="F603">
            <v>0</v>
          </cell>
          <cell r="G603">
            <v>0</v>
          </cell>
          <cell r="H603">
            <v>0</v>
          </cell>
          <cell r="M603">
            <v>0</v>
          </cell>
          <cell r="N603">
            <v>0</v>
          </cell>
        </row>
        <row r="604">
          <cell r="A604" t="str">
            <v>23-4</v>
          </cell>
          <cell r="B604">
            <v>4</v>
          </cell>
          <cell r="C604">
            <v>553</v>
          </cell>
          <cell r="D604">
            <v>0</v>
          </cell>
          <cell r="E604" t="str">
            <v>광케이블설치사</v>
          </cell>
          <cell r="F604">
            <v>0</v>
          </cell>
          <cell r="G604" t="str">
            <v>인</v>
          </cell>
          <cell r="H604">
            <v>0</v>
          </cell>
          <cell r="J604" t="str">
            <v>=</v>
          </cell>
          <cell r="K604" t="e">
            <v>#NAME?</v>
          </cell>
          <cell r="M604">
            <v>0</v>
          </cell>
          <cell r="N604">
            <v>0</v>
          </cell>
        </row>
        <row r="605">
          <cell r="A605" t="str">
            <v>23-5</v>
          </cell>
          <cell r="B605">
            <v>5</v>
          </cell>
          <cell r="C605">
            <v>522</v>
          </cell>
          <cell r="D605">
            <v>0</v>
          </cell>
          <cell r="E605" t="str">
            <v>특별인부</v>
          </cell>
          <cell r="F605">
            <v>0</v>
          </cell>
          <cell r="G605" t="str">
            <v>인</v>
          </cell>
          <cell r="H605">
            <v>0</v>
          </cell>
          <cell r="I605">
            <v>0</v>
          </cell>
          <cell r="J605" t="str">
            <v>=</v>
          </cell>
          <cell r="K605" t="e">
            <v>#NAME?</v>
          </cell>
          <cell r="M605">
            <v>0</v>
          </cell>
          <cell r="N605">
            <v>0</v>
          </cell>
        </row>
        <row r="606">
          <cell r="A606" t="str">
            <v>23-6</v>
          </cell>
          <cell r="B606">
            <v>6</v>
          </cell>
          <cell r="C606">
            <v>602</v>
          </cell>
          <cell r="D606">
            <v>0</v>
          </cell>
          <cell r="E606" t="str">
            <v>다. 공구손료</v>
          </cell>
          <cell r="F606" t="str">
            <v>노무비x3%</v>
          </cell>
          <cell r="G606">
            <v>0</v>
          </cell>
          <cell r="H606">
            <v>0</v>
          </cell>
          <cell r="I606">
            <v>0</v>
          </cell>
          <cell r="K606">
            <v>0</v>
          </cell>
          <cell r="M606">
            <v>0</v>
          </cell>
          <cell r="N606" t="str">
            <v>공구손료</v>
          </cell>
        </row>
        <row r="607">
          <cell r="A607" t="str">
            <v>23-7</v>
          </cell>
          <cell r="B607">
            <v>7</v>
          </cell>
          <cell r="C607">
            <v>553</v>
          </cell>
          <cell r="D607">
            <v>0</v>
          </cell>
          <cell r="E607" t="str">
            <v>광케이블설치사</v>
          </cell>
          <cell r="F607">
            <v>0</v>
          </cell>
          <cell r="G607" t="str">
            <v>인</v>
          </cell>
          <cell r="H607">
            <v>0</v>
          </cell>
          <cell r="I607" t="str">
            <v>0.51</v>
          </cell>
          <cell r="J607" t="str">
            <v>=</v>
          </cell>
          <cell r="K607">
            <v>0.51</v>
          </cell>
          <cell r="M607" t="str">
            <v>기본</v>
          </cell>
          <cell r="N607" t="str">
            <v>통1-1-10</v>
          </cell>
        </row>
        <row r="608">
          <cell r="A608" t="str">
            <v>23-8</v>
          </cell>
          <cell r="B608">
            <v>8</v>
          </cell>
          <cell r="C608">
            <v>522</v>
          </cell>
          <cell r="D608">
            <v>0</v>
          </cell>
          <cell r="E608" t="str">
            <v>특별인부</v>
          </cell>
          <cell r="F608">
            <v>0</v>
          </cell>
          <cell r="G608" t="str">
            <v>인</v>
          </cell>
          <cell r="H608">
            <v>0</v>
          </cell>
          <cell r="I608" t="str">
            <v>0.51</v>
          </cell>
          <cell r="J608" t="str">
            <v>=</v>
          </cell>
          <cell r="K608">
            <v>0.51</v>
          </cell>
          <cell r="M608" t="str">
            <v>기본</v>
          </cell>
          <cell r="N608">
            <v>0</v>
          </cell>
        </row>
        <row r="609">
          <cell r="D609">
            <v>0</v>
          </cell>
          <cell r="E609">
            <v>0</v>
          </cell>
          <cell r="F609">
            <v>0</v>
          </cell>
          <cell r="G609">
            <v>0</v>
          </cell>
          <cell r="H609">
            <v>0</v>
          </cell>
          <cell r="I609">
            <v>0</v>
          </cell>
          <cell r="K609">
            <v>0</v>
          </cell>
          <cell r="M609">
            <v>0</v>
          </cell>
          <cell r="N609">
            <v>0</v>
          </cell>
        </row>
        <row r="610">
          <cell r="D610">
            <v>0</v>
          </cell>
          <cell r="E610">
            <v>0</v>
          </cell>
          <cell r="F610">
            <v>0</v>
          </cell>
          <cell r="G610">
            <v>0</v>
          </cell>
          <cell r="H610">
            <v>0</v>
          </cell>
          <cell r="I610">
            <v>0</v>
          </cell>
          <cell r="K610">
            <v>0</v>
          </cell>
          <cell r="M610">
            <v>0</v>
          </cell>
          <cell r="N610">
            <v>0</v>
          </cell>
        </row>
        <row r="611">
          <cell r="D611">
            <v>0</v>
          </cell>
          <cell r="E611">
            <v>0</v>
          </cell>
          <cell r="F611">
            <v>0</v>
          </cell>
          <cell r="G611">
            <v>0</v>
          </cell>
          <cell r="H611">
            <v>0</v>
          </cell>
          <cell r="I611">
            <v>0</v>
          </cell>
          <cell r="K611">
            <v>0</v>
          </cell>
          <cell r="M611">
            <v>0</v>
          </cell>
          <cell r="N611">
            <v>0</v>
          </cell>
        </row>
        <row r="612">
          <cell r="D612">
            <v>0</v>
          </cell>
          <cell r="E612">
            <v>0</v>
          </cell>
          <cell r="F612">
            <v>0</v>
          </cell>
          <cell r="G612">
            <v>0</v>
          </cell>
          <cell r="H612">
            <v>0</v>
          </cell>
          <cell r="I612">
            <v>0</v>
          </cell>
          <cell r="K612">
            <v>0</v>
          </cell>
          <cell r="M612">
            <v>0</v>
          </cell>
          <cell r="N612">
            <v>0</v>
          </cell>
        </row>
        <row r="613">
          <cell r="D613">
            <v>0</v>
          </cell>
          <cell r="E613">
            <v>0</v>
          </cell>
          <cell r="F613">
            <v>0</v>
          </cell>
          <cell r="G613">
            <v>0</v>
          </cell>
          <cell r="H613">
            <v>0</v>
          </cell>
          <cell r="I613">
            <v>0</v>
          </cell>
          <cell r="K613">
            <v>0</v>
          </cell>
          <cell r="M613">
            <v>0</v>
          </cell>
          <cell r="N613">
            <v>0</v>
          </cell>
        </row>
        <row r="614">
          <cell r="D614">
            <v>0</v>
          </cell>
          <cell r="E614">
            <v>0</v>
          </cell>
          <cell r="F614">
            <v>0</v>
          </cell>
          <cell r="G614">
            <v>0</v>
          </cell>
          <cell r="H614">
            <v>0</v>
          </cell>
          <cell r="I614">
            <v>0</v>
          </cell>
          <cell r="K614">
            <v>0</v>
          </cell>
          <cell r="M614">
            <v>0</v>
          </cell>
          <cell r="N614">
            <v>0</v>
          </cell>
        </row>
        <row r="615">
          <cell r="D615">
            <v>0</v>
          </cell>
          <cell r="E615">
            <v>0</v>
          </cell>
          <cell r="F615">
            <v>0</v>
          </cell>
          <cell r="G615">
            <v>0</v>
          </cell>
          <cell r="H615">
            <v>0</v>
          </cell>
          <cell r="I615">
            <v>0</v>
          </cell>
          <cell r="K615">
            <v>0</v>
          </cell>
          <cell r="M615">
            <v>0</v>
          </cell>
          <cell r="N615">
            <v>0</v>
          </cell>
        </row>
        <row r="616">
          <cell r="D616">
            <v>0</v>
          </cell>
          <cell r="E616">
            <v>0</v>
          </cell>
          <cell r="F616">
            <v>0</v>
          </cell>
          <cell r="G616">
            <v>0</v>
          </cell>
          <cell r="H616">
            <v>0</v>
          </cell>
          <cell r="I616">
            <v>0</v>
          </cell>
          <cell r="K616">
            <v>0</v>
          </cell>
          <cell r="M616">
            <v>0</v>
          </cell>
          <cell r="N616">
            <v>0</v>
          </cell>
        </row>
        <row r="617">
          <cell r="D617">
            <v>0</v>
          </cell>
          <cell r="E617">
            <v>0</v>
          </cell>
          <cell r="F617">
            <v>0</v>
          </cell>
          <cell r="G617">
            <v>0</v>
          </cell>
          <cell r="H617">
            <v>0</v>
          </cell>
          <cell r="I617">
            <v>0</v>
          </cell>
          <cell r="K617">
            <v>0</v>
          </cell>
          <cell r="M617">
            <v>0</v>
          </cell>
          <cell r="N617">
            <v>0</v>
          </cell>
        </row>
        <row r="618">
          <cell r="D618">
            <v>0</v>
          </cell>
          <cell r="E618">
            <v>0</v>
          </cell>
          <cell r="F618">
            <v>0</v>
          </cell>
          <cell r="G618">
            <v>0</v>
          </cell>
          <cell r="H618">
            <v>0</v>
          </cell>
          <cell r="I618">
            <v>0</v>
          </cell>
          <cell r="K618">
            <v>0</v>
          </cell>
          <cell r="M618">
            <v>0</v>
          </cell>
          <cell r="N618">
            <v>0</v>
          </cell>
        </row>
        <row r="619">
          <cell r="D619">
            <v>0</v>
          </cell>
          <cell r="E619">
            <v>0</v>
          </cell>
          <cell r="F619">
            <v>0</v>
          </cell>
          <cell r="G619">
            <v>0</v>
          </cell>
          <cell r="H619">
            <v>0</v>
          </cell>
          <cell r="I619">
            <v>0</v>
          </cell>
          <cell r="K619">
            <v>0</v>
          </cell>
          <cell r="M619">
            <v>0</v>
          </cell>
          <cell r="N619">
            <v>0</v>
          </cell>
        </row>
        <row r="620">
          <cell r="D620">
            <v>0</v>
          </cell>
          <cell r="E620">
            <v>0</v>
          </cell>
          <cell r="F620">
            <v>0</v>
          </cell>
          <cell r="G620">
            <v>0</v>
          </cell>
          <cell r="H620">
            <v>0</v>
          </cell>
          <cell r="I620">
            <v>0</v>
          </cell>
          <cell r="K620">
            <v>0</v>
          </cell>
          <cell r="M620">
            <v>0</v>
          </cell>
          <cell r="N620">
            <v>0</v>
          </cell>
        </row>
        <row r="621">
          <cell r="D621">
            <v>0</v>
          </cell>
          <cell r="E621">
            <v>0</v>
          </cell>
          <cell r="F621">
            <v>0</v>
          </cell>
          <cell r="G621">
            <v>0</v>
          </cell>
          <cell r="H621">
            <v>0</v>
          </cell>
          <cell r="I621">
            <v>0</v>
          </cell>
          <cell r="K621">
            <v>0</v>
          </cell>
          <cell r="M621">
            <v>0</v>
          </cell>
          <cell r="N621">
            <v>0</v>
          </cell>
        </row>
        <row r="622">
          <cell r="D622">
            <v>0</v>
          </cell>
          <cell r="E622">
            <v>0</v>
          </cell>
          <cell r="F622">
            <v>0</v>
          </cell>
          <cell r="G622">
            <v>0</v>
          </cell>
          <cell r="H622">
            <v>0</v>
          </cell>
          <cell r="I622">
            <v>0</v>
          </cell>
          <cell r="K622">
            <v>0</v>
          </cell>
          <cell r="M622">
            <v>0</v>
          </cell>
          <cell r="N622">
            <v>0</v>
          </cell>
        </row>
        <row r="623">
          <cell r="D623">
            <v>0</v>
          </cell>
          <cell r="E623">
            <v>0</v>
          </cell>
          <cell r="F623">
            <v>0</v>
          </cell>
          <cell r="G623">
            <v>0</v>
          </cell>
          <cell r="H623">
            <v>0</v>
          </cell>
          <cell r="I623">
            <v>0</v>
          </cell>
          <cell r="J623">
            <v>0</v>
          </cell>
          <cell r="K623">
            <v>0</v>
          </cell>
          <cell r="L623">
            <v>0</v>
          </cell>
          <cell r="M623">
            <v>0</v>
          </cell>
          <cell r="N623">
            <v>0</v>
          </cell>
        </row>
        <row r="624">
          <cell r="A624">
            <v>24</v>
          </cell>
          <cell r="D624">
            <v>24</v>
          </cell>
          <cell r="E624" t="str">
            <v>광케이블 시험</v>
          </cell>
          <cell r="F624" t="str">
            <v>최종시험, 구내</v>
          </cell>
          <cell r="G624" t="str">
            <v>core</v>
          </cell>
          <cell r="H624">
            <v>0</v>
          </cell>
          <cell r="I624">
            <v>0</v>
          </cell>
          <cell r="J624">
            <v>0</v>
          </cell>
          <cell r="K624">
            <v>0</v>
          </cell>
          <cell r="L624">
            <v>0</v>
          </cell>
          <cell r="M624">
            <v>0</v>
          </cell>
          <cell r="N624">
            <v>0</v>
          </cell>
        </row>
        <row r="625">
          <cell r="A625" t="str">
            <v>24-1</v>
          </cell>
          <cell r="B625">
            <v>1</v>
          </cell>
          <cell r="C625">
            <v>600</v>
          </cell>
          <cell r="D625">
            <v>0</v>
          </cell>
          <cell r="E625" t="str">
            <v>가. 재료비</v>
          </cell>
          <cell r="F625">
            <v>0</v>
          </cell>
          <cell r="G625">
            <v>0</v>
          </cell>
          <cell r="H625">
            <v>0</v>
          </cell>
          <cell r="M625">
            <v>0</v>
          </cell>
          <cell r="N625">
            <v>0</v>
          </cell>
        </row>
        <row r="626">
          <cell r="A626" t="str">
            <v>24-2</v>
          </cell>
          <cell r="B626">
            <v>2</v>
          </cell>
          <cell r="C626">
            <v>73</v>
          </cell>
          <cell r="D626">
            <v>0</v>
          </cell>
          <cell r="E626" t="str">
            <v>광섬유클린티슈</v>
          </cell>
          <cell r="F626" t="str">
            <v>이소프로필알콜(순도99%)에 적신티슈</v>
          </cell>
          <cell r="G626" t="str">
            <v>매</v>
          </cell>
          <cell r="H626">
            <v>0</v>
          </cell>
          <cell r="I626" t="str">
            <v>1/4</v>
          </cell>
          <cell r="K626" t="e">
            <v>#NAME?</v>
          </cell>
          <cell r="M626" t="str">
            <v>심선수/4</v>
          </cell>
          <cell r="N626">
            <v>0</v>
          </cell>
        </row>
        <row r="627">
          <cell r="A627" t="str">
            <v>24-3</v>
          </cell>
          <cell r="B627">
            <v>3</v>
          </cell>
          <cell r="C627">
            <v>601</v>
          </cell>
          <cell r="D627">
            <v>0</v>
          </cell>
          <cell r="E627" t="str">
            <v>나 노무비</v>
          </cell>
          <cell r="F627">
            <v>0</v>
          </cell>
          <cell r="G627">
            <v>0</v>
          </cell>
          <cell r="H627">
            <v>0</v>
          </cell>
          <cell r="M627">
            <v>0</v>
          </cell>
          <cell r="N627" t="str">
            <v>통4-1-3</v>
          </cell>
        </row>
        <row r="628">
          <cell r="C628">
            <v>553</v>
          </cell>
          <cell r="D628">
            <v>0</v>
          </cell>
          <cell r="E628" t="str">
            <v>광케이블설치사</v>
          </cell>
          <cell r="F628">
            <v>0</v>
          </cell>
          <cell r="G628" t="str">
            <v>인</v>
          </cell>
          <cell r="H628">
            <v>0</v>
          </cell>
          <cell r="I628" t="str">
            <v>0.05*1</v>
          </cell>
          <cell r="J628" t="str">
            <v>=</v>
          </cell>
          <cell r="K628" t="e">
            <v>#NAME?</v>
          </cell>
          <cell r="M628" t="str">
            <v>기본x단위</v>
          </cell>
          <cell r="N628">
            <v>0</v>
          </cell>
        </row>
        <row r="629">
          <cell r="C629">
            <v>522</v>
          </cell>
          <cell r="D629">
            <v>0</v>
          </cell>
          <cell r="E629" t="str">
            <v>특별인부</v>
          </cell>
          <cell r="F629">
            <v>0</v>
          </cell>
          <cell r="G629" t="str">
            <v>인</v>
          </cell>
          <cell r="H629">
            <v>0</v>
          </cell>
          <cell r="I629" t="str">
            <v>0.02*1</v>
          </cell>
          <cell r="J629" t="str">
            <v>=</v>
          </cell>
          <cell r="K629" t="e">
            <v>#NAME?</v>
          </cell>
          <cell r="M629" t="str">
            <v>기본x단위</v>
          </cell>
          <cell r="N629">
            <v>0</v>
          </cell>
        </row>
        <row r="630">
          <cell r="C630">
            <v>603</v>
          </cell>
          <cell r="D630">
            <v>0</v>
          </cell>
          <cell r="E630" t="str">
            <v>소계</v>
          </cell>
          <cell r="F630">
            <v>0</v>
          </cell>
          <cell r="G630">
            <v>0</v>
          </cell>
          <cell r="H630">
            <v>0</v>
          </cell>
          <cell r="M630">
            <v>0</v>
          </cell>
          <cell r="N630">
            <v>0</v>
          </cell>
        </row>
        <row r="631">
          <cell r="A631" t="str">
            <v>24-4</v>
          </cell>
          <cell r="B631">
            <v>4</v>
          </cell>
          <cell r="C631">
            <v>553</v>
          </cell>
          <cell r="D631">
            <v>0</v>
          </cell>
          <cell r="E631" t="str">
            <v>광케이블설치사</v>
          </cell>
          <cell r="F631">
            <v>0</v>
          </cell>
          <cell r="G631" t="str">
            <v>인</v>
          </cell>
          <cell r="H631">
            <v>0</v>
          </cell>
          <cell r="J631" t="str">
            <v>=</v>
          </cell>
          <cell r="K631" t="e">
            <v>#NAME?</v>
          </cell>
          <cell r="M631">
            <v>0</v>
          </cell>
          <cell r="N631">
            <v>0</v>
          </cell>
        </row>
        <row r="632">
          <cell r="A632" t="str">
            <v>24-5</v>
          </cell>
          <cell r="B632">
            <v>5</v>
          </cell>
          <cell r="C632">
            <v>522</v>
          </cell>
          <cell r="D632">
            <v>0</v>
          </cell>
          <cell r="E632" t="str">
            <v>특별인부</v>
          </cell>
          <cell r="F632">
            <v>0</v>
          </cell>
          <cell r="G632" t="str">
            <v>인</v>
          </cell>
          <cell r="H632">
            <v>0</v>
          </cell>
          <cell r="J632" t="str">
            <v>=</v>
          </cell>
          <cell r="K632" t="e">
            <v>#NAME?</v>
          </cell>
          <cell r="M632">
            <v>0</v>
          </cell>
          <cell r="N632">
            <v>0</v>
          </cell>
        </row>
        <row r="633">
          <cell r="A633" t="str">
            <v>24-6</v>
          </cell>
          <cell r="B633">
            <v>6</v>
          </cell>
          <cell r="C633">
            <v>602</v>
          </cell>
          <cell r="D633">
            <v>0</v>
          </cell>
          <cell r="E633" t="str">
            <v>다. 공구손료</v>
          </cell>
          <cell r="F633" t="str">
            <v>노무비x3%</v>
          </cell>
          <cell r="G633">
            <v>0</v>
          </cell>
          <cell r="H633">
            <v>0</v>
          </cell>
          <cell r="M633">
            <v>0</v>
          </cell>
          <cell r="N633" t="str">
            <v>공구손료</v>
          </cell>
        </row>
        <row r="634">
          <cell r="A634" t="str">
            <v>24-7</v>
          </cell>
          <cell r="B634">
            <v>7</v>
          </cell>
          <cell r="C634">
            <v>553</v>
          </cell>
          <cell r="D634">
            <v>0</v>
          </cell>
          <cell r="E634" t="str">
            <v>광케이블설치사</v>
          </cell>
          <cell r="F634">
            <v>0</v>
          </cell>
          <cell r="G634" t="str">
            <v>인</v>
          </cell>
          <cell r="H634">
            <v>0</v>
          </cell>
          <cell r="I634" t="str">
            <v>0.05</v>
          </cell>
          <cell r="J634" t="str">
            <v>=</v>
          </cell>
          <cell r="K634" t="e">
            <v>#NAME?</v>
          </cell>
          <cell r="M634" t="str">
            <v>기본</v>
          </cell>
          <cell r="N634" t="str">
            <v>통1-1-10</v>
          </cell>
        </row>
        <row r="635">
          <cell r="A635" t="str">
            <v>24-8</v>
          </cell>
          <cell r="B635">
            <v>8</v>
          </cell>
          <cell r="C635">
            <v>522</v>
          </cell>
          <cell r="D635">
            <v>0</v>
          </cell>
          <cell r="E635" t="str">
            <v>특별인부</v>
          </cell>
          <cell r="F635">
            <v>0</v>
          </cell>
          <cell r="G635" t="str">
            <v>인</v>
          </cell>
          <cell r="H635">
            <v>0</v>
          </cell>
          <cell r="I635" t="str">
            <v>0.02</v>
          </cell>
          <cell r="J635" t="str">
            <v>=</v>
          </cell>
          <cell r="K635" t="e">
            <v>#NAME?</v>
          </cell>
          <cell r="M635" t="str">
            <v>기본</v>
          </cell>
          <cell r="N635">
            <v>0</v>
          </cell>
        </row>
        <row r="636">
          <cell r="D636">
            <v>0</v>
          </cell>
          <cell r="E636">
            <v>0</v>
          </cell>
          <cell r="F636">
            <v>0</v>
          </cell>
          <cell r="G636">
            <v>0</v>
          </cell>
          <cell r="H636">
            <v>0</v>
          </cell>
          <cell r="I636">
            <v>0</v>
          </cell>
          <cell r="K636">
            <v>0</v>
          </cell>
          <cell r="M636">
            <v>0</v>
          </cell>
          <cell r="N636">
            <v>0</v>
          </cell>
        </row>
        <row r="637">
          <cell r="D637">
            <v>0</v>
          </cell>
          <cell r="E637">
            <v>0</v>
          </cell>
          <cell r="F637">
            <v>0</v>
          </cell>
          <cell r="G637">
            <v>0</v>
          </cell>
          <cell r="H637">
            <v>0</v>
          </cell>
          <cell r="I637">
            <v>0</v>
          </cell>
          <cell r="K637">
            <v>0</v>
          </cell>
          <cell r="M637">
            <v>0</v>
          </cell>
          <cell r="N637">
            <v>0</v>
          </cell>
        </row>
        <row r="638">
          <cell r="D638">
            <v>0</v>
          </cell>
          <cell r="E638">
            <v>0</v>
          </cell>
          <cell r="F638">
            <v>0</v>
          </cell>
          <cell r="G638">
            <v>0</v>
          </cell>
          <cell r="H638">
            <v>0</v>
          </cell>
          <cell r="I638">
            <v>0</v>
          </cell>
          <cell r="K638">
            <v>0</v>
          </cell>
          <cell r="M638">
            <v>0</v>
          </cell>
          <cell r="N638">
            <v>0</v>
          </cell>
        </row>
        <row r="639">
          <cell r="D639">
            <v>0</v>
          </cell>
          <cell r="E639">
            <v>0</v>
          </cell>
          <cell r="F639">
            <v>0</v>
          </cell>
          <cell r="G639">
            <v>0</v>
          </cell>
          <cell r="H639">
            <v>0</v>
          </cell>
          <cell r="I639">
            <v>0</v>
          </cell>
          <cell r="K639">
            <v>0</v>
          </cell>
          <cell r="M639">
            <v>0</v>
          </cell>
          <cell r="N639">
            <v>0</v>
          </cell>
        </row>
        <row r="640">
          <cell r="D640">
            <v>0</v>
          </cell>
          <cell r="E640">
            <v>0</v>
          </cell>
          <cell r="F640">
            <v>0</v>
          </cell>
          <cell r="G640">
            <v>0</v>
          </cell>
          <cell r="H640">
            <v>0</v>
          </cell>
          <cell r="I640">
            <v>0</v>
          </cell>
          <cell r="K640">
            <v>0</v>
          </cell>
          <cell r="M640">
            <v>0</v>
          </cell>
          <cell r="N640">
            <v>0</v>
          </cell>
        </row>
        <row r="641">
          <cell r="D641">
            <v>0</v>
          </cell>
          <cell r="E641">
            <v>0</v>
          </cell>
          <cell r="F641">
            <v>0</v>
          </cell>
          <cell r="G641">
            <v>0</v>
          </cell>
          <cell r="H641">
            <v>0</v>
          </cell>
          <cell r="I641">
            <v>0</v>
          </cell>
          <cell r="K641">
            <v>0</v>
          </cell>
          <cell r="M641">
            <v>0</v>
          </cell>
          <cell r="N641">
            <v>0</v>
          </cell>
        </row>
        <row r="642">
          <cell r="D642">
            <v>0</v>
          </cell>
          <cell r="E642">
            <v>0</v>
          </cell>
          <cell r="F642">
            <v>0</v>
          </cell>
          <cell r="G642">
            <v>0</v>
          </cell>
          <cell r="H642">
            <v>0</v>
          </cell>
          <cell r="I642">
            <v>0</v>
          </cell>
          <cell r="K642">
            <v>0</v>
          </cell>
          <cell r="M642">
            <v>0</v>
          </cell>
          <cell r="N642">
            <v>0</v>
          </cell>
        </row>
        <row r="643">
          <cell r="D643">
            <v>0</v>
          </cell>
          <cell r="E643">
            <v>0</v>
          </cell>
          <cell r="F643">
            <v>0</v>
          </cell>
          <cell r="G643">
            <v>0</v>
          </cell>
          <cell r="H643">
            <v>0</v>
          </cell>
          <cell r="I643">
            <v>0</v>
          </cell>
          <cell r="K643">
            <v>0</v>
          </cell>
          <cell r="M643">
            <v>0</v>
          </cell>
          <cell r="N643">
            <v>0</v>
          </cell>
        </row>
        <row r="644">
          <cell r="D644">
            <v>0</v>
          </cell>
          <cell r="E644">
            <v>0</v>
          </cell>
          <cell r="F644">
            <v>0</v>
          </cell>
          <cell r="G644">
            <v>0</v>
          </cell>
          <cell r="H644">
            <v>0</v>
          </cell>
          <cell r="I644">
            <v>0</v>
          </cell>
          <cell r="K644">
            <v>0</v>
          </cell>
          <cell r="M644">
            <v>0</v>
          </cell>
          <cell r="N644">
            <v>0</v>
          </cell>
        </row>
        <row r="645">
          <cell r="D645">
            <v>0</v>
          </cell>
          <cell r="E645">
            <v>0</v>
          </cell>
          <cell r="F645">
            <v>0</v>
          </cell>
          <cell r="G645">
            <v>0</v>
          </cell>
          <cell r="H645">
            <v>0</v>
          </cell>
          <cell r="I645">
            <v>0</v>
          </cell>
          <cell r="K645">
            <v>0</v>
          </cell>
          <cell r="M645">
            <v>0</v>
          </cell>
          <cell r="N645">
            <v>0</v>
          </cell>
        </row>
        <row r="646">
          <cell r="D646">
            <v>0</v>
          </cell>
          <cell r="E646">
            <v>0</v>
          </cell>
          <cell r="F646">
            <v>0</v>
          </cell>
          <cell r="G646">
            <v>0</v>
          </cell>
          <cell r="H646">
            <v>0</v>
          </cell>
          <cell r="I646">
            <v>0</v>
          </cell>
          <cell r="K646">
            <v>0</v>
          </cell>
          <cell r="M646">
            <v>0</v>
          </cell>
          <cell r="N646">
            <v>0</v>
          </cell>
        </row>
        <row r="647">
          <cell r="D647">
            <v>0</v>
          </cell>
          <cell r="E647">
            <v>0</v>
          </cell>
          <cell r="F647">
            <v>0</v>
          </cell>
          <cell r="G647">
            <v>0</v>
          </cell>
          <cell r="H647">
            <v>0</v>
          </cell>
          <cell r="I647">
            <v>0</v>
          </cell>
          <cell r="K647">
            <v>0</v>
          </cell>
          <cell r="M647">
            <v>0</v>
          </cell>
          <cell r="N647">
            <v>0</v>
          </cell>
        </row>
        <row r="648">
          <cell r="D648">
            <v>0</v>
          </cell>
          <cell r="E648">
            <v>0</v>
          </cell>
          <cell r="F648">
            <v>0</v>
          </cell>
          <cell r="G648">
            <v>0</v>
          </cell>
          <cell r="H648">
            <v>0</v>
          </cell>
          <cell r="M648">
            <v>0</v>
          </cell>
          <cell r="N648">
            <v>0</v>
          </cell>
        </row>
        <row r="649">
          <cell r="D649">
            <v>0</v>
          </cell>
          <cell r="E649">
            <v>0</v>
          </cell>
          <cell r="F649">
            <v>0</v>
          </cell>
          <cell r="G649">
            <v>0</v>
          </cell>
          <cell r="H649">
            <v>0</v>
          </cell>
          <cell r="M649">
            <v>0</v>
          </cell>
          <cell r="N649">
            <v>0</v>
          </cell>
        </row>
        <row r="650">
          <cell r="D650">
            <v>0</v>
          </cell>
          <cell r="E650">
            <v>0</v>
          </cell>
          <cell r="F650">
            <v>0</v>
          </cell>
          <cell r="G650">
            <v>0</v>
          </cell>
          <cell r="H650">
            <v>0</v>
          </cell>
          <cell r="I650">
            <v>0</v>
          </cell>
          <cell r="J650">
            <v>0</v>
          </cell>
          <cell r="K650">
            <v>0</v>
          </cell>
          <cell r="L650">
            <v>0</v>
          </cell>
          <cell r="M650">
            <v>0</v>
          </cell>
          <cell r="N650">
            <v>0</v>
          </cell>
        </row>
        <row r="651">
          <cell r="A651">
            <v>25</v>
          </cell>
          <cell r="D651">
            <v>25</v>
          </cell>
          <cell r="E651" t="str">
            <v>전원케이블 신설</v>
          </cell>
          <cell r="F651" t="str">
            <v>HFCO, 0.6/1kV, 2C 6㎟</v>
          </cell>
          <cell r="G651" t="str">
            <v>10m</v>
          </cell>
          <cell r="H651">
            <v>0</v>
          </cell>
          <cell r="I651">
            <v>0</v>
          </cell>
          <cell r="J651">
            <v>0</v>
          </cell>
          <cell r="K651">
            <v>0</v>
          </cell>
          <cell r="L651">
            <v>0</v>
          </cell>
          <cell r="M651">
            <v>0</v>
          </cell>
          <cell r="N651">
            <v>0</v>
          </cell>
        </row>
        <row r="652">
          <cell r="A652" t="str">
            <v>25-1</v>
          </cell>
          <cell r="B652">
            <v>1</v>
          </cell>
          <cell r="C652">
            <v>600</v>
          </cell>
          <cell r="D652">
            <v>0</v>
          </cell>
          <cell r="E652" t="str">
            <v>가. 재료비</v>
          </cell>
          <cell r="F652">
            <v>0</v>
          </cell>
          <cell r="G652">
            <v>0</v>
          </cell>
          <cell r="H652">
            <v>0</v>
          </cell>
          <cell r="M652">
            <v>0</v>
          </cell>
          <cell r="N652">
            <v>0</v>
          </cell>
        </row>
        <row r="653">
          <cell r="A653" t="str">
            <v>25-2</v>
          </cell>
          <cell r="B653">
            <v>2</v>
          </cell>
          <cell r="C653">
            <v>12</v>
          </cell>
          <cell r="D653">
            <v>0</v>
          </cell>
          <cell r="E653" t="str">
            <v>저독성난연케이블</v>
          </cell>
          <cell r="F653" t="str">
            <v>HFCO, 0.6/1kV, 2C 6㎟</v>
          </cell>
          <cell r="G653" t="str">
            <v>m</v>
          </cell>
          <cell r="H653">
            <v>0</v>
          </cell>
          <cell r="I653" t="str">
            <v>1*10*(1+0.075)</v>
          </cell>
          <cell r="K653" t="e">
            <v>#NAME?</v>
          </cell>
          <cell r="M653" t="str">
            <v>기본x단위x(1+재료할증)</v>
          </cell>
          <cell r="N653" t="str">
            <v>통1-1-6</v>
          </cell>
          <cell r="O653" t="str">
            <v>재료할증</v>
          </cell>
        </row>
        <row r="654">
          <cell r="A654" t="str">
            <v>25-3</v>
          </cell>
          <cell r="B654">
            <v>3</v>
          </cell>
          <cell r="C654">
            <v>606</v>
          </cell>
          <cell r="D654">
            <v>0</v>
          </cell>
          <cell r="E654" t="str">
            <v>잡자재비</v>
          </cell>
          <cell r="F654" t="str">
            <v>전선 및 배관의 2%</v>
          </cell>
          <cell r="G654" t="str">
            <v>요율</v>
          </cell>
          <cell r="H654">
            <v>0</v>
          </cell>
          <cell r="I654">
            <v>0.02</v>
          </cell>
          <cell r="K654" t="e">
            <v>#NAME?</v>
          </cell>
          <cell r="M654" t="str">
            <v>기본</v>
          </cell>
          <cell r="N654" t="str">
            <v>통1-1-12</v>
          </cell>
        </row>
        <row r="655">
          <cell r="A655" t="str">
            <v>25-4</v>
          </cell>
          <cell r="B655">
            <v>4</v>
          </cell>
          <cell r="C655">
            <v>601</v>
          </cell>
          <cell r="D655">
            <v>0</v>
          </cell>
          <cell r="E655" t="str">
            <v>나 노무비</v>
          </cell>
          <cell r="F655">
            <v>0</v>
          </cell>
          <cell r="G655">
            <v>0</v>
          </cell>
          <cell r="H655">
            <v>0</v>
          </cell>
          <cell r="M655">
            <v>0</v>
          </cell>
          <cell r="N655" t="str">
            <v>통4-4-1</v>
          </cell>
        </row>
        <row r="656">
          <cell r="C656">
            <v>519</v>
          </cell>
          <cell r="D656">
            <v>0</v>
          </cell>
          <cell r="E656" t="str">
            <v>통신케이블공</v>
          </cell>
          <cell r="F656">
            <v>0</v>
          </cell>
          <cell r="G656" t="str">
            <v>인</v>
          </cell>
          <cell r="H656">
            <v>0</v>
          </cell>
          <cell r="I656" t="str">
            <v>0.18*1</v>
          </cell>
          <cell r="J656" t="str">
            <v>=</v>
          </cell>
          <cell r="K656" t="e">
            <v>#NAME?</v>
          </cell>
          <cell r="M656" t="str">
            <v>기본x단위량</v>
          </cell>
          <cell r="N656">
            <v>0</v>
          </cell>
        </row>
        <row r="657">
          <cell r="C657">
            <v>603</v>
          </cell>
          <cell r="D657">
            <v>0</v>
          </cell>
          <cell r="E657" t="str">
            <v>소계</v>
          </cell>
          <cell r="F657">
            <v>0</v>
          </cell>
          <cell r="G657">
            <v>0</v>
          </cell>
          <cell r="H657">
            <v>0</v>
          </cell>
          <cell r="M657">
            <v>0</v>
          </cell>
          <cell r="N657">
            <v>0</v>
          </cell>
        </row>
        <row r="658">
          <cell r="A658" t="str">
            <v>25-5</v>
          </cell>
          <cell r="B658">
            <v>5</v>
          </cell>
          <cell r="C658">
            <v>519</v>
          </cell>
          <cell r="D658">
            <v>0</v>
          </cell>
          <cell r="E658" t="str">
            <v>통신케이블공</v>
          </cell>
          <cell r="F658">
            <v>0</v>
          </cell>
          <cell r="G658" t="str">
            <v>인</v>
          </cell>
          <cell r="H658">
            <v>0</v>
          </cell>
          <cell r="J658" t="str">
            <v>=</v>
          </cell>
          <cell r="K658" t="e">
            <v>#NAME?</v>
          </cell>
          <cell r="M658">
            <v>0</v>
          </cell>
          <cell r="N658">
            <v>0</v>
          </cell>
        </row>
        <row r="659">
          <cell r="A659" t="str">
            <v>25-6</v>
          </cell>
          <cell r="B659">
            <v>6</v>
          </cell>
          <cell r="C659">
            <v>602</v>
          </cell>
          <cell r="D659">
            <v>0</v>
          </cell>
          <cell r="E659" t="str">
            <v>다. 공구손료</v>
          </cell>
          <cell r="F659" t="str">
            <v>노무비x3%</v>
          </cell>
          <cell r="G659">
            <v>0</v>
          </cell>
          <cell r="H659">
            <v>0</v>
          </cell>
          <cell r="M659">
            <v>0</v>
          </cell>
          <cell r="N659" t="str">
            <v>공구손료</v>
          </cell>
        </row>
        <row r="660">
          <cell r="A660" t="str">
            <v>25-7</v>
          </cell>
          <cell r="B660">
            <v>7</v>
          </cell>
          <cell r="C660">
            <v>519</v>
          </cell>
          <cell r="D660">
            <v>0</v>
          </cell>
          <cell r="E660" t="str">
            <v>통신케이블공</v>
          </cell>
          <cell r="F660">
            <v>0</v>
          </cell>
          <cell r="G660" t="str">
            <v>인</v>
          </cell>
          <cell r="H660">
            <v>0</v>
          </cell>
          <cell r="I660" t="str">
            <v>0.18</v>
          </cell>
          <cell r="J660" t="str">
            <v>=</v>
          </cell>
          <cell r="K660" t="e">
            <v>#NAME?</v>
          </cell>
          <cell r="M660" t="str">
            <v>기본</v>
          </cell>
          <cell r="N660" t="str">
            <v>통1-1-10</v>
          </cell>
        </row>
        <row r="661">
          <cell r="D661">
            <v>0</v>
          </cell>
          <cell r="E661">
            <v>0</v>
          </cell>
          <cell r="F661">
            <v>0</v>
          </cell>
          <cell r="G661">
            <v>0</v>
          </cell>
          <cell r="H661">
            <v>0</v>
          </cell>
          <cell r="I661">
            <v>0</v>
          </cell>
          <cell r="K661">
            <v>0</v>
          </cell>
          <cell r="M661">
            <v>0</v>
          </cell>
          <cell r="N661">
            <v>0</v>
          </cell>
        </row>
        <row r="662">
          <cell r="D662">
            <v>0</v>
          </cell>
          <cell r="E662">
            <v>0</v>
          </cell>
          <cell r="F662">
            <v>0</v>
          </cell>
          <cell r="G662">
            <v>0</v>
          </cell>
          <cell r="H662">
            <v>0</v>
          </cell>
          <cell r="I662">
            <v>0</v>
          </cell>
          <cell r="K662">
            <v>0</v>
          </cell>
          <cell r="M662">
            <v>0</v>
          </cell>
          <cell r="N662">
            <v>0</v>
          </cell>
        </row>
        <row r="663">
          <cell r="D663">
            <v>0</v>
          </cell>
          <cell r="E663">
            <v>0</v>
          </cell>
          <cell r="F663">
            <v>0</v>
          </cell>
          <cell r="G663">
            <v>0</v>
          </cell>
          <cell r="H663">
            <v>0</v>
          </cell>
          <cell r="I663">
            <v>0</v>
          </cell>
          <cell r="K663">
            <v>0</v>
          </cell>
          <cell r="M663">
            <v>0</v>
          </cell>
          <cell r="N663">
            <v>0</v>
          </cell>
        </row>
        <row r="664">
          <cell r="D664">
            <v>0</v>
          </cell>
          <cell r="E664">
            <v>0</v>
          </cell>
          <cell r="F664">
            <v>0</v>
          </cell>
          <cell r="G664">
            <v>0</v>
          </cell>
          <cell r="H664">
            <v>0</v>
          </cell>
          <cell r="I664">
            <v>0</v>
          </cell>
          <cell r="K664">
            <v>0</v>
          </cell>
          <cell r="M664">
            <v>0</v>
          </cell>
          <cell r="N664">
            <v>0</v>
          </cell>
        </row>
        <row r="665">
          <cell r="D665">
            <v>0</v>
          </cell>
          <cell r="E665">
            <v>0</v>
          </cell>
          <cell r="F665">
            <v>0</v>
          </cell>
          <cell r="G665">
            <v>0</v>
          </cell>
          <cell r="H665">
            <v>0</v>
          </cell>
          <cell r="I665">
            <v>0</v>
          </cell>
          <cell r="K665">
            <v>0</v>
          </cell>
          <cell r="M665">
            <v>0</v>
          </cell>
          <cell r="N665">
            <v>0</v>
          </cell>
        </row>
        <row r="666">
          <cell r="D666">
            <v>0</v>
          </cell>
          <cell r="E666">
            <v>0</v>
          </cell>
          <cell r="F666">
            <v>0</v>
          </cell>
          <cell r="G666">
            <v>0</v>
          </cell>
          <cell r="H666">
            <v>0</v>
          </cell>
          <cell r="I666">
            <v>0</v>
          </cell>
          <cell r="K666">
            <v>0</v>
          </cell>
          <cell r="M666">
            <v>0</v>
          </cell>
          <cell r="N666">
            <v>0</v>
          </cell>
        </row>
        <row r="667">
          <cell r="D667">
            <v>0</v>
          </cell>
          <cell r="E667">
            <v>0</v>
          </cell>
          <cell r="F667">
            <v>0</v>
          </cell>
          <cell r="G667">
            <v>0</v>
          </cell>
          <cell r="H667">
            <v>0</v>
          </cell>
          <cell r="I667">
            <v>0</v>
          </cell>
          <cell r="K667">
            <v>0</v>
          </cell>
          <cell r="M667">
            <v>0</v>
          </cell>
          <cell r="N667">
            <v>0</v>
          </cell>
        </row>
        <row r="668">
          <cell r="D668">
            <v>0</v>
          </cell>
          <cell r="E668">
            <v>0</v>
          </cell>
          <cell r="F668">
            <v>0</v>
          </cell>
          <cell r="G668">
            <v>0</v>
          </cell>
          <cell r="H668">
            <v>0</v>
          </cell>
          <cell r="I668">
            <v>0</v>
          </cell>
          <cell r="K668">
            <v>0</v>
          </cell>
          <cell r="M668">
            <v>0</v>
          </cell>
          <cell r="N668">
            <v>0</v>
          </cell>
        </row>
        <row r="669">
          <cell r="D669">
            <v>0</v>
          </cell>
          <cell r="E669">
            <v>0</v>
          </cell>
          <cell r="F669">
            <v>0</v>
          </cell>
          <cell r="G669">
            <v>0</v>
          </cell>
          <cell r="H669">
            <v>0</v>
          </cell>
          <cell r="I669">
            <v>0</v>
          </cell>
          <cell r="K669">
            <v>0</v>
          </cell>
          <cell r="M669">
            <v>0</v>
          </cell>
          <cell r="N669">
            <v>0</v>
          </cell>
        </row>
        <row r="670">
          <cell r="D670">
            <v>0</v>
          </cell>
          <cell r="E670">
            <v>0</v>
          </cell>
          <cell r="F670">
            <v>0</v>
          </cell>
          <cell r="G670">
            <v>0</v>
          </cell>
          <cell r="H670">
            <v>0</v>
          </cell>
          <cell r="I670">
            <v>0</v>
          </cell>
          <cell r="K670">
            <v>0</v>
          </cell>
          <cell r="M670">
            <v>0</v>
          </cell>
          <cell r="N670">
            <v>0</v>
          </cell>
        </row>
        <row r="671">
          <cell r="D671">
            <v>0</v>
          </cell>
          <cell r="E671">
            <v>0</v>
          </cell>
          <cell r="F671">
            <v>0</v>
          </cell>
          <cell r="G671">
            <v>0</v>
          </cell>
          <cell r="H671">
            <v>0</v>
          </cell>
          <cell r="I671">
            <v>0</v>
          </cell>
          <cell r="K671">
            <v>0</v>
          </cell>
          <cell r="M671">
            <v>0</v>
          </cell>
          <cell r="N671">
            <v>0</v>
          </cell>
        </row>
        <row r="672">
          <cell r="D672">
            <v>0</v>
          </cell>
          <cell r="E672">
            <v>0</v>
          </cell>
          <cell r="F672">
            <v>0</v>
          </cell>
          <cell r="G672">
            <v>0</v>
          </cell>
          <cell r="H672">
            <v>0</v>
          </cell>
          <cell r="I672">
            <v>0</v>
          </cell>
          <cell r="K672">
            <v>0</v>
          </cell>
          <cell r="M672">
            <v>0</v>
          </cell>
          <cell r="N672">
            <v>0</v>
          </cell>
        </row>
        <row r="673">
          <cell r="D673">
            <v>0</v>
          </cell>
          <cell r="E673">
            <v>0</v>
          </cell>
          <cell r="F673">
            <v>0</v>
          </cell>
          <cell r="G673">
            <v>0</v>
          </cell>
          <cell r="H673">
            <v>0</v>
          </cell>
          <cell r="I673">
            <v>0</v>
          </cell>
          <cell r="K673">
            <v>0</v>
          </cell>
          <cell r="M673">
            <v>0</v>
          </cell>
          <cell r="N673">
            <v>0</v>
          </cell>
        </row>
        <row r="674">
          <cell r="D674">
            <v>0</v>
          </cell>
          <cell r="E674">
            <v>0</v>
          </cell>
          <cell r="F674">
            <v>0</v>
          </cell>
          <cell r="G674">
            <v>0</v>
          </cell>
          <cell r="H674">
            <v>0</v>
          </cell>
          <cell r="I674">
            <v>0</v>
          </cell>
          <cell r="K674">
            <v>0</v>
          </cell>
          <cell r="M674">
            <v>0</v>
          </cell>
          <cell r="N674">
            <v>0</v>
          </cell>
        </row>
        <row r="675">
          <cell r="D675">
            <v>0</v>
          </cell>
          <cell r="E675">
            <v>0</v>
          </cell>
          <cell r="F675">
            <v>0</v>
          </cell>
          <cell r="G675">
            <v>0</v>
          </cell>
          <cell r="H675">
            <v>0</v>
          </cell>
          <cell r="M675">
            <v>0</v>
          </cell>
          <cell r="N675">
            <v>0</v>
          </cell>
        </row>
        <row r="676">
          <cell r="D676">
            <v>0</v>
          </cell>
          <cell r="E676">
            <v>0</v>
          </cell>
          <cell r="F676">
            <v>0</v>
          </cell>
          <cell r="G676">
            <v>0</v>
          </cell>
          <cell r="H676">
            <v>0</v>
          </cell>
          <cell r="M676">
            <v>0</v>
          </cell>
          <cell r="N676">
            <v>0</v>
          </cell>
        </row>
        <row r="677">
          <cell r="D677">
            <v>0</v>
          </cell>
          <cell r="E677">
            <v>0</v>
          </cell>
          <cell r="F677">
            <v>0</v>
          </cell>
          <cell r="G677">
            <v>0</v>
          </cell>
          <cell r="H677">
            <v>0</v>
          </cell>
          <cell r="I677">
            <v>0</v>
          </cell>
          <cell r="J677">
            <v>0</v>
          </cell>
          <cell r="K677">
            <v>0</v>
          </cell>
          <cell r="L677">
            <v>0</v>
          </cell>
          <cell r="M677">
            <v>0</v>
          </cell>
          <cell r="N677">
            <v>0</v>
          </cell>
        </row>
        <row r="678">
          <cell r="A678">
            <v>26</v>
          </cell>
          <cell r="D678">
            <v>26</v>
          </cell>
          <cell r="E678" t="str">
            <v>전원케이블 신설</v>
          </cell>
          <cell r="F678" t="str">
            <v>HFCO, 0.6/1kV, 4C 10㎟</v>
          </cell>
          <cell r="G678" t="str">
            <v>10m</v>
          </cell>
          <cell r="H678">
            <v>0</v>
          </cell>
          <cell r="I678">
            <v>0</v>
          </cell>
          <cell r="J678">
            <v>0</v>
          </cell>
          <cell r="K678">
            <v>0</v>
          </cell>
          <cell r="L678">
            <v>0</v>
          </cell>
          <cell r="M678">
            <v>0</v>
          </cell>
          <cell r="N678">
            <v>0</v>
          </cell>
        </row>
        <row r="679">
          <cell r="A679" t="str">
            <v>26-1</v>
          </cell>
          <cell r="B679">
            <v>1</v>
          </cell>
          <cell r="C679">
            <v>600</v>
          </cell>
          <cell r="D679">
            <v>0</v>
          </cell>
          <cell r="E679" t="str">
            <v>가. 재료비</v>
          </cell>
          <cell r="F679">
            <v>0</v>
          </cell>
          <cell r="G679">
            <v>0</v>
          </cell>
          <cell r="H679">
            <v>0</v>
          </cell>
          <cell r="M679">
            <v>0</v>
          </cell>
          <cell r="N679">
            <v>0</v>
          </cell>
        </row>
        <row r="680">
          <cell r="A680" t="str">
            <v>26-2</v>
          </cell>
          <cell r="B680">
            <v>2</v>
          </cell>
          <cell r="C680">
            <v>14</v>
          </cell>
          <cell r="D680">
            <v>0</v>
          </cell>
          <cell r="E680" t="str">
            <v>저독성난연케이블</v>
          </cell>
          <cell r="F680" t="str">
            <v>HFCO, 0.6/1kV, 4C 10㎟</v>
          </cell>
          <cell r="G680" t="str">
            <v>m</v>
          </cell>
          <cell r="H680">
            <v>0</v>
          </cell>
          <cell r="I680" t="str">
            <v>1*10*(1+0.075)</v>
          </cell>
          <cell r="K680" t="e">
            <v>#NAME?</v>
          </cell>
          <cell r="M680" t="str">
            <v>기본x단위x(1+재료할증)</v>
          </cell>
          <cell r="N680" t="str">
            <v>통1-1-6</v>
          </cell>
          <cell r="O680" t="str">
            <v>재료할증</v>
          </cell>
        </row>
        <row r="681">
          <cell r="A681" t="str">
            <v>26-3</v>
          </cell>
          <cell r="B681">
            <v>3</v>
          </cell>
          <cell r="C681">
            <v>606</v>
          </cell>
          <cell r="D681">
            <v>0</v>
          </cell>
          <cell r="E681" t="str">
            <v>잡자재비</v>
          </cell>
          <cell r="F681" t="str">
            <v>전선 및 배관의 2%</v>
          </cell>
          <cell r="G681" t="str">
            <v>요율</v>
          </cell>
          <cell r="H681">
            <v>0</v>
          </cell>
          <cell r="I681">
            <v>0.02</v>
          </cell>
          <cell r="K681" t="e">
            <v>#NAME?</v>
          </cell>
          <cell r="M681" t="str">
            <v>기본</v>
          </cell>
          <cell r="N681" t="str">
            <v>통1-1-12</v>
          </cell>
        </row>
        <row r="682">
          <cell r="A682" t="str">
            <v>26-4</v>
          </cell>
          <cell r="B682">
            <v>4</v>
          </cell>
          <cell r="C682">
            <v>601</v>
          </cell>
          <cell r="D682">
            <v>0</v>
          </cell>
          <cell r="E682" t="str">
            <v>나 노무비</v>
          </cell>
          <cell r="F682">
            <v>0</v>
          </cell>
          <cell r="G682">
            <v>0</v>
          </cell>
          <cell r="H682">
            <v>0</v>
          </cell>
          <cell r="M682">
            <v>0</v>
          </cell>
          <cell r="N682" t="str">
            <v>통4-4-1</v>
          </cell>
        </row>
        <row r="683">
          <cell r="C683">
            <v>519</v>
          </cell>
          <cell r="D683">
            <v>0</v>
          </cell>
          <cell r="E683" t="str">
            <v>통신케이블공</v>
          </cell>
          <cell r="F683">
            <v>0</v>
          </cell>
          <cell r="G683" t="str">
            <v>인</v>
          </cell>
          <cell r="H683">
            <v>0</v>
          </cell>
          <cell r="I683" t="str">
            <v>0.49*1</v>
          </cell>
          <cell r="J683" t="str">
            <v>=</v>
          </cell>
          <cell r="K683" t="e">
            <v>#NAME?</v>
          </cell>
          <cell r="M683" t="str">
            <v>기본x단위량</v>
          </cell>
          <cell r="N683">
            <v>0</v>
          </cell>
        </row>
        <row r="684">
          <cell r="C684">
            <v>603</v>
          </cell>
          <cell r="D684">
            <v>0</v>
          </cell>
          <cell r="E684" t="str">
            <v>소계</v>
          </cell>
          <cell r="F684">
            <v>0</v>
          </cell>
          <cell r="G684">
            <v>0</v>
          </cell>
          <cell r="H684">
            <v>0</v>
          </cell>
          <cell r="M684">
            <v>0</v>
          </cell>
          <cell r="N684">
            <v>0</v>
          </cell>
        </row>
        <row r="685">
          <cell r="A685" t="str">
            <v>26-5</v>
          </cell>
          <cell r="B685">
            <v>5</v>
          </cell>
          <cell r="C685">
            <v>519</v>
          </cell>
          <cell r="D685">
            <v>0</v>
          </cell>
          <cell r="E685" t="str">
            <v>통신케이블공</v>
          </cell>
          <cell r="F685">
            <v>0</v>
          </cell>
          <cell r="G685" t="str">
            <v>인</v>
          </cell>
          <cell r="H685">
            <v>0</v>
          </cell>
          <cell r="J685" t="str">
            <v>=</v>
          </cell>
          <cell r="K685" t="e">
            <v>#NAME?</v>
          </cell>
          <cell r="M685">
            <v>0</v>
          </cell>
          <cell r="N685">
            <v>0</v>
          </cell>
        </row>
        <row r="686">
          <cell r="A686" t="str">
            <v>26-6</v>
          </cell>
          <cell r="B686">
            <v>6</v>
          </cell>
          <cell r="C686">
            <v>602</v>
          </cell>
          <cell r="D686">
            <v>0</v>
          </cell>
          <cell r="E686" t="str">
            <v>다. 공구손료</v>
          </cell>
          <cell r="F686" t="str">
            <v>노무비x3%</v>
          </cell>
          <cell r="G686">
            <v>0</v>
          </cell>
          <cell r="H686">
            <v>0</v>
          </cell>
          <cell r="M686">
            <v>0</v>
          </cell>
          <cell r="N686" t="str">
            <v>공구손료</v>
          </cell>
        </row>
        <row r="687">
          <cell r="A687" t="str">
            <v>26-7</v>
          </cell>
          <cell r="B687">
            <v>7</v>
          </cell>
          <cell r="C687">
            <v>519</v>
          </cell>
          <cell r="D687">
            <v>0</v>
          </cell>
          <cell r="E687" t="str">
            <v>통신케이블공</v>
          </cell>
          <cell r="F687">
            <v>0</v>
          </cell>
          <cell r="G687" t="str">
            <v>인</v>
          </cell>
          <cell r="H687">
            <v>0</v>
          </cell>
          <cell r="I687" t="str">
            <v>0.49</v>
          </cell>
          <cell r="J687" t="str">
            <v>=</v>
          </cell>
          <cell r="K687" t="e">
            <v>#NAME?</v>
          </cell>
          <cell r="M687" t="str">
            <v>기본</v>
          </cell>
          <cell r="N687" t="str">
            <v>통1-1-10</v>
          </cell>
        </row>
        <row r="688">
          <cell r="D688">
            <v>0</v>
          </cell>
          <cell r="E688">
            <v>0</v>
          </cell>
          <cell r="F688">
            <v>0</v>
          </cell>
          <cell r="G688">
            <v>0</v>
          </cell>
          <cell r="H688">
            <v>0</v>
          </cell>
          <cell r="I688">
            <v>0</v>
          </cell>
          <cell r="K688">
            <v>0</v>
          </cell>
          <cell r="M688">
            <v>0</v>
          </cell>
          <cell r="N688">
            <v>0</v>
          </cell>
        </row>
        <row r="689">
          <cell r="D689">
            <v>0</v>
          </cell>
          <cell r="E689">
            <v>0</v>
          </cell>
          <cell r="F689">
            <v>0</v>
          </cell>
          <cell r="G689">
            <v>0</v>
          </cell>
          <cell r="H689">
            <v>0</v>
          </cell>
          <cell r="I689">
            <v>0</v>
          </cell>
          <cell r="K689">
            <v>0</v>
          </cell>
          <cell r="M689">
            <v>0</v>
          </cell>
          <cell r="N689">
            <v>0</v>
          </cell>
        </row>
        <row r="690">
          <cell r="D690">
            <v>0</v>
          </cell>
          <cell r="E690">
            <v>0</v>
          </cell>
          <cell r="F690">
            <v>0</v>
          </cell>
          <cell r="G690">
            <v>0</v>
          </cell>
          <cell r="H690">
            <v>0</v>
          </cell>
          <cell r="I690">
            <v>0</v>
          </cell>
          <cell r="K690">
            <v>0</v>
          </cell>
          <cell r="M690">
            <v>0</v>
          </cell>
          <cell r="N690">
            <v>0</v>
          </cell>
        </row>
        <row r="691">
          <cell r="D691">
            <v>0</v>
          </cell>
          <cell r="E691">
            <v>0</v>
          </cell>
          <cell r="F691">
            <v>0</v>
          </cell>
          <cell r="G691">
            <v>0</v>
          </cell>
          <cell r="H691">
            <v>0</v>
          </cell>
          <cell r="I691">
            <v>0</v>
          </cell>
          <cell r="K691">
            <v>0</v>
          </cell>
          <cell r="M691">
            <v>0</v>
          </cell>
          <cell r="N691">
            <v>0</v>
          </cell>
        </row>
        <row r="692">
          <cell r="D692">
            <v>0</v>
          </cell>
          <cell r="E692">
            <v>0</v>
          </cell>
          <cell r="F692">
            <v>0</v>
          </cell>
          <cell r="G692">
            <v>0</v>
          </cell>
          <cell r="H692">
            <v>0</v>
          </cell>
          <cell r="I692">
            <v>0</v>
          </cell>
          <cell r="K692">
            <v>0</v>
          </cell>
          <cell r="M692">
            <v>0</v>
          </cell>
          <cell r="N692">
            <v>0</v>
          </cell>
        </row>
        <row r="693">
          <cell r="D693">
            <v>0</v>
          </cell>
          <cell r="E693">
            <v>0</v>
          </cell>
          <cell r="F693">
            <v>0</v>
          </cell>
          <cell r="G693">
            <v>0</v>
          </cell>
          <cell r="H693">
            <v>0</v>
          </cell>
          <cell r="I693">
            <v>0</v>
          </cell>
          <cell r="K693">
            <v>0</v>
          </cell>
          <cell r="M693">
            <v>0</v>
          </cell>
          <cell r="N693">
            <v>0</v>
          </cell>
        </row>
        <row r="694">
          <cell r="D694">
            <v>0</v>
          </cell>
          <cell r="E694">
            <v>0</v>
          </cell>
          <cell r="F694">
            <v>0</v>
          </cell>
          <cell r="G694">
            <v>0</v>
          </cell>
          <cell r="H694">
            <v>0</v>
          </cell>
          <cell r="I694">
            <v>0</v>
          </cell>
          <cell r="K694">
            <v>0</v>
          </cell>
          <cell r="M694">
            <v>0</v>
          </cell>
          <cell r="N694">
            <v>0</v>
          </cell>
        </row>
        <row r="695">
          <cell r="D695">
            <v>0</v>
          </cell>
          <cell r="E695">
            <v>0</v>
          </cell>
          <cell r="F695">
            <v>0</v>
          </cell>
          <cell r="G695">
            <v>0</v>
          </cell>
          <cell r="H695">
            <v>0</v>
          </cell>
          <cell r="I695">
            <v>0</v>
          </cell>
          <cell r="K695">
            <v>0</v>
          </cell>
          <cell r="M695">
            <v>0</v>
          </cell>
          <cell r="N695">
            <v>0</v>
          </cell>
        </row>
        <row r="696">
          <cell r="D696">
            <v>0</v>
          </cell>
          <cell r="E696">
            <v>0</v>
          </cell>
          <cell r="F696">
            <v>0</v>
          </cell>
          <cell r="G696">
            <v>0</v>
          </cell>
          <cell r="H696">
            <v>0</v>
          </cell>
          <cell r="I696">
            <v>0</v>
          </cell>
          <cell r="K696">
            <v>0</v>
          </cell>
          <cell r="M696">
            <v>0</v>
          </cell>
          <cell r="N696">
            <v>0</v>
          </cell>
        </row>
        <row r="697">
          <cell r="D697">
            <v>0</v>
          </cell>
          <cell r="E697">
            <v>0</v>
          </cell>
          <cell r="F697">
            <v>0</v>
          </cell>
          <cell r="G697">
            <v>0</v>
          </cell>
          <cell r="H697">
            <v>0</v>
          </cell>
          <cell r="I697">
            <v>0</v>
          </cell>
          <cell r="K697">
            <v>0</v>
          </cell>
          <cell r="M697">
            <v>0</v>
          </cell>
          <cell r="N697">
            <v>0</v>
          </cell>
        </row>
        <row r="698">
          <cell r="D698">
            <v>0</v>
          </cell>
          <cell r="E698">
            <v>0</v>
          </cell>
          <cell r="F698">
            <v>0</v>
          </cell>
          <cell r="G698">
            <v>0</v>
          </cell>
          <cell r="H698">
            <v>0</v>
          </cell>
          <cell r="I698">
            <v>0</v>
          </cell>
          <cell r="K698">
            <v>0</v>
          </cell>
          <cell r="M698">
            <v>0</v>
          </cell>
          <cell r="N698">
            <v>0</v>
          </cell>
        </row>
        <row r="699">
          <cell r="D699">
            <v>0</v>
          </cell>
          <cell r="E699">
            <v>0</v>
          </cell>
          <cell r="F699">
            <v>0</v>
          </cell>
          <cell r="G699">
            <v>0</v>
          </cell>
          <cell r="H699">
            <v>0</v>
          </cell>
          <cell r="I699">
            <v>0</v>
          </cell>
          <cell r="K699">
            <v>0</v>
          </cell>
          <cell r="M699">
            <v>0</v>
          </cell>
          <cell r="N699">
            <v>0</v>
          </cell>
        </row>
        <row r="700">
          <cell r="D700">
            <v>0</v>
          </cell>
          <cell r="E700">
            <v>0</v>
          </cell>
          <cell r="F700">
            <v>0</v>
          </cell>
          <cell r="G700">
            <v>0</v>
          </cell>
          <cell r="H700">
            <v>0</v>
          </cell>
          <cell r="I700">
            <v>0</v>
          </cell>
          <cell r="K700">
            <v>0</v>
          </cell>
          <cell r="M700">
            <v>0</v>
          </cell>
          <cell r="N700">
            <v>0</v>
          </cell>
        </row>
        <row r="701">
          <cell r="D701">
            <v>0</v>
          </cell>
          <cell r="E701">
            <v>0</v>
          </cell>
          <cell r="F701">
            <v>0</v>
          </cell>
          <cell r="G701">
            <v>0</v>
          </cell>
          <cell r="H701">
            <v>0</v>
          </cell>
          <cell r="I701">
            <v>0</v>
          </cell>
          <cell r="K701">
            <v>0</v>
          </cell>
          <cell r="M701">
            <v>0</v>
          </cell>
          <cell r="N701">
            <v>0</v>
          </cell>
        </row>
        <row r="702">
          <cell r="D702">
            <v>0</v>
          </cell>
          <cell r="E702">
            <v>0</v>
          </cell>
          <cell r="F702">
            <v>0</v>
          </cell>
          <cell r="G702">
            <v>0</v>
          </cell>
          <cell r="H702">
            <v>0</v>
          </cell>
          <cell r="M702">
            <v>0</v>
          </cell>
          <cell r="N702">
            <v>0</v>
          </cell>
        </row>
        <row r="703">
          <cell r="D703">
            <v>0</v>
          </cell>
          <cell r="E703">
            <v>0</v>
          </cell>
          <cell r="F703">
            <v>0</v>
          </cell>
          <cell r="G703">
            <v>0</v>
          </cell>
          <cell r="H703">
            <v>0</v>
          </cell>
          <cell r="M703">
            <v>0</v>
          </cell>
          <cell r="N703">
            <v>0</v>
          </cell>
        </row>
        <row r="704">
          <cell r="D704">
            <v>0</v>
          </cell>
          <cell r="E704">
            <v>0</v>
          </cell>
          <cell r="F704">
            <v>0</v>
          </cell>
          <cell r="G704">
            <v>0</v>
          </cell>
          <cell r="H704">
            <v>0</v>
          </cell>
          <cell r="I704">
            <v>0</v>
          </cell>
          <cell r="J704">
            <v>0</v>
          </cell>
          <cell r="K704">
            <v>0</v>
          </cell>
          <cell r="L704">
            <v>0</v>
          </cell>
          <cell r="M704">
            <v>0</v>
          </cell>
          <cell r="N704">
            <v>0</v>
          </cell>
        </row>
        <row r="705">
          <cell r="A705">
            <v>27</v>
          </cell>
          <cell r="D705">
            <v>27</v>
          </cell>
          <cell r="E705" t="str">
            <v>OFD 신설</v>
          </cell>
          <cell r="F705" t="str">
            <v>12CORE용(저장함포함)</v>
          </cell>
          <cell r="G705" t="str">
            <v>개</v>
          </cell>
          <cell r="H705">
            <v>0</v>
          </cell>
          <cell r="I705">
            <v>0</v>
          </cell>
          <cell r="J705">
            <v>0</v>
          </cell>
          <cell r="K705">
            <v>0</v>
          </cell>
          <cell r="L705">
            <v>0</v>
          </cell>
          <cell r="M705">
            <v>0</v>
          </cell>
          <cell r="N705">
            <v>0</v>
          </cell>
        </row>
        <row r="706">
          <cell r="A706" t="str">
            <v>27-1</v>
          </cell>
          <cell r="B706">
            <v>1</v>
          </cell>
          <cell r="C706">
            <v>600</v>
          </cell>
          <cell r="D706">
            <v>0</v>
          </cell>
          <cell r="E706" t="str">
            <v>가. 재료비</v>
          </cell>
          <cell r="F706">
            <v>0</v>
          </cell>
          <cell r="G706">
            <v>0</v>
          </cell>
          <cell r="H706">
            <v>0</v>
          </cell>
          <cell r="M706">
            <v>0</v>
          </cell>
          <cell r="N706">
            <v>0</v>
          </cell>
        </row>
        <row r="707">
          <cell r="A707" t="str">
            <v>27-2</v>
          </cell>
          <cell r="B707">
            <v>2</v>
          </cell>
          <cell r="C707">
            <v>80</v>
          </cell>
          <cell r="D707">
            <v>0</v>
          </cell>
          <cell r="E707" t="str">
            <v>OFD</v>
          </cell>
          <cell r="F707" t="str">
            <v>12CORE용(저장함포함)</v>
          </cell>
          <cell r="G707" t="str">
            <v>개</v>
          </cell>
          <cell r="H707">
            <v>0</v>
          </cell>
          <cell r="I707" t="str">
            <v>1*1</v>
          </cell>
          <cell r="K707" t="e">
            <v>#NAME?</v>
          </cell>
          <cell r="M707" t="str">
            <v>기본X단위</v>
          </cell>
          <cell r="N707">
            <v>0</v>
          </cell>
        </row>
        <row r="708">
          <cell r="A708" t="str">
            <v>27-3</v>
          </cell>
          <cell r="B708">
            <v>3</v>
          </cell>
          <cell r="C708">
            <v>601</v>
          </cell>
          <cell r="D708">
            <v>0</v>
          </cell>
          <cell r="E708" t="str">
            <v>나 노무비</v>
          </cell>
          <cell r="F708">
            <v>0</v>
          </cell>
          <cell r="G708">
            <v>0</v>
          </cell>
          <cell r="H708">
            <v>0</v>
          </cell>
          <cell r="M708">
            <v>0</v>
          </cell>
          <cell r="N708" t="str">
            <v>통4-1-2-2</v>
          </cell>
        </row>
        <row r="709">
          <cell r="D709">
            <v>0</v>
          </cell>
          <cell r="E709" t="str">
            <v>1)OFD 설치</v>
          </cell>
          <cell r="F709">
            <v>0</v>
          </cell>
          <cell r="G709">
            <v>0</v>
          </cell>
          <cell r="H709">
            <v>0</v>
          </cell>
          <cell r="M709">
            <v>0</v>
          </cell>
          <cell r="N709">
            <v>0</v>
          </cell>
        </row>
        <row r="710">
          <cell r="C710">
            <v>517</v>
          </cell>
          <cell r="D710">
            <v>0</v>
          </cell>
          <cell r="E710" t="str">
            <v>통신설비공</v>
          </cell>
          <cell r="F710">
            <v>0</v>
          </cell>
          <cell r="G710" t="str">
            <v>인</v>
          </cell>
          <cell r="H710">
            <v>0</v>
          </cell>
          <cell r="I710" t="str">
            <v>0.09*1</v>
          </cell>
          <cell r="J710" t="str">
            <v>=</v>
          </cell>
          <cell r="K710" t="e">
            <v>#NAME?</v>
          </cell>
          <cell r="M710" t="str">
            <v>기본X단위</v>
          </cell>
          <cell r="N710">
            <v>0</v>
          </cell>
        </row>
        <row r="711">
          <cell r="C711">
            <v>523</v>
          </cell>
          <cell r="D711">
            <v>0</v>
          </cell>
          <cell r="E711" t="str">
            <v>보통인부</v>
          </cell>
          <cell r="F711">
            <v>0</v>
          </cell>
          <cell r="G711" t="str">
            <v>인</v>
          </cell>
          <cell r="H711">
            <v>0</v>
          </cell>
          <cell r="I711" t="str">
            <v>0.09*1</v>
          </cell>
          <cell r="J711" t="str">
            <v>=</v>
          </cell>
          <cell r="K711" t="e">
            <v>#NAME?</v>
          </cell>
          <cell r="M711" t="str">
            <v>기본X단위</v>
          </cell>
          <cell r="N711">
            <v>0</v>
          </cell>
        </row>
        <row r="712">
          <cell r="C712">
            <v>603</v>
          </cell>
          <cell r="D712">
            <v>0</v>
          </cell>
          <cell r="E712" t="str">
            <v>소계</v>
          </cell>
          <cell r="F712">
            <v>0</v>
          </cell>
          <cell r="G712">
            <v>0</v>
          </cell>
          <cell r="H712">
            <v>0</v>
          </cell>
          <cell r="M712">
            <v>0</v>
          </cell>
          <cell r="N712">
            <v>0</v>
          </cell>
        </row>
        <row r="713">
          <cell r="A713" t="str">
            <v>27-4</v>
          </cell>
          <cell r="B713">
            <v>4</v>
          </cell>
          <cell r="C713">
            <v>517</v>
          </cell>
          <cell r="D713">
            <v>0</v>
          </cell>
          <cell r="E713" t="str">
            <v>통신설비공</v>
          </cell>
          <cell r="F713">
            <v>0</v>
          </cell>
          <cell r="G713" t="str">
            <v>인</v>
          </cell>
          <cell r="H713">
            <v>0</v>
          </cell>
          <cell r="J713" t="str">
            <v>=</v>
          </cell>
          <cell r="K713" t="e">
            <v>#NAME?</v>
          </cell>
          <cell r="M713">
            <v>0</v>
          </cell>
          <cell r="N713">
            <v>0</v>
          </cell>
        </row>
        <row r="714">
          <cell r="A714" t="str">
            <v>27-5</v>
          </cell>
          <cell r="B714">
            <v>5</v>
          </cell>
          <cell r="C714">
            <v>523</v>
          </cell>
          <cell r="D714">
            <v>0</v>
          </cell>
          <cell r="E714" t="str">
            <v>보통인부</v>
          </cell>
          <cell r="F714">
            <v>0</v>
          </cell>
          <cell r="G714" t="str">
            <v>인</v>
          </cell>
          <cell r="H714">
            <v>0</v>
          </cell>
          <cell r="J714" t="str">
            <v>=</v>
          </cell>
          <cell r="K714" t="e">
            <v>#NAME?</v>
          </cell>
          <cell r="M714">
            <v>0</v>
          </cell>
          <cell r="N714">
            <v>0</v>
          </cell>
        </row>
        <row r="715">
          <cell r="A715" t="str">
            <v>27-6</v>
          </cell>
          <cell r="B715">
            <v>6</v>
          </cell>
          <cell r="C715">
            <v>602</v>
          </cell>
          <cell r="D715">
            <v>0</v>
          </cell>
          <cell r="E715" t="str">
            <v>다. 공구손료</v>
          </cell>
          <cell r="F715" t="str">
            <v>노무비x3%</v>
          </cell>
          <cell r="G715">
            <v>0</v>
          </cell>
          <cell r="H715">
            <v>0</v>
          </cell>
          <cell r="M715">
            <v>0</v>
          </cell>
          <cell r="N715" t="str">
            <v>공구손료</v>
          </cell>
        </row>
        <row r="716">
          <cell r="A716" t="str">
            <v>27-7</v>
          </cell>
          <cell r="B716">
            <v>7</v>
          </cell>
          <cell r="C716">
            <v>517</v>
          </cell>
          <cell r="D716">
            <v>0</v>
          </cell>
          <cell r="E716" t="str">
            <v>통신설비공</v>
          </cell>
          <cell r="F716">
            <v>0</v>
          </cell>
          <cell r="G716" t="str">
            <v>인</v>
          </cell>
          <cell r="H716">
            <v>0</v>
          </cell>
          <cell r="I716" t="str">
            <v>0.09</v>
          </cell>
          <cell r="J716" t="str">
            <v>=</v>
          </cell>
          <cell r="K716" t="e">
            <v>#NAME?</v>
          </cell>
          <cell r="M716" t="str">
            <v>기본</v>
          </cell>
          <cell r="N716" t="str">
            <v>통1-1-10</v>
          </cell>
        </row>
        <row r="717">
          <cell r="A717" t="str">
            <v>27-8</v>
          </cell>
          <cell r="B717">
            <v>8</v>
          </cell>
          <cell r="C717">
            <v>523</v>
          </cell>
          <cell r="D717">
            <v>0</v>
          </cell>
          <cell r="E717" t="str">
            <v>보통인부</v>
          </cell>
          <cell r="F717">
            <v>0</v>
          </cell>
          <cell r="G717" t="str">
            <v>인</v>
          </cell>
          <cell r="H717">
            <v>0</v>
          </cell>
          <cell r="I717" t="str">
            <v>0.09</v>
          </cell>
          <cell r="J717" t="str">
            <v>=</v>
          </cell>
          <cell r="K717" t="e">
            <v>#NAME?</v>
          </cell>
          <cell r="M717" t="str">
            <v>기본</v>
          </cell>
          <cell r="N717">
            <v>0</v>
          </cell>
        </row>
        <row r="718">
          <cell r="A718">
            <v>0</v>
          </cell>
          <cell r="B718">
            <v>0</v>
          </cell>
          <cell r="C718">
            <v>0</v>
          </cell>
          <cell r="D718">
            <v>0</v>
          </cell>
          <cell r="E718">
            <v>0</v>
          </cell>
          <cell r="F718">
            <v>0</v>
          </cell>
          <cell r="G718">
            <v>0</v>
          </cell>
          <cell r="H718">
            <v>0</v>
          </cell>
          <cell r="I718">
            <v>0</v>
          </cell>
          <cell r="J718">
            <v>0</v>
          </cell>
          <cell r="K718">
            <v>0</v>
          </cell>
          <cell r="M718">
            <v>0</v>
          </cell>
          <cell r="N718">
            <v>0</v>
          </cell>
        </row>
        <row r="719">
          <cell r="A719">
            <v>0</v>
          </cell>
          <cell r="B719">
            <v>0</v>
          </cell>
          <cell r="C719">
            <v>0</v>
          </cell>
          <cell r="D719">
            <v>0</v>
          </cell>
          <cell r="E719">
            <v>0</v>
          </cell>
          <cell r="F719">
            <v>0</v>
          </cell>
          <cell r="G719">
            <v>0</v>
          </cell>
          <cell r="H719">
            <v>0</v>
          </cell>
          <cell r="I719">
            <v>0</v>
          </cell>
          <cell r="J719">
            <v>0</v>
          </cell>
          <cell r="K719">
            <v>0</v>
          </cell>
          <cell r="M719">
            <v>0</v>
          </cell>
          <cell r="N719">
            <v>0</v>
          </cell>
        </row>
        <row r="720">
          <cell r="A720">
            <v>0</v>
          </cell>
          <cell r="B720">
            <v>0</v>
          </cell>
          <cell r="C720">
            <v>0</v>
          </cell>
          <cell r="D720">
            <v>0</v>
          </cell>
          <cell r="E720">
            <v>0</v>
          </cell>
          <cell r="F720">
            <v>0</v>
          </cell>
          <cell r="G720">
            <v>0</v>
          </cell>
          <cell r="H720">
            <v>0</v>
          </cell>
          <cell r="I720">
            <v>0</v>
          </cell>
          <cell r="J720">
            <v>0</v>
          </cell>
          <cell r="K720">
            <v>0</v>
          </cell>
          <cell r="M720">
            <v>0</v>
          </cell>
          <cell r="N720">
            <v>0</v>
          </cell>
        </row>
        <row r="721">
          <cell r="A721">
            <v>0</v>
          </cell>
          <cell r="B721">
            <v>0</v>
          </cell>
          <cell r="C721">
            <v>0</v>
          </cell>
          <cell r="D721">
            <v>0</v>
          </cell>
          <cell r="E721">
            <v>0</v>
          </cell>
          <cell r="F721">
            <v>0</v>
          </cell>
          <cell r="G721">
            <v>0</v>
          </cell>
          <cell r="H721">
            <v>0</v>
          </cell>
          <cell r="I721">
            <v>0</v>
          </cell>
          <cell r="J721">
            <v>0</v>
          </cell>
          <cell r="K721">
            <v>0</v>
          </cell>
          <cell r="M721">
            <v>0</v>
          </cell>
          <cell r="N721">
            <v>0</v>
          </cell>
        </row>
        <row r="722">
          <cell r="A722">
            <v>0</v>
          </cell>
          <cell r="B722">
            <v>0</v>
          </cell>
          <cell r="C722">
            <v>0</v>
          </cell>
          <cell r="D722">
            <v>0</v>
          </cell>
          <cell r="E722">
            <v>0</v>
          </cell>
          <cell r="F722">
            <v>0</v>
          </cell>
          <cell r="G722">
            <v>0</v>
          </cell>
          <cell r="H722">
            <v>0</v>
          </cell>
          <cell r="I722">
            <v>0</v>
          </cell>
          <cell r="J722">
            <v>0</v>
          </cell>
          <cell r="K722">
            <v>0</v>
          </cell>
          <cell r="M722">
            <v>0</v>
          </cell>
          <cell r="N722">
            <v>0</v>
          </cell>
        </row>
        <row r="723">
          <cell r="A723">
            <v>0</v>
          </cell>
          <cell r="B723">
            <v>0</v>
          </cell>
          <cell r="C723">
            <v>0</v>
          </cell>
          <cell r="D723">
            <v>0</v>
          </cell>
          <cell r="E723">
            <v>0</v>
          </cell>
          <cell r="F723">
            <v>0</v>
          </cell>
          <cell r="G723">
            <v>0</v>
          </cell>
          <cell r="H723">
            <v>0</v>
          </cell>
          <cell r="I723">
            <v>0</v>
          </cell>
          <cell r="J723">
            <v>0</v>
          </cell>
          <cell r="K723">
            <v>0</v>
          </cell>
          <cell r="M723">
            <v>0</v>
          </cell>
          <cell r="N723">
            <v>0</v>
          </cell>
        </row>
        <row r="724">
          <cell r="A724">
            <v>0</v>
          </cell>
          <cell r="B724">
            <v>0</v>
          </cell>
          <cell r="C724">
            <v>0</v>
          </cell>
          <cell r="D724">
            <v>0</v>
          </cell>
          <cell r="E724">
            <v>0</v>
          </cell>
          <cell r="F724">
            <v>0</v>
          </cell>
          <cell r="G724">
            <v>0</v>
          </cell>
          <cell r="H724">
            <v>0</v>
          </cell>
          <cell r="I724">
            <v>0</v>
          </cell>
          <cell r="J724">
            <v>0</v>
          </cell>
          <cell r="K724">
            <v>0</v>
          </cell>
          <cell r="M724">
            <v>0</v>
          </cell>
          <cell r="N724">
            <v>0</v>
          </cell>
        </row>
        <row r="725">
          <cell r="A725">
            <v>0</v>
          </cell>
          <cell r="B725">
            <v>0</v>
          </cell>
          <cell r="C725">
            <v>0</v>
          </cell>
          <cell r="D725">
            <v>0</v>
          </cell>
          <cell r="E725">
            <v>0</v>
          </cell>
          <cell r="F725">
            <v>0</v>
          </cell>
          <cell r="G725">
            <v>0</v>
          </cell>
          <cell r="H725">
            <v>0</v>
          </cell>
          <cell r="I725">
            <v>0</v>
          </cell>
          <cell r="J725">
            <v>0</v>
          </cell>
          <cell r="K725">
            <v>0</v>
          </cell>
          <cell r="M725">
            <v>0</v>
          </cell>
          <cell r="N725">
            <v>0</v>
          </cell>
        </row>
        <row r="726">
          <cell r="A726">
            <v>0</v>
          </cell>
          <cell r="B726">
            <v>0</v>
          </cell>
          <cell r="C726">
            <v>0</v>
          </cell>
          <cell r="D726">
            <v>0</v>
          </cell>
          <cell r="E726">
            <v>0</v>
          </cell>
          <cell r="F726">
            <v>0</v>
          </cell>
          <cell r="G726">
            <v>0</v>
          </cell>
          <cell r="H726">
            <v>0</v>
          </cell>
          <cell r="I726">
            <v>0</v>
          </cell>
          <cell r="J726">
            <v>0</v>
          </cell>
          <cell r="K726">
            <v>0</v>
          </cell>
          <cell r="M726">
            <v>0</v>
          </cell>
          <cell r="N726">
            <v>0</v>
          </cell>
        </row>
        <row r="727">
          <cell r="A727">
            <v>0</v>
          </cell>
          <cell r="B727">
            <v>0</v>
          </cell>
          <cell r="C727">
            <v>0</v>
          </cell>
          <cell r="D727">
            <v>0</v>
          </cell>
          <cell r="E727">
            <v>0</v>
          </cell>
          <cell r="F727">
            <v>0</v>
          </cell>
          <cell r="G727">
            <v>0</v>
          </cell>
          <cell r="H727">
            <v>0</v>
          </cell>
          <cell r="I727">
            <v>0</v>
          </cell>
          <cell r="J727">
            <v>0</v>
          </cell>
          <cell r="K727">
            <v>0</v>
          </cell>
          <cell r="M727">
            <v>0</v>
          </cell>
          <cell r="N727">
            <v>0</v>
          </cell>
        </row>
        <row r="728">
          <cell r="A728">
            <v>0</v>
          </cell>
          <cell r="B728">
            <v>0</v>
          </cell>
          <cell r="C728">
            <v>0</v>
          </cell>
          <cell r="D728">
            <v>0</v>
          </cell>
          <cell r="E728">
            <v>0</v>
          </cell>
          <cell r="F728">
            <v>0</v>
          </cell>
          <cell r="G728">
            <v>0</v>
          </cell>
          <cell r="H728">
            <v>0</v>
          </cell>
          <cell r="I728">
            <v>0</v>
          </cell>
          <cell r="J728">
            <v>0</v>
          </cell>
          <cell r="K728">
            <v>0</v>
          </cell>
          <cell r="M728">
            <v>0</v>
          </cell>
          <cell r="N728">
            <v>0</v>
          </cell>
        </row>
        <row r="729">
          <cell r="A729">
            <v>0</v>
          </cell>
          <cell r="B729">
            <v>0</v>
          </cell>
          <cell r="C729">
            <v>0</v>
          </cell>
          <cell r="D729">
            <v>0</v>
          </cell>
          <cell r="E729">
            <v>0</v>
          </cell>
          <cell r="F729">
            <v>0</v>
          </cell>
          <cell r="G729">
            <v>0</v>
          </cell>
          <cell r="H729">
            <v>0</v>
          </cell>
          <cell r="I729">
            <v>0</v>
          </cell>
          <cell r="J729">
            <v>0</v>
          </cell>
          <cell r="K729">
            <v>0</v>
          </cell>
          <cell r="M729">
            <v>0</v>
          </cell>
          <cell r="N729">
            <v>0</v>
          </cell>
        </row>
        <row r="730">
          <cell r="A730">
            <v>0</v>
          </cell>
          <cell r="B730">
            <v>0</v>
          </cell>
          <cell r="C730">
            <v>0</v>
          </cell>
          <cell r="D730">
            <v>0</v>
          </cell>
          <cell r="E730">
            <v>0</v>
          </cell>
          <cell r="F730">
            <v>0</v>
          </cell>
          <cell r="G730">
            <v>0</v>
          </cell>
          <cell r="H730">
            <v>0</v>
          </cell>
          <cell r="I730">
            <v>0</v>
          </cell>
          <cell r="J730">
            <v>0</v>
          </cell>
          <cell r="K730">
            <v>0</v>
          </cell>
          <cell r="M730">
            <v>0</v>
          </cell>
          <cell r="N730">
            <v>0</v>
          </cell>
        </row>
        <row r="731">
          <cell r="A731">
            <v>0</v>
          </cell>
          <cell r="B731">
            <v>0</v>
          </cell>
          <cell r="C731">
            <v>0</v>
          </cell>
          <cell r="D731">
            <v>0</v>
          </cell>
          <cell r="E731">
            <v>0</v>
          </cell>
          <cell r="F731">
            <v>0</v>
          </cell>
          <cell r="G731">
            <v>0</v>
          </cell>
          <cell r="H731">
            <v>0</v>
          </cell>
          <cell r="I731">
            <v>0</v>
          </cell>
          <cell r="J731">
            <v>0</v>
          </cell>
          <cell r="K731">
            <v>0</v>
          </cell>
          <cell r="L731">
            <v>0</v>
          </cell>
          <cell r="M731">
            <v>0</v>
          </cell>
          <cell r="N731">
            <v>0</v>
          </cell>
        </row>
        <row r="732">
          <cell r="A732">
            <v>28</v>
          </cell>
          <cell r="D732">
            <v>28</v>
          </cell>
          <cell r="E732" t="str">
            <v>OFD 신설</v>
          </cell>
          <cell r="F732" t="str">
            <v>16CORE용(저장함포함)</v>
          </cell>
          <cell r="G732" t="str">
            <v>개</v>
          </cell>
          <cell r="H732">
            <v>0</v>
          </cell>
          <cell r="I732">
            <v>0</v>
          </cell>
          <cell r="J732">
            <v>0</v>
          </cell>
          <cell r="K732">
            <v>0</v>
          </cell>
          <cell r="L732">
            <v>0</v>
          </cell>
          <cell r="M732">
            <v>0</v>
          </cell>
          <cell r="N732">
            <v>0</v>
          </cell>
        </row>
        <row r="733">
          <cell r="A733" t="str">
            <v>28-1</v>
          </cell>
          <cell r="B733">
            <v>1</v>
          </cell>
          <cell r="C733">
            <v>600</v>
          </cell>
          <cell r="D733">
            <v>0</v>
          </cell>
          <cell r="E733" t="str">
            <v>가. 재료비</v>
          </cell>
          <cell r="F733">
            <v>0</v>
          </cell>
          <cell r="G733">
            <v>0</v>
          </cell>
          <cell r="H733">
            <v>0</v>
          </cell>
          <cell r="M733">
            <v>0</v>
          </cell>
          <cell r="N733">
            <v>0</v>
          </cell>
        </row>
        <row r="734">
          <cell r="A734" t="str">
            <v>28-2</v>
          </cell>
          <cell r="B734">
            <v>2</v>
          </cell>
          <cell r="C734">
            <v>201</v>
          </cell>
          <cell r="D734">
            <v>0</v>
          </cell>
          <cell r="E734" t="str">
            <v>OFD</v>
          </cell>
          <cell r="F734" t="str">
            <v>16CORE용(저장함포함)</v>
          </cell>
          <cell r="G734" t="str">
            <v>개</v>
          </cell>
          <cell r="H734">
            <v>0</v>
          </cell>
          <cell r="I734" t="str">
            <v>1*1</v>
          </cell>
          <cell r="K734" t="e">
            <v>#NAME?</v>
          </cell>
          <cell r="M734" t="str">
            <v>기본X단위</v>
          </cell>
          <cell r="N734">
            <v>0</v>
          </cell>
        </row>
        <row r="735">
          <cell r="A735" t="str">
            <v>28-3</v>
          </cell>
          <cell r="B735">
            <v>3</v>
          </cell>
          <cell r="C735">
            <v>601</v>
          </cell>
          <cell r="D735">
            <v>0</v>
          </cell>
          <cell r="E735" t="str">
            <v>나 노무비</v>
          </cell>
          <cell r="F735">
            <v>0</v>
          </cell>
          <cell r="G735">
            <v>0</v>
          </cell>
          <cell r="H735">
            <v>0</v>
          </cell>
          <cell r="M735">
            <v>0</v>
          </cell>
          <cell r="N735" t="str">
            <v>통4-1-2-2</v>
          </cell>
        </row>
        <row r="736">
          <cell r="D736">
            <v>0</v>
          </cell>
          <cell r="E736" t="str">
            <v>1)OFD 설치</v>
          </cell>
          <cell r="F736">
            <v>0</v>
          </cell>
          <cell r="G736">
            <v>0</v>
          </cell>
          <cell r="H736">
            <v>0</v>
          </cell>
          <cell r="M736">
            <v>0</v>
          </cell>
          <cell r="N736">
            <v>0</v>
          </cell>
        </row>
        <row r="737">
          <cell r="C737">
            <v>517</v>
          </cell>
          <cell r="D737">
            <v>0</v>
          </cell>
          <cell r="E737" t="str">
            <v>통신설비공</v>
          </cell>
          <cell r="F737">
            <v>0</v>
          </cell>
          <cell r="G737" t="str">
            <v>인</v>
          </cell>
          <cell r="H737">
            <v>0</v>
          </cell>
          <cell r="I737" t="str">
            <v>0.09*1</v>
          </cell>
          <cell r="J737" t="str">
            <v>=</v>
          </cell>
          <cell r="K737" t="e">
            <v>#NAME?</v>
          </cell>
          <cell r="M737" t="str">
            <v>기본X단위</v>
          </cell>
          <cell r="N737">
            <v>0</v>
          </cell>
        </row>
        <row r="738">
          <cell r="C738">
            <v>523</v>
          </cell>
          <cell r="D738">
            <v>0</v>
          </cell>
          <cell r="E738" t="str">
            <v>보통인부</v>
          </cell>
          <cell r="F738">
            <v>0</v>
          </cell>
          <cell r="G738" t="str">
            <v>인</v>
          </cell>
          <cell r="H738">
            <v>0</v>
          </cell>
          <cell r="I738" t="str">
            <v>0.09*1</v>
          </cell>
          <cell r="J738" t="str">
            <v>=</v>
          </cell>
          <cell r="K738" t="e">
            <v>#NAME?</v>
          </cell>
          <cell r="M738" t="str">
            <v>기본X단위</v>
          </cell>
          <cell r="N738">
            <v>0</v>
          </cell>
        </row>
        <row r="739">
          <cell r="C739">
            <v>603</v>
          </cell>
          <cell r="D739">
            <v>0</v>
          </cell>
          <cell r="E739" t="str">
            <v>소계</v>
          </cell>
          <cell r="F739">
            <v>0</v>
          </cell>
          <cell r="G739">
            <v>0</v>
          </cell>
          <cell r="H739">
            <v>0</v>
          </cell>
          <cell r="M739">
            <v>0</v>
          </cell>
          <cell r="N739">
            <v>0</v>
          </cell>
        </row>
        <row r="740">
          <cell r="A740" t="str">
            <v>28-4</v>
          </cell>
          <cell r="B740">
            <v>4</v>
          </cell>
          <cell r="C740">
            <v>517</v>
          </cell>
          <cell r="D740">
            <v>0</v>
          </cell>
          <cell r="E740" t="str">
            <v>통신설비공</v>
          </cell>
          <cell r="F740">
            <v>0</v>
          </cell>
          <cell r="G740" t="str">
            <v>인</v>
          </cell>
          <cell r="H740">
            <v>0</v>
          </cell>
          <cell r="J740" t="str">
            <v>=</v>
          </cell>
          <cell r="K740" t="e">
            <v>#NAME?</v>
          </cell>
          <cell r="M740">
            <v>0</v>
          </cell>
          <cell r="N740">
            <v>0</v>
          </cell>
        </row>
        <row r="741">
          <cell r="A741" t="str">
            <v>28-5</v>
          </cell>
          <cell r="B741">
            <v>5</v>
          </cell>
          <cell r="C741">
            <v>523</v>
          </cell>
          <cell r="D741">
            <v>0</v>
          </cell>
          <cell r="E741" t="str">
            <v>보통인부</v>
          </cell>
          <cell r="F741">
            <v>0</v>
          </cell>
          <cell r="G741" t="str">
            <v>인</v>
          </cell>
          <cell r="H741">
            <v>0</v>
          </cell>
          <cell r="J741" t="str">
            <v>=</v>
          </cell>
          <cell r="K741" t="e">
            <v>#NAME?</v>
          </cell>
          <cell r="M741">
            <v>0</v>
          </cell>
          <cell r="N741">
            <v>0</v>
          </cell>
        </row>
        <row r="742">
          <cell r="A742" t="str">
            <v>28-6</v>
          </cell>
          <cell r="B742">
            <v>6</v>
          </cell>
          <cell r="C742">
            <v>602</v>
          </cell>
          <cell r="D742">
            <v>0</v>
          </cell>
          <cell r="E742" t="str">
            <v>다. 공구손료</v>
          </cell>
          <cell r="F742" t="str">
            <v>노무비x3%</v>
          </cell>
          <cell r="G742">
            <v>0</v>
          </cell>
          <cell r="H742">
            <v>0</v>
          </cell>
          <cell r="M742">
            <v>0</v>
          </cell>
          <cell r="N742" t="str">
            <v>공구손료</v>
          </cell>
        </row>
        <row r="743">
          <cell r="A743" t="str">
            <v>28-7</v>
          </cell>
          <cell r="B743">
            <v>7</v>
          </cell>
          <cell r="C743">
            <v>517</v>
          </cell>
          <cell r="D743">
            <v>0</v>
          </cell>
          <cell r="E743" t="str">
            <v>통신설비공</v>
          </cell>
          <cell r="F743">
            <v>0</v>
          </cell>
          <cell r="G743" t="str">
            <v>인</v>
          </cell>
          <cell r="H743">
            <v>0</v>
          </cell>
          <cell r="I743" t="str">
            <v>0.09</v>
          </cell>
          <cell r="J743" t="str">
            <v>=</v>
          </cell>
          <cell r="K743" t="e">
            <v>#NAME?</v>
          </cell>
          <cell r="M743" t="str">
            <v>기본</v>
          </cell>
          <cell r="N743" t="str">
            <v>통1-1-10</v>
          </cell>
        </row>
        <row r="744">
          <cell r="A744" t="str">
            <v>28-8</v>
          </cell>
          <cell r="B744">
            <v>8</v>
          </cell>
          <cell r="C744">
            <v>523</v>
          </cell>
          <cell r="D744">
            <v>0</v>
          </cell>
          <cell r="E744" t="str">
            <v>보통인부</v>
          </cell>
          <cell r="F744">
            <v>0</v>
          </cell>
          <cell r="G744" t="str">
            <v>인</v>
          </cell>
          <cell r="H744">
            <v>0</v>
          </cell>
          <cell r="I744" t="str">
            <v>0.09</v>
          </cell>
          <cell r="J744" t="str">
            <v>=</v>
          </cell>
          <cell r="K744" t="e">
            <v>#NAME?</v>
          </cell>
          <cell r="M744" t="str">
            <v>기본</v>
          </cell>
          <cell r="N744">
            <v>0</v>
          </cell>
        </row>
        <row r="745">
          <cell r="A745">
            <v>0</v>
          </cell>
          <cell r="B745">
            <v>0</v>
          </cell>
          <cell r="C745">
            <v>0</v>
          </cell>
          <cell r="D745">
            <v>0</v>
          </cell>
          <cell r="E745">
            <v>0</v>
          </cell>
          <cell r="F745">
            <v>0</v>
          </cell>
          <cell r="G745">
            <v>0</v>
          </cell>
          <cell r="H745">
            <v>0</v>
          </cell>
          <cell r="I745">
            <v>0</v>
          </cell>
          <cell r="J745">
            <v>0</v>
          </cell>
          <cell r="K745">
            <v>0</v>
          </cell>
          <cell r="M745">
            <v>0</v>
          </cell>
          <cell r="N745">
            <v>0</v>
          </cell>
        </row>
        <row r="746">
          <cell r="A746">
            <v>0</v>
          </cell>
          <cell r="B746">
            <v>0</v>
          </cell>
          <cell r="C746">
            <v>0</v>
          </cell>
          <cell r="D746">
            <v>0</v>
          </cell>
          <cell r="E746">
            <v>0</v>
          </cell>
          <cell r="F746">
            <v>0</v>
          </cell>
          <cell r="G746">
            <v>0</v>
          </cell>
          <cell r="H746">
            <v>0</v>
          </cell>
          <cell r="I746">
            <v>0</v>
          </cell>
          <cell r="J746">
            <v>0</v>
          </cell>
          <cell r="K746">
            <v>0</v>
          </cell>
          <cell r="M746">
            <v>0</v>
          </cell>
          <cell r="N746">
            <v>0</v>
          </cell>
        </row>
        <row r="747">
          <cell r="A747">
            <v>0</v>
          </cell>
          <cell r="B747">
            <v>0</v>
          </cell>
          <cell r="C747">
            <v>0</v>
          </cell>
          <cell r="D747">
            <v>0</v>
          </cell>
          <cell r="E747">
            <v>0</v>
          </cell>
          <cell r="F747">
            <v>0</v>
          </cell>
          <cell r="G747">
            <v>0</v>
          </cell>
          <cell r="H747">
            <v>0</v>
          </cell>
          <cell r="I747">
            <v>0</v>
          </cell>
          <cell r="J747">
            <v>0</v>
          </cell>
          <cell r="K747">
            <v>0</v>
          </cell>
          <cell r="M747">
            <v>0</v>
          </cell>
          <cell r="N747">
            <v>0</v>
          </cell>
        </row>
        <row r="748">
          <cell r="A748">
            <v>0</v>
          </cell>
          <cell r="B748">
            <v>0</v>
          </cell>
          <cell r="C748">
            <v>0</v>
          </cell>
          <cell r="D748">
            <v>0</v>
          </cell>
          <cell r="E748">
            <v>0</v>
          </cell>
          <cell r="F748">
            <v>0</v>
          </cell>
          <cell r="G748">
            <v>0</v>
          </cell>
          <cell r="H748">
            <v>0</v>
          </cell>
          <cell r="I748">
            <v>0</v>
          </cell>
          <cell r="J748">
            <v>0</v>
          </cell>
          <cell r="K748">
            <v>0</v>
          </cell>
          <cell r="M748">
            <v>0</v>
          </cell>
          <cell r="N748">
            <v>0</v>
          </cell>
        </row>
        <row r="749">
          <cell r="A749">
            <v>0</v>
          </cell>
          <cell r="B749">
            <v>0</v>
          </cell>
          <cell r="C749">
            <v>0</v>
          </cell>
          <cell r="D749">
            <v>0</v>
          </cell>
          <cell r="E749">
            <v>0</v>
          </cell>
          <cell r="F749">
            <v>0</v>
          </cell>
          <cell r="G749">
            <v>0</v>
          </cell>
          <cell r="H749">
            <v>0</v>
          </cell>
          <cell r="I749">
            <v>0</v>
          </cell>
          <cell r="J749">
            <v>0</v>
          </cell>
          <cell r="K749">
            <v>0</v>
          </cell>
          <cell r="M749">
            <v>0</v>
          </cell>
          <cell r="N749">
            <v>0</v>
          </cell>
        </row>
        <row r="750">
          <cell r="A750">
            <v>0</v>
          </cell>
          <cell r="B750">
            <v>0</v>
          </cell>
          <cell r="C750">
            <v>0</v>
          </cell>
          <cell r="D750">
            <v>0</v>
          </cell>
          <cell r="E750">
            <v>0</v>
          </cell>
          <cell r="F750">
            <v>0</v>
          </cell>
          <cell r="G750">
            <v>0</v>
          </cell>
          <cell r="H750">
            <v>0</v>
          </cell>
          <cell r="I750">
            <v>0</v>
          </cell>
          <cell r="J750">
            <v>0</v>
          </cell>
          <cell r="K750">
            <v>0</v>
          </cell>
          <cell r="M750">
            <v>0</v>
          </cell>
          <cell r="N750">
            <v>0</v>
          </cell>
        </row>
        <row r="751">
          <cell r="A751">
            <v>0</v>
          </cell>
          <cell r="B751">
            <v>0</v>
          </cell>
          <cell r="C751">
            <v>0</v>
          </cell>
          <cell r="D751">
            <v>0</v>
          </cell>
          <cell r="E751">
            <v>0</v>
          </cell>
          <cell r="F751">
            <v>0</v>
          </cell>
          <cell r="G751">
            <v>0</v>
          </cell>
          <cell r="H751">
            <v>0</v>
          </cell>
          <cell r="I751">
            <v>0</v>
          </cell>
          <cell r="J751">
            <v>0</v>
          </cell>
          <cell r="K751">
            <v>0</v>
          </cell>
          <cell r="M751">
            <v>0</v>
          </cell>
          <cell r="N751">
            <v>0</v>
          </cell>
        </row>
        <row r="752">
          <cell r="A752">
            <v>0</v>
          </cell>
          <cell r="B752">
            <v>0</v>
          </cell>
          <cell r="C752">
            <v>0</v>
          </cell>
          <cell r="D752">
            <v>0</v>
          </cell>
          <cell r="E752">
            <v>0</v>
          </cell>
          <cell r="F752">
            <v>0</v>
          </cell>
          <cell r="G752">
            <v>0</v>
          </cell>
          <cell r="H752">
            <v>0</v>
          </cell>
          <cell r="I752">
            <v>0</v>
          </cell>
          <cell r="J752">
            <v>0</v>
          </cell>
          <cell r="K752">
            <v>0</v>
          </cell>
          <cell r="M752">
            <v>0</v>
          </cell>
          <cell r="N752">
            <v>0</v>
          </cell>
        </row>
        <row r="753">
          <cell r="A753">
            <v>0</v>
          </cell>
          <cell r="B753">
            <v>0</v>
          </cell>
          <cell r="C753">
            <v>0</v>
          </cell>
          <cell r="D753">
            <v>0</v>
          </cell>
          <cell r="E753">
            <v>0</v>
          </cell>
          <cell r="F753">
            <v>0</v>
          </cell>
          <cell r="G753">
            <v>0</v>
          </cell>
          <cell r="H753">
            <v>0</v>
          </cell>
          <cell r="I753">
            <v>0</v>
          </cell>
          <cell r="J753">
            <v>0</v>
          </cell>
          <cell r="K753">
            <v>0</v>
          </cell>
          <cell r="M753">
            <v>0</v>
          </cell>
          <cell r="N753">
            <v>0</v>
          </cell>
        </row>
        <row r="754">
          <cell r="A754">
            <v>0</v>
          </cell>
          <cell r="B754">
            <v>0</v>
          </cell>
          <cell r="C754">
            <v>0</v>
          </cell>
          <cell r="D754">
            <v>0</v>
          </cell>
          <cell r="E754">
            <v>0</v>
          </cell>
          <cell r="F754">
            <v>0</v>
          </cell>
          <cell r="G754">
            <v>0</v>
          </cell>
          <cell r="H754">
            <v>0</v>
          </cell>
          <cell r="I754">
            <v>0</v>
          </cell>
          <cell r="J754">
            <v>0</v>
          </cell>
          <cell r="K754">
            <v>0</v>
          </cell>
          <cell r="M754">
            <v>0</v>
          </cell>
          <cell r="N754">
            <v>0</v>
          </cell>
        </row>
        <row r="755">
          <cell r="A755">
            <v>0</v>
          </cell>
          <cell r="B755">
            <v>0</v>
          </cell>
          <cell r="C755">
            <v>0</v>
          </cell>
          <cell r="D755">
            <v>0</v>
          </cell>
          <cell r="E755">
            <v>0</v>
          </cell>
          <cell r="F755">
            <v>0</v>
          </cell>
          <cell r="G755">
            <v>0</v>
          </cell>
          <cell r="H755">
            <v>0</v>
          </cell>
          <cell r="I755">
            <v>0</v>
          </cell>
          <cell r="J755">
            <v>0</v>
          </cell>
          <cell r="K755">
            <v>0</v>
          </cell>
          <cell r="M755">
            <v>0</v>
          </cell>
          <cell r="N755">
            <v>0</v>
          </cell>
        </row>
        <row r="756">
          <cell r="A756">
            <v>0</v>
          </cell>
          <cell r="B756">
            <v>0</v>
          </cell>
          <cell r="C756">
            <v>0</v>
          </cell>
          <cell r="D756">
            <v>0</v>
          </cell>
          <cell r="E756">
            <v>0</v>
          </cell>
          <cell r="F756">
            <v>0</v>
          </cell>
          <cell r="G756">
            <v>0</v>
          </cell>
          <cell r="H756">
            <v>0</v>
          </cell>
          <cell r="I756">
            <v>0</v>
          </cell>
          <cell r="J756">
            <v>0</v>
          </cell>
          <cell r="K756">
            <v>0</v>
          </cell>
          <cell r="M756">
            <v>0</v>
          </cell>
          <cell r="N756">
            <v>0</v>
          </cell>
        </row>
        <row r="757">
          <cell r="A757">
            <v>0</v>
          </cell>
          <cell r="B757">
            <v>0</v>
          </cell>
          <cell r="C757">
            <v>0</v>
          </cell>
          <cell r="D757">
            <v>0</v>
          </cell>
          <cell r="E757">
            <v>0</v>
          </cell>
          <cell r="F757">
            <v>0</v>
          </cell>
          <cell r="G757">
            <v>0</v>
          </cell>
          <cell r="H757">
            <v>0</v>
          </cell>
          <cell r="I757">
            <v>0</v>
          </cell>
          <cell r="J757">
            <v>0</v>
          </cell>
          <cell r="K757">
            <v>0</v>
          </cell>
          <cell r="M757">
            <v>0</v>
          </cell>
          <cell r="N757">
            <v>0</v>
          </cell>
        </row>
        <row r="758">
          <cell r="A758">
            <v>0</v>
          </cell>
          <cell r="B758">
            <v>0</v>
          </cell>
          <cell r="C758">
            <v>0</v>
          </cell>
          <cell r="D758">
            <v>0</v>
          </cell>
          <cell r="E758">
            <v>0</v>
          </cell>
          <cell r="F758">
            <v>0</v>
          </cell>
          <cell r="G758">
            <v>0</v>
          </cell>
          <cell r="H758">
            <v>0</v>
          </cell>
          <cell r="I758">
            <v>0</v>
          </cell>
          <cell r="J758">
            <v>0</v>
          </cell>
          <cell r="K758">
            <v>0</v>
          </cell>
          <cell r="L758">
            <v>0</v>
          </cell>
          <cell r="M758">
            <v>0</v>
          </cell>
          <cell r="N758">
            <v>0</v>
          </cell>
        </row>
        <row r="759">
          <cell r="A759">
            <v>29</v>
          </cell>
          <cell r="D759">
            <v>29</v>
          </cell>
          <cell r="E759" t="str">
            <v>OFD 신설</v>
          </cell>
          <cell r="F759" t="str">
            <v>24CORE용(저장함포함)</v>
          </cell>
          <cell r="G759" t="str">
            <v>개</v>
          </cell>
          <cell r="H759">
            <v>0</v>
          </cell>
          <cell r="I759">
            <v>0</v>
          </cell>
          <cell r="J759">
            <v>0</v>
          </cell>
          <cell r="K759">
            <v>0</v>
          </cell>
          <cell r="L759">
            <v>0</v>
          </cell>
          <cell r="M759">
            <v>0</v>
          </cell>
          <cell r="N759">
            <v>0</v>
          </cell>
        </row>
        <row r="760">
          <cell r="A760" t="str">
            <v>29-1</v>
          </cell>
          <cell r="B760">
            <v>1</v>
          </cell>
          <cell r="C760">
            <v>600</v>
          </cell>
          <cell r="D760">
            <v>0</v>
          </cell>
          <cell r="E760" t="str">
            <v>가. 재료비</v>
          </cell>
          <cell r="F760">
            <v>0</v>
          </cell>
          <cell r="G760">
            <v>0</v>
          </cell>
          <cell r="H760">
            <v>0</v>
          </cell>
          <cell r="M760">
            <v>0</v>
          </cell>
          <cell r="N760">
            <v>0</v>
          </cell>
        </row>
        <row r="761">
          <cell r="A761" t="str">
            <v>29-2</v>
          </cell>
          <cell r="B761">
            <v>2</v>
          </cell>
          <cell r="C761">
            <v>81</v>
          </cell>
          <cell r="D761">
            <v>0</v>
          </cell>
          <cell r="E761" t="str">
            <v>OFD</v>
          </cell>
          <cell r="F761" t="str">
            <v>24CORE용(저장함포함)</v>
          </cell>
          <cell r="G761" t="str">
            <v>개</v>
          </cell>
          <cell r="H761">
            <v>0</v>
          </cell>
          <cell r="I761" t="str">
            <v>1*1</v>
          </cell>
          <cell r="K761" t="e">
            <v>#NAME?</v>
          </cell>
          <cell r="M761" t="str">
            <v>기본X단위</v>
          </cell>
          <cell r="N761">
            <v>0</v>
          </cell>
        </row>
        <row r="762">
          <cell r="A762" t="str">
            <v>29-3</v>
          </cell>
          <cell r="B762">
            <v>3</v>
          </cell>
          <cell r="C762">
            <v>601</v>
          </cell>
          <cell r="D762">
            <v>0</v>
          </cell>
          <cell r="E762" t="str">
            <v>나 노무비</v>
          </cell>
          <cell r="F762">
            <v>0</v>
          </cell>
          <cell r="G762">
            <v>0</v>
          </cell>
          <cell r="H762">
            <v>0</v>
          </cell>
          <cell r="M762">
            <v>0</v>
          </cell>
          <cell r="N762" t="str">
            <v>통4-1-2-2</v>
          </cell>
        </row>
        <row r="763">
          <cell r="D763">
            <v>0</v>
          </cell>
          <cell r="E763" t="str">
            <v>1)OFD 설치</v>
          </cell>
          <cell r="F763">
            <v>0</v>
          </cell>
          <cell r="G763">
            <v>0</v>
          </cell>
          <cell r="H763">
            <v>0</v>
          </cell>
          <cell r="M763">
            <v>0</v>
          </cell>
          <cell r="N763">
            <v>0</v>
          </cell>
        </row>
        <row r="764">
          <cell r="C764">
            <v>517</v>
          </cell>
          <cell r="D764">
            <v>0</v>
          </cell>
          <cell r="E764" t="str">
            <v>통신설비공</v>
          </cell>
          <cell r="F764">
            <v>0</v>
          </cell>
          <cell r="G764" t="str">
            <v>인</v>
          </cell>
          <cell r="H764">
            <v>0</v>
          </cell>
          <cell r="I764" t="str">
            <v>0.09*1</v>
          </cell>
          <cell r="J764" t="str">
            <v>=</v>
          </cell>
          <cell r="K764" t="e">
            <v>#NAME?</v>
          </cell>
          <cell r="M764" t="str">
            <v>기본X단위</v>
          </cell>
          <cell r="N764">
            <v>0</v>
          </cell>
        </row>
        <row r="765">
          <cell r="C765">
            <v>523</v>
          </cell>
          <cell r="D765">
            <v>0</v>
          </cell>
          <cell r="E765" t="str">
            <v>보통인부</v>
          </cell>
          <cell r="F765">
            <v>0</v>
          </cell>
          <cell r="G765" t="str">
            <v>인</v>
          </cell>
          <cell r="H765">
            <v>0</v>
          </cell>
          <cell r="I765" t="str">
            <v>0.09*1</v>
          </cell>
          <cell r="J765" t="str">
            <v>=</v>
          </cell>
          <cell r="K765" t="e">
            <v>#NAME?</v>
          </cell>
          <cell r="M765" t="str">
            <v>기본X단위</v>
          </cell>
          <cell r="N765">
            <v>0</v>
          </cell>
        </row>
        <row r="766">
          <cell r="C766">
            <v>603</v>
          </cell>
          <cell r="D766">
            <v>0</v>
          </cell>
          <cell r="E766" t="str">
            <v>소계</v>
          </cell>
          <cell r="F766">
            <v>0</v>
          </cell>
          <cell r="G766">
            <v>0</v>
          </cell>
          <cell r="H766">
            <v>0</v>
          </cell>
          <cell r="M766">
            <v>0</v>
          </cell>
          <cell r="N766">
            <v>0</v>
          </cell>
        </row>
        <row r="767">
          <cell r="A767" t="str">
            <v>29-4</v>
          </cell>
          <cell r="B767">
            <v>4</v>
          </cell>
          <cell r="C767">
            <v>517</v>
          </cell>
          <cell r="D767">
            <v>0</v>
          </cell>
          <cell r="E767" t="str">
            <v>통신설비공</v>
          </cell>
          <cell r="F767">
            <v>0</v>
          </cell>
          <cell r="G767" t="str">
            <v>인</v>
          </cell>
          <cell r="H767">
            <v>0</v>
          </cell>
          <cell r="J767" t="str">
            <v>=</v>
          </cell>
          <cell r="K767" t="e">
            <v>#NAME?</v>
          </cell>
          <cell r="M767">
            <v>0</v>
          </cell>
          <cell r="N767">
            <v>0</v>
          </cell>
        </row>
        <row r="768">
          <cell r="A768" t="str">
            <v>29-5</v>
          </cell>
          <cell r="B768">
            <v>5</v>
          </cell>
          <cell r="C768">
            <v>523</v>
          </cell>
          <cell r="D768">
            <v>0</v>
          </cell>
          <cell r="E768" t="str">
            <v>보통인부</v>
          </cell>
          <cell r="F768">
            <v>0</v>
          </cell>
          <cell r="G768" t="str">
            <v>인</v>
          </cell>
          <cell r="H768">
            <v>0</v>
          </cell>
          <cell r="J768" t="str">
            <v>=</v>
          </cell>
          <cell r="K768" t="e">
            <v>#NAME?</v>
          </cell>
          <cell r="M768">
            <v>0</v>
          </cell>
          <cell r="N768">
            <v>0</v>
          </cell>
        </row>
        <row r="769">
          <cell r="A769" t="str">
            <v>29-6</v>
          </cell>
          <cell r="B769">
            <v>6</v>
          </cell>
          <cell r="C769">
            <v>602</v>
          </cell>
          <cell r="D769">
            <v>0</v>
          </cell>
          <cell r="E769" t="str">
            <v>다. 공구손료</v>
          </cell>
          <cell r="F769" t="str">
            <v>노무비x3%</v>
          </cell>
          <cell r="G769">
            <v>0</v>
          </cell>
          <cell r="H769">
            <v>0</v>
          </cell>
          <cell r="M769">
            <v>0</v>
          </cell>
          <cell r="N769" t="str">
            <v>공구손료</v>
          </cell>
        </row>
        <row r="770">
          <cell r="A770" t="str">
            <v>29-7</v>
          </cell>
          <cell r="B770">
            <v>7</v>
          </cell>
          <cell r="C770">
            <v>517</v>
          </cell>
          <cell r="D770">
            <v>0</v>
          </cell>
          <cell r="E770" t="str">
            <v>통신설비공</v>
          </cell>
          <cell r="F770">
            <v>0</v>
          </cell>
          <cell r="G770" t="str">
            <v>인</v>
          </cell>
          <cell r="H770">
            <v>0</v>
          </cell>
          <cell r="I770" t="str">
            <v>0.09</v>
          </cell>
          <cell r="J770" t="str">
            <v>=</v>
          </cell>
          <cell r="K770" t="e">
            <v>#NAME?</v>
          </cell>
          <cell r="M770" t="str">
            <v>기본</v>
          </cell>
          <cell r="N770" t="str">
            <v>통1-1-10</v>
          </cell>
        </row>
        <row r="771">
          <cell r="A771" t="str">
            <v>29-8</v>
          </cell>
          <cell r="B771">
            <v>8</v>
          </cell>
          <cell r="C771">
            <v>523</v>
          </cell>
          <cell r="D771">
            <v>0</v>
          </cell>
          <cell r="E771" t="str">
            <v>보통인부</v>
          </cell>
          <cell r="F771">
            <v>0</v>
          </cell>
          <cell r="G771" t="str">
            <v>인</v>
          </cell>
          <cell r="H771">
            <v>0</v>
          </cell>
          <cell r="I771" t="str">
            <v>0.09</v>
          </cell>
          <cell r="J771" t="str">
            <v>=</v>
          </cell>
          <cell r="K771" t="e">
            <v>#NAME?</v>
          </cell>
          <cell r="M771" t="str">
            <v>기본</v>
          </cell>
          <cell r="N771">
            <v>0</v>
          </cell>
        </row>
        <row r="772">
          <cell r="A772">
            <v>0</v>
          </cell>
          <cell r="B772">
            <v>0</v>
          </cell>
          <cell r="C772">
            <v>0</v>
          </cell>
          <cell r="D772">
            <v>0</v>
          </cell>
          <cell r="E772">
            <v>0</v>
          </cell>
          <cell r="F772">
            <v>0</v>
          </cell>
          <cell r="G772">
            <v>0</v>
          </cell>
          <cell r="H772">
            <v>0</v>
          </cell>
          <cell r="I772">
            <v>0</v>
          </cell>
          <cell r="J772">
            <v>0</v>
          </cell>
          <cell r="K772">
            <v>0</v>
          </cell>
          <cell r="M772">
            <v>0</v>
          </cell>
          <cell r="N772">
            <v>0</v>
          </cell>
        </row>
        <row r="773">
          <cell r="A773">
            <v>0</v>
          </cell>
          <cell r="B773">
            <v>0</v>
          </cell>
          <cell r="C773">
            <v>0</v>
          </cell>
          <cell r="D773">
            <v>0</v>
          </cell>
          <cell r="E773">
            <v>0</v>
          </cell>
          <cell r="F773">
            <v>0</v>
          </cell>
          <cell r="G773">
            <v>0</v>
          </cell>
          <cell r="H773">
            <v>0</v>
          </cell>
          <cell r="I773">
            <v>0</v>
          </cell>
          <cell r="J773">
            <v>0</v>
          </cell>
          <cell r="K773">
            <v>0</v>
          </cell>
          <cell r="M773">
            <v>0</v>
          </cell>
          <cell r="N773">
            <v>0</v>
          </cell>
        </row>
        <row r="774">
          <cell r="A774">
            <v>0</v>
          </cell>
          <cell r="B774">
            <v>0</v>
          </cell>
          <cell r="C774">
            <v>0</v>
          </cell>
          <cell r="D774">
            <v>0</v>
          </cell>
          <cell r="E774">
            <v>0</v>
          </cell>
          <cell r="F774">
            <v>0</v>
          </cell>
          <cell r="G774">
            <v>0</v>
          </cell>
          <cell r="H774">
            <v>0</v>
          </cell>
          <cell r="I774">
            <v>0</v>
          </cell>
          <cell r="J774">
            <v>0</v>
          </cell>
          <cell r="K774">
            <v>0</v>
          </cell>
          <cell r="M774">
            <v>0</v>
          </cell>
          <cell r="N774">
            <v>0</v>
          </cell>
        </row>
        <row r="775">
          <cell r="A775">
            <v>0</v>
          </cell>
          <cell r="B775">
            <v>0</v>
          </cell>
          <cell r="C775">
            <v>0</v>
          </cell>
          <cell r="D775">
            <v>0</v>
          </cell>
          <cell r="E775">
            <v>0</v>
          </cell>
          <cell r="F775">
            <v>0</v>
          </cell>
          <cell r="G775">
            <v>0</v>
          </cell>
          <cell r="H775">
            <v>0</v>
          </cell>
          <cell r="I775">
            <v>0</v>
          </cell>
          <cell r="J775">
            <v>0</v>
          </cell>
          <cell r="K775">
            <v>0</v>
          </cell>
          <cell r="M775">
            <v>0</v>
          </cell>
          <cell r="N775">
            <v>0</v>
          </cell>
        </row>
        <row r="776">
          <cell r="A776">
            <v>0</v>
          </cell>
          <cell r="B776">
            <v>0</v>
          </cell>
          <cell r="C776">
            <v>0</v>
          </cell>
          <cell r="D776">
            <v>0</v>
          </cell>
          <cell r="E776">
            <v>0</v>
          </cell>
          <cell r="F776">
            <v>0</v>
          </cell>
          <cell r="G776">
            <v>0</v>
          </cell>
          <cell r="H776">
            <v>0</v>
          </cell>
          <cell r="I776">
            <v>0</v>
          </cell>
          <cell r="J776">
            <v>0</v>
          </cell>
          <cell r="K776">
            <v>0</v>
          </cell>
          <cell r="M776">
            <v>0</v>
          </cell>
          <cell r="N776">
            <v>0</v>
          </cell>
        </row>
        <row r="777">
          <cell r="A777">
            <v>0</v>
          </cell>
          <cell r="B777">
            <v>0</v>
          </cell>
          <cell r="C777">
            <v>0</v>
          </cell>
          <cell r="D777">
            <v>0</v>
          </cell>
          <cell r="E777">
            <v>0</v>
          </cell>
          <cell r="F777">
            <v>0</v>
          </cell>
          <cell r="G777">
            <v>0</v>
          </cell>
          <cell r="H777">
            <v>0</v>
          </cell>
          <cell r="I777">
            <v>0</v>
          </cell>
          <cell r="J777">
            <v>0</v>
          </cell>
          <cell r="K777">
            <v>0</v>
          </cell>
          <cell r="M777">
            <v>0</v>
          </cell>
          <cell r="N777">
            <v>0</v>
          </cell>
        </row>
        <row r="778">
          <cell r="A778">
            <v>0</v>
          </cell>
          <cell r="B778">
            <v>0</v>
          </cell>
          <cell r="C778">
            <v>0</v>
          </cell>
          <cell r="D778">
            <v>0</v>
          </cell>
          <cell r="E778">
            <v>0</v>
          </cell>
          <cell r="F778">
            <v>0</v>
          </cell>
          <cell r="G778">
            <v>0</v>
          </cell>
          <cell r="H778">
            <v>0</v>
          </cell>
          <cell r="I778">
            <v>0</v>
          </cell>
          <cell r="J778">
            <v>0</v>
          </cell>
          <cell r="K778">
            <v>0</v>
          </cell>
          <cell r="M778">
            <v>0</v>
          </cell>
          <cell r="N778">
            <v>0</v>
          </cell>
        </row>
        <row r="779">
          <cell r="A779">
            <v>0</v>
          </cell>
          <cell r="B779">
            <v>0</v>
          </cell>
          <cell r="C779">
            <v>0</v>
          </cell>
          <cell r="D779">
            <v>0</v>
          </cell>
          <cell r="E779">
            <v>0</v>
          </cell>
          <cell r="F779">
            <v>0</v>
          </cell>
          <cell r="G779">
            <v>0</v>
          </cell>
          <cell r="H779">
            <v>0</v>
          </cell>
          <cell r="I779">
            <v>0</v>
          </cell>
          <cell r="J779">
            <v>0</v>
          </cell>
          <cell r="K779">
            <v>0</v>
          </cell>
          <cell r="M779">
            <v>0</v>
          </cell>
          <cell r="N779">
            <v>0</v>
          </cell>
        </row>
        <row r="780">
          <cell r="A780">
            <v>0</v>
          </cell>
          <cell r="B780">
            <v>0</v>
          </cell>
          <cell r="C780">
            <v>0</v>
          </cell>
          <cell r="D780">
            <v>0</v>
          </cell>
          <cell r="E780">
            <v>0</v>
          </cell>
          <cell r="F780">
            <v>0</v>
          </cell>
          <cell r="G780">
            <v>0</v>
          </cell>
          <cell r="H780">
            <v>0</v>
          </cell>
          <cell r="I780">
            <v>0</v>
          </cell>
          <cell r="J780">
            <v>0</v>
          </cell>
          <cell r="K780">
            <v>0</v>
          </cell>
          <cell r="M780">
            <v>0</v>
          </cell>
          <cell r="N780">
            <v>0</v>
          </cell>
        </row>
        <row r="781">
          <cell r="A781">
            <v>0</v>
          </cell>
          <cell r="B781">
            <v>0</v>
          </cell>
          <cell r="C781">
            <v>0</v>
          </cell>
          <cell r="D781">
            <v>0</v>
          </cell>
          <cell r="E781">
            <v>0</v>
          </cell>
          <cell r="F781">
            <v>0</v>
          </cell>
          <cell r="G781">
            <v>0</v>
          </cell>
          <cell r="H781">
            <v>0</v>
          </cell>
          <cell r="I781">
            <v>0</v>
          </cell>
          <cell r="J781">
            <v>0</v>
          </cell>
          <cell r="K781">
            <v>0</v>
          </cell>
          <cell r="M781">
            <v>0</v>
          </cell>
          <cell r="N781">
            <v>0</v>
          </cell>
        </row>
        <row r="782">
          <cell r="A782">
            <v>0</v>
          </cell>
          <cell r="B782">
            <v>0</v>
          </cell>
          <cell r="C782">
            <v>0</v>
          </cell>
          <cell r="D782">
            <v>0</v>
          </cell>
          <cell r="E782">
            <v>0</v>
          </cell>
          <cell r="F782">
            <v>0</v>
          </cell>
          <cell r="G782">
            <v>0</v>
          </cell>
          <cell r="H782">
            <v>0</v>
          </cell>
          <cell r="I782">
            <v>0</v>
          </cell>
          <cell r="J782">
            <v>0</v>
          </cell>
          <cell r="K782">
            <v>0</v>
          </cell>
          <cell r="M782">
            <v>0</v>
          </cell>
          <cell r="N782">
            <v>0</v>
          </cell>
        </row>
        <row r="783">
          <cell r="A783">
            <v>0</v>
          </cell>
          <cell r="B783">
            <v>0</v>
          </cell>
          <cell r="C783">
            <v>0</v>
          </cell>
          <cell r="D783">
            <v>0</v>
          </cell>
          <cell r="E783">
            <v>0</v>
          </cell>
          <cell r="F783">
            <v>0</v>
          </cell>
          <cell r="G783">
            <v>0</v>
          </cell>
          <cell r="H783">
            <v>0</v>
          </cell>
          <cell r="I783">
            <v>0</v>
          </cell>
          <cell r="J783">
            <v>0</v>
          </cell>
          <cell r="K783">
            <v>0</v>
          </cell>
          <cell r="M783">
            <v>0</v>
          </cell>
          <cell r="N783">
            <v>0</v>
          </cell>
        </row>
        <row r="784">
          <cell r="A784">
            <v>0</v>
          </cell>
          <cell r="B784">
            <v>0</v>
          </cell>
          <cell r="C784">
            <v>0</v>
          </cell>
          <cell r="D784">
            <v>0</v>
          </cell>
          <cell r="E784">
            <v>0</v>
          </cell>
          <cell r="F784">
            <v>0</v>
          </cell>
          <cell r="G784">
            <v>0</v>
          </cell>
          <cell r="H784">
            <v>0</v>
          </cell>
          <cell r="I784">
            <v>0</v>
          </cell>
          <cell r="J784">
            <v>0</v>
          </cell>
          <cell r="K784">
            <v>0</v>
          </cell>
          <cell r="M784">
            <v>0</v>
          </cell>
          <cell r="N784">
            <v>0</v>
          </cell>
        </row>
        <row r="785">
          <cell r="A785">
            <v>0</v>
          </cell>
          <cell r="B785">
            <v>0</v>
          </cell>
          <cell r="C785">
            <v>0</v>
          </cell>
          <cell r="D785">
            <v>0</v>
          </cell>
          <cell r="E785">
            <v>0</v>
          </cell>
          <cell r="F785">
            <v>0</v>
          </cell>
          <cell r="G785">
            <v>0</v>
          </cell>
          <cell r="H785">
            <v>0</v>
          </cell>
          <cell r="I785">
            <v>0</v>
          </cell>
          <cell r="J785">
            <v>0</v>
          </cell>
          <cell r="K785">
            <v>0</v>
          </cell>
          <cell r="L785">
            <v>0</v>
          </cell>
          <cell r="M785">
            <v>0</v>
          </cell>
          <cell r="N785">
            <v>0</v>
          </cell>
        </row>
        <row r="786">
          <cell r="A786">
            <v>30</v>
          </cell>
          <cell r="D786">
            <v>30</v>
          </cell>
          <cell r="E786" t="str">
            <v>OFD 신설</v>
          </cell>
          <cell r="F786" t="str">
            <v>36CORE용(저장함포함)</v>
          </cell>
          <cell r="G786" t="str">
            <v>개</v>
          </cell>
          <cell r="H786">
            <v>0</v>
          </cell>
          <cell r="I786">
            <v>0</v>
          </cell>
          <cell r="J786">
            <v>0</v>
          </cell>
          <cell r="K786">
            <v>0</v>
          </cell>
          <cell r="L786">
            <v>0</v>
          </cell>
          <cell r="M786">
            <v>0</v>
          </cell>
          <cell r="N786">
            <v>0</v>
          </cell>
        </row>
        <row r="787">
          <cell r="A787" t="str">
            <v>30-1</v>
          </cell>
          <cell r="B787">
            <v>1</v>
          </cell>
          <cell r="C787">
            <v>600</v>
          </cell>
          <cell r="D787">
            <v>0</v>
          </cell>
          <cell r="E787" t="str">
            <v>가. 재료비</v>
          </cell>
          <cell r="F787">
            <v>0</v>
          </cell>
          <cell r="G787">
            <v>0</v>
          </cell>
          <cell r="H787">
            <v>0</v>
          </cell>
          <cell r="M787">
            <v>0</v>
          </cell>
          <cell r="N787">
            <v>0</v>
          </cell>
        </row>
        <row r="788">
          <cell r="A788" t="str">
            <v>30-2</v>
          </cell>
          <cell r="B788">
            <v>2</v>
          </cell>
          <cell r="C788">
            <v>82</v>
          </cell>
          <cell r="D788">
            <v>0</v>
          </cell>
          <cell r="E788" t="str">
            <v>OFD</v>
          </cell>
          <cell r="F788" t="str">
            <v>36CORE용(저장함포함)</v>
          </cell>
          <cell r="G788" t="str">
            <v>개</v>
          </cell>
          <cell r="H788">
            <v>0</v>
          </cell>
          <cell r="I788" t="str">
            <v>1*1</v>
          </cell>
          <cell r="K788" t="e">
            <v>#NAME?</v>
          </cell>
          <cell r="M788" t="str">
            <v>기본X단위</v>
          </cell>
          <cell r="N788">
            <v>0</v>
          </cell>
        </row>
        <row r="789">
          <cell r="A789" t="str">
            <v>30-3</v>
          </cell>
          <cell r="B789">
            <v>3</v>
          </cell>
          <cell r="C789">
            <v>601</v>
          </cell>
          <cell r="D789">
            <v>0</v>
          </cell>
          <cell r="E789" t="str">
            <v>나 노무비</v>
          </cell>
          <cell r="F789">
            <v>0</v>
          </cell>
          <cell r="G789">
            <v>0</v>
          </cell>
          <cell r="H789">
            <v>0</v>
          </cell>
          <cell r="M789">
            <v>0</v>
          </cell>
          <cell r="N789" t="str">
            <v>통4-1-2-2</v>
          </cell>
        </row>
        <row r="790">
          <cell r="D790">
            <v>0</v>
          </cell>
          <cell r="E790" t="str">
            <v>1)OFD 설치</v>
          </cell>
          <cell r="F790">
            <v>0</v>
          </cell>
          <cell r="G790">
            <v>0</v>
          </cell>
          <cell r="H790">
            <v>0</v>
          </cell>
          <cell r="M790">
            <v>0</v>
          </cell>
          <cell r="N790">
            <v>0</v>
          </cell>
        </row>
        <row r="791">
          <cell r="C791">
            <v>517</v>
          </cell>
          <cell r="D791">
            <v>0</v>
          </cell>
          <cell r="E791" t="str">
            <v>통신설비공</v>
          </cell>
          <cell r="F791">
            <v>0</v>
          </cell>
          <cell r="G791" t="str">
            <v>인</v>
          </cell>
          <cell r="H791">
            <v>0</v>
          </cell>
          <cell r="I791" t="str">
            <v>0.09*1</v>
          </cell>
          <cell r="J791" t="str">
            <v>=</v>
          </cell>
          <cell r="K791" t="e">
            <v>#NAME?</v>
          </cell>
          <cell r="M791" t="str">
            <v>기본X단위</v>
          </cell>
          <cell r="N791">
            <v>0</v>
          </cell>
        </row>
        <row r="792">
          <cell r="C792">
            <v>523</v>
          </cell>
          <cell r="D792">
            <v>0</v>
          </cell>
          <cell r="E792" t="str">
            <v>보통인부</v>
          </cell>
          <cell r="F792">
            <v>0</v>
          </cell>
          <cell r="G792" t="str">
            <v>인</v>
          </cell>
          <cell r="H792">
            <v>0</v>
          </cell>
          <cell r="I792" t="str">
            <v>0.09*1</v>
          </cell>
          <cell r="J792" t="str">
            <v>=</v>
          </cell>
          <cell r="K792" t="e">
            <v>#NAME?</v>
          </cell>
          <cell r="M792" t="str">
            <v>기본X단위</v>
          </cell>
          <cell r="N792">
            <v>0</v>
          </cell>
        </row>
        <row r="793">
          <cell r="C793">
            <v>603</v>
          </cell>
          <cell r="D793">
            <v>0</v>
          </cell>
          <cell r="E793" t="str">
            <v>소계</v>
          </cell>
          <cell r="F793">
            <v>0</v>
          </cell>
          <cell r="G793">
            <v>0</v>
          </cell>
          <cell r="H793">
            <v>0</v>
          </cell>
          <cell r="M793">
            <v>0</v>
          </cell>
          <cell r="N793">
            <v>0</v>
          </cell>
        </row>
        <row r="794">
          <cell r="A794" t="str">
            <v>30-4</v>
          </cell>
          <cell r="B794">
            <v>4</v>
          </cell>
          <cell r="C794">
            <v>517</v>
          </cell>
          <cell r="D794">
            <v>0</v>
          </cell>
          <cell r="E794" t="str">
            <v>통신설비공</v>
          </cell>
          <cell r="F794">
            <v>0</v>
          </cell>
          <cell r="G794" t="str">
            <v>인</v>
          </cell>
          <cell r="H794">
            <v>0</v>
          </cell>
          <cell r="J794" t="str">
            <v>=</v>
          </cell>
          <cell r="K794" t="e">
            <v>#NAME?</v>
          </cell>
          <cell r="M794">
            <v>0</v>
          </cell>
          <cell r="N794">
            <v>0</v>
          </cell>
        </row>
        <row r="795">
          <cell r="A795" t="str">
            <v>30-5</v>
          </cell>
          <cell r="B795">
            <v>5</v>
          </cell>
          <cell r="C795">
            <v>523</v>
          </cell>
          <cell r="D795">
            <v>0</v>
          </cell>
          <cell r="E795" t="str">
            <v>보통인부</v>
          </cell>
          <cell r="F795">
            <v>0</v>
          </cell>
          <cell r="G795" t="str">
            <v>인</v>
          </cell>
          <cell r="H795">
            <v>0</v>
          </cell>
          <cell r="J795" t="str">
            <v>=</v>
          </cell>
          <cell r="K795" t="e">
            <v>#NAME?</v>
          </cell>
          <cell r="M795">
            <v>0</v>
          </cell>
          <cell r="N795">
            <v>0</v>
          </cell>
        </row>
        <row r="796">
          <cell r="A796" t="str">
            <v>30-6</v>
          </cell>
          <cell r="B796">
            <v>6</v>
          </cell>
          <cell r="C796">
            <v>602</v>
          </cell>
          <cell r="D796">
            <v>0</v>
          </cell>
          <cell r="E796" t="str">
            <v>다. 공구손료</v>
          </cell>
          <cell r="F796" t="str">
            <v>노무비x3%</v>
          </cell>
          <cell r="G796">
            <v>0</v>
          </cell>
          <cell r="H796">
            <v>0</v>
          </cell>
          <cell r="M796">
            <v>0</v>
          </cell>
          <cell r="N796" t="str">
            <v>공구손료</v>
          </cell>
        </row>
        <row r="797">
          <cell r="A797" t="str">
            <v>30-7</v>
          </cell>
          <cell r="B797">
            <v>7</v>
          </cell>
          <cell r="C797">
            <v>517</v>
          </cell>
          <cell r="D797">
            <v>0</v>
          </cell>
          <cell r="E797" t="str">
            <v>통신설비공</v>
          </cell>
          <cell r="F797">
            <v>0</v>
          </cell>
          <cell r="G797" t="str">
            <v>인</v>
          </cell>
          <cell r="H797">
            <v>0</v>
          </cell>
          <cell r="I797" t="str">
            <v>0.09</v>
          </cell>
          <cell r="J797" t="str">
            <v>=</v>
          </cell>
          <cell r="K797" t="e">
            <v>#NAME?</v>
          </cell>
          <cell r="M797" t="str">
            <v>기본</v>
          </cell>
          <cell r="N797" t="str">
            <v>통1-1-10</v>
          </cell>
        </row>
        <row r="798">
          <cell r="A798" t="str">
            <v>30-8</v>
          </cell>
          <cell r="B798">
            <v>8</v>
          </cell>
          <cell r="C798">
            <v>523</v>
          </cell>
          <cell r="D798">
            <v>0</v>
          </cell>
          <cell r="E798" t="str">
            <v>보통인부</v>
          </cell>
          <cell r="F798">
            <v>0</v>
          </cell>
          <cell r="G798" t="str">
            <v>인</v>
          </cell>
          <cell r="H798">
            <v>0</v>
          </cell>
          <cell r="I798" t="str">
            <v>0.09</v>
          </cell>
          <cell r="J798" t="str">
            <v>=</v>
          </cell>
          <cell r="K798" t="e">
            <v>#NAME?</v>
          </cell>
          <cell r="M798" t="str">
            <v>기본</v>
          </cell>
          <cell r="N798">
            <v>0</v>
          </cell>
        </row>
        <row r="799">
          <cell r="A799">
            <v>0</v>
          </cell>
          <cell r="B799">
            <v>0</v>
          </cell>
          <cell r="C799">
            <v>0</v>
          </cell>
          <cell r="D799">
            <v>0</v>
          </cell>
          <cell r="E799">
            <v>0</v>
          </cell>
          <cell r="F799">
            <v>0</v>
          </cell>
          <cell r="G799">
            <v>0</v>
          </cell>
          <cell r="H799">
            <v>0</v>
          </cell>
          <cell r="I799">
            <v>0</v>
          </cell>
          <cell r="J799">
            <v>0</v>
          </cell>
          <cell r="K799">
            <v>0</v>
          </cell>
          <cell r="M799">
            <v>0</v>
          </cell>
          <cell r="N799">
            <v>0</v>
          </cell>
        </row>
        <row r="800">
          <cell r="A800">
            <v>0</v>
          </cell>
          <cell r="B800">
            <v>0</v>
          </cell>
          <cell r="C800">
            <v>0</v>
          </cell>
          <cell r="D800">
            <v>0</v>
          </cell>
          <cell r="E800">
            <v>0</v>
          </cell>
          <cell r="F800">
            <v>0</v>
          </cell>
          <cell r="G800">
            <v>0</v>
          </cell>
          <cell r="H800">
            <v>0</v>
          </cell>
          <cell r="I800">
            <v>0</v>
          </cell>
          <cell r="J800">
            <v>0</v>
          </cell>
          <cell r="K800">
            <v>0</v>
          </cell>
          <cell r="M800">
            <v>0</v>
          </cell>
          <cell r="N800">
            <v>0</v>
          </cell>
        </row>
        <row r="801">
          <cell r="A801">
            <v>0</v>
          </cell>
          <cell r="B801">
            <v>0</v>
          </cell>
          <cell r="C801">
            <v>0</v>
          </cell>
          <cell r="D801">
            <v>0</v>
          </cell>
          <cell r="E801">
            <v>0</v>
          </cell>
          <cell r="F801">
            <v>0</v>
          </cell>
          <cell r="G801">
            <v>0</v>
          </cell>
          <cell r="H801">
            <v>0</v>
          </cell>
          <cell r="I801">
            <v>0</v>
          </cell>
          <cell r="J801">
            <v>0</v>
          </cell>
          <cell r="K801">
            <v>0</v>
          </cell>
          <cell r="M801">
            <v>0</v>
          </cell>
          <cell r="N801">
            <v>0</v>
          </cell>
        </row>
        <row r="802">
          <cell r="A802">
            <v>0</v>
          </cell>
          <cell r="B802">
            <v>0</v>
          </cell>
          <cell r="C802">
            <v>0</v>
          </cell>
          <cell r="D802">
            <v>0</v>
          </cell>
          <cell r="E802">
            <v>0</v>
          </cell>
          <cell r="F802">
            <v>0</v>
          </cell>
          <cell r="G802">
            <v>0</v>
          </cell>
          <cell r="H802">
            <v>0</v>
          </cell>
          <cell r="I802">
            <v>0</v>
          </cell>
          <cell r="J802">
            <v>0</v>
          </cell>
          <cell r="K802">
            <v>0</v>
          </cell>
          <cell r="M802">
            <v>0</v>
          </cell>
          <cell r="N802">
            <v>0</v>
          </cell>
        </row>
        <row r="803">
          <cell r="A803">
            <v>0</v>
          </cell>
          <cell r="B803">
            <v>0</v>
          </cell>
          <cell r="C803">
            <v>0</v>
          </cell>
          <cell r="D803">
            <v>0</v>
          </cell>
          <cell r="E803">
            <v>0</v>
          </cell>
          <cell r="F803">
            <v>0</v>
          </cell>
          <cell r="G803">
            <v>0</v>
          </cell>
          <cell r="H803">
            <v>0</v>
          </cell>
          <cell r="I803">
            <v>0</v>
          </cell>
          <cell r="J803">
            <v>0</v>
          </cell>
          <cell r="K803">
            <v>0</v>
          </cell>
          <cell r="M803">
            <v>0</v>
          </cell>
          <cell r="N803">
            <v>0</v>
          </cell>
        </row>
        <row r="804">
          <cell r="A804">
            <v>0</v>
          </cell>
          <cell r="B804">
            <v>0</v>
          </cell>
          <cell r="C804">
            <v>0</v>
          </cell>
          <cell r="D804">
            <v>0</v>
          </cell>
          <cell r="E804">
            <v>0</v>
          </cell>
          <cell r="F804">
            <v>0</v>
          </cell>
          <cell r="G804">
            <v>0</v>
          </cell>
          <cell r="H804">
            <v>0</v>
          </cell>
          <cell r="I804">
            <v>0</v>
          </cell>
          <cell r="J804">
            <v>0</v>
          </cell>
          <cell r="K804">
            <v>0</v>
          </cell>
          <cell r="M804">
            <v>0</v>
          </cell>
          <cell r="N804">
            <v>0</v>
          </cell>
        </row>
        <row r="805">
          <cell r="A805">
            <v>0</v>
          </cell>
          <cell r="B805">
            <v>0</v>
          </cell>
          <cell r="C805">
            <v>0</v>
          </cell>
          <cell r="D805">
            <v>0</v>
          </cell>
          <cell r="E805">
            <v>0</v>
          </cell>
          <cell r="F805">
            <v>0</v>
          </cell>
          <cell r="G805">
            <v>0</v>
          </cell>
          <cell r="H805">
            <v>0</v>
          </cell>
          <cell r="I805">
            <v>0</v>
          </cell>
          <cell r="J805">
            <v>0</v>
          </cell>
          <cell r="K805">
            <v>0</v>
          </cell>
          <cell r="M805">
            <v>0</v>
          </cell>
          <cell r="N805">
            <v>0</v>
          </cell>
        </row>
        <row r="806">
          <cell r="A806">
            <v>0</v>
          </cell>
          <cell r="B806">
            <v>0</v>
          </cell>
          <cell r="C806">
            <v>0</v>
          </cell>
          <cell r="D806">
            <v>0</v>
          </cell>
          <cell r="E806">
            <v>0</v>
          </cell>
          <cell r="F806">
            <v>0</v>
          </cell>
          <cell r="G806">
            <v>0</v>
          </cell>
          <cell r="H806">
            <v>0</v>
          </cell>
          <cell r="I806">
            <v>0</v>
          </cell>
          <cell r="J806">
            <v>0</v>
          </cell>
          <cell r="K806">
            <v>0</v>
          </cell>
          <cell r="M806">
            <v>0</v>
          </cell>
          <cell r="N806">
            <v>0</v>
          </cell>
        </row>
        <row r="807">
          <cell r="A807">
            <v>0</v>
          </cell>
          <cell r="B807">
            <v>0</v>
          </cell>
          <cell r="C807">
            <v>0</v>
          </cell>
          <cell r="D807">
            <v>0</v>
          </cell>
          <cell r="E807">
            <v>0</v>
          </cell>
          <cell r="F807">
            <v>0</v>
          </cell>
          <cell r="G807">
            <v>0</v>
          </cell>
          <cell r="H807">
            <v>0</v>
          </cell>
          <cell r="I807">
            <v>0</v>
          </cell>
          <cell r="J807">
            <v>0</v>
          </cell>
          <cell r="K807">
            <v>0</v>
          </cell>
          <cell r="M807">
            <v>0</v>
          </cell>
          <cell r="N807">
            <v>0</v>
          </cell>
        </row>
        <row r="808">
          <cell r="A808">
            <v>0</v>
          </cell>
          <cell r="B808">
            <v>0</v>
          </cell>
          <cell r="C808">
            <v>0</v>
          </cell>
          <cell r="D808">
            <v>0</v>
          </cell>
          <cell r="E808">
            <v>0</v>
          </cell>
          <cell r="F808">
            <v>0</v>
          </cell>
          <cell r="G808">
            <v>0</v>
          </cell>
          <cell r="H808">
            <v>0</v>
          </cell>
          <cell r="I808">
            <v>0</v>
          </cell>
          <cell r="J808">
            <v>0</v>
          </cell>
          <cell r="K808">
            <v>0</v>
          </cell>
          <cell r="M808">
            <v>0</v>
          </cell>
          <cell r="N808">
            <v>0</v>
          </cell>
        </row>
        <row r="809">
          <cell r="A809">
            <v>0</v>
          </cell>
          <cell r="B809">
            <v>0</v>
          </cell>
          <cell r="C809">
            <v>0</v>
          </cell>
          <cell r="D809">
            <v>0</v>
          </cell>
          <cell r="E809">
            <v>0</v>
          </cell>
          <cell r="F809">
            <v>0</v>
          </cell>
          <cell r="G809">
            <v>0</v>
          </cell>
          <cell r="H809">
            <v>0</v>
          </cell>
          <cell r="I809">
            <v>0</v>
          </cell>
          <cell r="J809">
            <v>0</v>
          </cell>
          <cell r="K809">
            <v>0</v>
          </cell>
          <cell r="M809">
            <v>0</v>
          </cell>
          <cell r="N809">
            <v>0</v>
          </cell>
        </row>
        <row r="810">
          <cell r="A810">
            <v>0</v>
          </cell>
          <cell r="B810">
            <v>0</v>
          </cell>
          <cell r="C810">
            <v>0</v>
          </cell>
          <cell r="D810">
            <v>0</v>
          </cell>
          <cell r="E810">
            <v>0</v>
          </cell>
          <cell r="F810">
            <v>0</v>
          </cell>
          <cell r="G810">
            <v>0</v>
          </cell>
          <cell r="H810">
            <v>0</v>
          </cell>
          <cell r="I810">
            <v>0</v>
          </cell>
          <cell r="J810">
            <v>0</v>
          </cell>
          <cell r="K810">
            <v>0</v>
          </cell>
          <cell r="M810">
            <v>0</v>
          </cell>
          <cell r="N810">
            <v>0</v>
          </cell>
        </row>
        <row r="811">
          <cell r="A811">
            <v>0</v>
          </cell>
          <cell r="B811">
            <v>0</v>
          </cell>
          <cell r="C811">
            <v>0</v>
          </cell>
          <cell r="D811">
            <v>0</v>
          </cell>
          <cell r="E811">
            <v>0</v>
          </cell>
          <cell r="F811">
            <v>0</v>
          </cell>
          <cell r="G811">
            <v>0</v>
          </cell>
          <cell r="H811">
            <v>0</v>
          </cell>
          <cell r="I811">
            <v>0</v>
          </cell>
          <cell r="J811">
            <v>0</v>
          </cell>
          <cell r="K811">
            <v>0</v>
          </cell>
          <cell r="M811">
            <v>0</v>
          </cell>
          <cell r="N811">
            <v>0</v>
          </cell>
        </row>
        <row r="812">
          <cell r="A812">
            <v>0</v>
          </cell>
          <cell r="B812">
            <v>0</v>
          </cell>
          <cell r="C812">
            <v>0</v>
          </cell>
          <cell r="D812">
            <v>0</v>
          </cell>
          <cell r="E812">
            <v>0</v>
          </cell>
          <cell r="F812">
            <v>0</v>
          </cell>
          <cell r="G812">
            <v>0</v>
          </cell>
          <cell r="H812">
            <v>0</v>
          </cell>
          <cell r="I812">
            <v>0</v>
          </cell>
          <cell r="J812">
            <v>0</v>
          </cell>
          <cell r="K812">
            <v>0</v>
          </cell>
          <cell r="L812">
            <v>0</v>
          </cell>
          <cell r="M812">
            <v>0</v>
          </cell>
          <cell r="N812">
            <v>0</v>
          </cell>
        </row>
        <row r="813">
          <cell r="A813">
            <v>31</v>
          </cell>
          <cell r="D813">
            <v>31</v>
          </cell>
          <cell r="E813" t="str">
            <v>OFD 신설</v>
          </cell>
          <cell r="F813" t="str">
            <v>48CORE용(저장함포함)</v>
          </cell>
          <cell r="G813" t="str">
            <v>개</v>
          </cell>
          <cell r="H813">
            <v>0</v>
          </cell>
          <cell r="I813">
            <v>0</v>
          </cell>
          <cell r="J813">
            <v>0</v>
          </cell>
          <cell r="K813">
            <v>0</v>
          </cell>
          <cell r="L813">
            <v>0</v>
          </cell>
          <cell r="M813">
            <v>0</v>
          </cell>
          <cell r="N813">
            <v>0</v>
          </cell>
        </row>
        <row r="814">
          <cell r="A814" t="str">
            <v>31-1</v>
          </cell>
          <cell r="B814">
            <v>1</v>
          </cell>
          <cell r="C814">
            <v>600</v>
          </cell>
          <cell r="D814">
            <v>0</v>
          </cell>
          <cell r="E814" t="str">
            <v>가. 재료비</v>
          </cell>
          <cell r="F814">
            <v>0</v>
          </cell>
          <cell r="G814">
            <v>0</v>
          </cell>
          <cell r="H814">
            <v>0</v>
          </cell>
          <cell r="M814">
            <v>0</v>
          </cell>
          <cell r="N814">
            <v>0</v>
          </cell>
        </row>
        <row r="815">
          <cell r="A815" t="str">
            <v>31-2</v>
          </cell>
          <cell r="B815">
            <v>2</v>
          </cell>
          <cell r="C815">
            <v>83</v>
          </cell>
          <cell r="D815">
            <v>0</v>
          </cell>
          <cell r="E815" t="str">
            <v>OFD</v>
          </cell>
          <cell r="F815" t="str">
            <v>48CORE용(저장함포함)</v>
          </cell>
          <cell r="G815" t="str">
            <v>개</v>
          </cell>
          <cell r="H815">
            <v>0</v>
          </cell>
          <cell r="I815" t="str">
            <v>1*1</v>
          </cell>
          <cell r="K815" t="e">
            <v>#NAME?</v>
          </cell>
          <cell r="M815" t="str">
            <v>기본X단위</v>
          </cell>
          <cell r="N815">
            <v>0</v>
          </cell>
        </row>
        <row r="816">
          <cell r="A816" t="str">
            <v>31-3</v>
          </cell>
          <cell r="B816">
            <v>3</v>
          </cell>
          <cell r="C816">
            <v>601</v>
          </cell>
          <cell r="D816">
            <v>0</v>
          </cell>
          <cell r="E816" t="str">
            <v>나 노무비</v>
          </cell>
          <cell r="F816">
            <v>0</v>
          </cell>
          <cell r="G816">
            <v>0</v>
          </cell>
          <cell r="H816">
            <v>0</v>
          </cell>
          <cell r="M816">
            <v>0</v>
          </cell>
          <cell r="N816" t="str">
            <v>통4-1-2-2</v>
          </cell>
        </row>
        <row r="817">
          <cell r="D817">
            <v>0</v>
          </cell>
          <cell r="E817" t="str">
            <v>1)OFD 설치</v>
          </cell>
          <cell r="F817">
            <v>0</v>
          </cell>
          <cell r="G817">
            <v>0</v>
          </cell>
          <cell r="H817">
            <v>0</v>
          </cell>
          <cell r="M817">
            <v>0</v>
          </cell>
          <cell r="N817">
            <v>0</v>
          </cell>
        </row>
        <row r="818">
          <cell r="C818">
            <v>517</v>
          </cell>
          <cell r="D818">
            <v>0</v>
          </cell>
          <cell r="E818" t="str">
            <v>통신설비공</v>
          </cell>
          <cell r="F818">
            <v>0</v>
          </cell>
          <cell r="G818" t="str">
            <v>인</v>
          </cell>
          <cell r="H818">
            <v>0</v>
          </cell>
          <cell r="I818" t="str">
            <v>0.09*1</v>
          </cell>
          <cell r="J818" t="str">
            <v>=</v>
          </cell>
          <cell r="K818" t="e">
            <v>#NAME?</v>
          </cell>
          <cell r="M818" t="str">
            <v>기본X단위</v>
          </cell>
          <cell r="N818">
            <v>0</v>
          </cell>
        </row>
        <row r="819">
          <cell r="C819">
            <v>523</v>
          </cell>
          <cell r="D819">
            <v>0</v>
          </cell>
          <cell r="E819" t="str">
            <v>보통인부</v>
          </cell>
          <cell r="F819">
            <v>0</v>
          </cell>
          <cell r="G819" t="str">
            <v>인</v>
          </cell>
          <cell r="H819">
            <v>0</v>
          </cell>
          <cell r="I819" t="str">
            <v>0.09*1</v>
          </cell>
          <cell r="J819" t="str">
            <v>=</v>
          </cell>
          <cell r="K819" t="e">
            <v>#NAME?</v>
          </cell>
          <cell r="M819" t="str">
            <v>기본X단위</v>
          </cell>
          <cell r="N819">
            <v>0</v>
          </cell>
        </row>
        <row r="820">
          <cell r="C820">
            <v>603</v>
          </cell>
          <cell r="D820">
            <v>0</v>
          </cell>
          <cell r="E820" t="str">
            <v>소계</v>
          </cell>
          <cell r="F820">
            <v>0</v>
          </cell>
          <cell r="G820">
            <v>0</v>
          </cell>
          <cell r="H820">
            <v>0</v>
          </cell>
          <cell r="M820">
            <v>0</v>
          </cell>
          <cell r="N820">
            <v>0</v>
          </cell>
        </row>
        <row r="821">
          <cell r="A821" t="str">
            <v>31-4</v>
          </cell>
          <cell r="B821">
            <v>4</v>
          </cell>
          <cell r="C821">
            <v>517</v>
          </cell>
          <cell r="D821">
            <v>0</v>
          </cell>
          <cell r="E821" t="str">
            <v>통신설비공</v>
          </cell>
          <cell r="F821">
            <v>0</v>
          </cell>
          <cell r="G821" t="str">
            <v>인</v>
          </cell>
          <cell r="H821">
            <v>0</v>
          </cell>
          <cell r="J821" t="str">
            <v>=</v>
          </cell>
          <cell r="K821" t="e">
            <v>#NAME?</v>
          </cell>
          <cell r="M821">
            <v>0</v>
          </cell>
          <cell r="N821">
            <v>0</v>
          </cell>
        </row>
        <row r="822">
          <cell r="A822" t="str">
            <v>31-5</v>
          </cell>
          <cell r="B822">
            <v>5</v>
          </cell>
          <cell r="C822">
            <v>523</v>
          </cell>
          <cell r="D822">
            <v>0</v>
          </cell>
          <cell r="E822" t="str">
            <v>보통인부</v>
          </cell>
          <cell r="F822">
            <v>0</v>
          </cell>
          <cell r="G822" t="str">
            <v>인</v>
          </cell>
          <cell r="H822">
            <v>0</v>
          </cell>
          <cell r="J822" t="str">
            <v>=</v>
          </cell>
          <cell r="K822" t="e">
            <v>#NAME?</v>
          </cell>
          <cell r="M822">
            <v>0</v>
          </cell>
          <cell r="N822">
            <v>0</v>
          </cell>
        </row>
        <row r="823">
          <cell r="A823" t="str">
            <v>31-6</v>
          </cell>
          <cell r="B823">
            <v>6</v>
          </cell>
          <cell r="C823">
            <v>602</v>
          </cell>
          <cell r="D823">
            <v>0</v>
          </cell>
          <cell r="E823" t="str">
            <v>다. 공구손료</v>
          </cell>
          <cell r="F823" t="str">
            <v>노무비x3%</v>
          </cell>
          <cell r="G823">
            <v>0</v>
          </cell>
          <cell r="H823">
            <v>0</v>
          </cell>
          <cell r="M823">
            <v>0</v>
          </cell>
          <cell r="N823" t="str">
            <v>공구손료</v>
          </cell>
        </row>
        <row r="824">
          <cell r="A824" t="str">
            <v>31-7</v>
          </cell>
          <cell r="B824">
            <v>7</v>
          </cell>
          <cell r="C824">
            <v>517</v>
          </cell>
          <cell r="D824">
            <v>0</v>
          </cell>
          <cell r="E824" t="str">
            <v>통신설비공</v>
          </cell>
          <cell r="F824">
            <v>0</v>
          </cell>
          <cell r="G824" t="str">
            <v>인</v>
          </cell>
          <cell r="H824">
            <v>0</v>
          </cell>
          <cell r="I824" t="str">
            <v>0.09</v>
          </cell>
          <cell r="J824" t="str">
            <v>=</v>
          </cell>
          <cell r="K824" t="e">
            <v>#NAME?</v>
          </cell>
          <cell r="M824" t="str">
            <v>기본</v>
          </cell>
          <cell r="N824" t="str">
            <v>통1-1-10</v>
          </cell>
        </row>
        <row r="825">
          <cell r="A825" t="str">
            <v>31-8</v>
          </cell>
          <cell r="B825">
            <v>8</v>
          </cell>
          <cell r="C825">
            <v>523</v>
          </cell>
          <cell r="D825">
            <v>0</v>
          </cell>
          <cell r="E825" t="str">
            <v>보통인부</v>
          </cell>
          <cell r="F825">
            <v>0</v>
          </cell>
          <cell r="G825" t="str">
            <v>인</v>
          </cell>
          <cell r="H825">
            <v>0</v>
          </cell>
          <cell r="I825" t="str">
            <v>0.09</v>
          </cell>
          <cell r="J825" t="str">
            <v>=</v>
          </cell>
          <cell r="K825" t="e">
            <v>#NAME?</v>
          </cell>
          <cell r="M825" t="str">
            <v>기본</v>
          </cell>
          <cell r="N825">
            <v>0</v>
          </cell>
        </row>
        <row r="826">
          <cell r="A826">
            <v>0</v>
          </cell>
          <cell r="B826">
            <v>0</v>
          </cell>
          <cell r="C826">
            <v>0</v>
          </cell>
          <cell r="D826">
            <v>0</v>
          </cell>
          <cell r="E826">
            <v>0</v>
          </cell>
          <cell r="F826">
            <v>0</v>
          </cell>
          <cell r="G826">
            <v>0</v>
          </cell>
          <cell r="H826">
            <v>0</v>
          </cell>
          <cell r="I826">
            <v>0</v>
          </cell>
          <cell r="J826">
            <v>0</v>
          </cell>
          <cell r="K826">
            <v>0</v>
          </cell>
          <cell r="M826">
            <v>0</v>
          </cell>
          <cell r="N826">
            <v>0</v>
          </cell>
        </row>
        <row r="827">
          <cell r="A827">
            <v>0</v>
          </cell>
          <cell r="B827">
            <v>0</v>
          </cell>
          <cell r="C827">
            <v>0</v>
          </cell>
          <cell r="D827">
            <v>0</v>
          </cell>
          <cell r="E827">
            <v>0</v>
          </cell>
          <cell r="F827">
            <v>0</v>
          </cell>
          <cell r="G827">
            <v>0</v>
          </cell>
          <cell r="H827">
            <v>0</v>
          </cell>
          <cell r="I827">
            <v>0</v>
          </cell>
          <cell r="J827">
            <v>0</v>
          </cell>
          <cell r="K827">
            <v>0</v>
          </cell>
          <cell r="M827">
            <v>0</v>
          </cell>
          <cell r="N827">
            <v>0</v>
          </cell>
        </row>
        <row r="828">
          <cell r="A828">
            <v>0</v>
          </cell>
          <cell r="B828">
            <v>0</v>
          </cell>
          <cell r="C828">
            <v>0</v>
          </cell>
          <cell r="D828">
            <v>0</v>
          </cell>
          <cell r="E828">
            <v>0</v>
          </cell>
          <cell r="F828">
            <v>0</v>
          </cell>
          <cell r="G828">
            <v>0</v>
          </cell>
          <cell r="H828">
            <v>0</v>
          </cell>
          <cell r="I828">
            <v>0</v>
          </cell>
          <cell r="J828">
            <v>0</v>
          </cell>
          <cell r="K828">
            <v>0</v>
          </cell>
          <cell r="M828">
            <v>0</v>
          </cell>
          <cell r="N828">
            <v>0</v>
          </cell>
        </row>
        <row r="829">
          <cell r="A829">
            <v>0</v>
          </cell>
          <cell r="B829">
            <v>0</v>
          </cell>
          <cell r="C829">
            <v>0</v>
          </cell>
          <cell r="D829">
            <v>0</v>
          </cell>
          <cell r="E829">
            <v>0</v>
          </cell>
          <cell r="F829">
            <v>0</v>
          </cell>
          <cell r="G829">
            <v>0</v>
          </cell>
          <cell r="H829">
            <v>0</v>
          </cell>
          <cell r="I829">
            <v>0</v>
          </cell>
          <cell r="J829">
            <v>0</v>
          </cell>
          <cell r="K829">
            <v>0</v>
          </cell>
          <cell r="M829">
            <v>0</v>
          </cell>
          <cell r="N829">
            <v>0</v>
          </cell>
        </row>
        <row r="830">
          <cell r="A830">
            <v>0</v>
          </cell>
          <cell r="B830">
            <v>0</v>
          </cell>
          <cell r="C830">
            <v>0</v>
          </cell>
          <cell r="D830">
            <v>0</v>
          </cell>
          <cell r="E830">
            <v>0</v>
          </cell>
          <cell r="F830">
            <v>0</v>
          </cell>
          <cell r="G830">
            <v>0</v>
          </cell>
          <cell r="H830">
            <v>0</v>
          </cell>
          <cell r="I830">
            <v>0</v>
          </cell>
          <cell r="J830">
            <v>0</v>
          </cell>
          <cell r="K830">
            <v>0</v>
          </cell>
          <cell r="M830">
            <v>0</v>
          </cell>
          <cell r="N830">
            <v>0</v>
          </cell>
        </row>
        <row r="831">
          <cell r="A831">
            <v>0</v>
          </cell>
          <cell r="B831">
            <v>0</v>
          </cell>
          <cell r="C831">
            <v>0</v>
          </cell>
          <cell r="D831">
            <v>0</v>
          </cell>
          <cell r="E831">
            <v>0</v>
          </cell>
          <cell r="F831">
            <v>0</v>
          </cell>
          <cell r="G831">
            <v>0</v>
          </cell>
          <cell r="H831">
            <v>0</v>
          </cell>
          <cell r="I831">
            <v>0</v>
          </cell>
          <cell r="J831">
            <v>0</v>
          </cell>
          <cell r="K831">
            <v>0</v>
          </cell>
          <cell r="M831">
            <v>0</v>
          </cell>
          <cell r="N831">
            <v>0</v>
          </cell>
        </row>
        <row r="832">
          <cell r="A832">
            <v>0</v>
          </cell>
          <cell r="B832">
            <v>0</v>
          </cell>
          <cell r="C832">
            <v>0</v>
          </cell>
          <cell r="D832">
            <v>0</v>
          </cell>
          <cell r="E832">
            <v>0</v>
          </cell>
          <cell r="F832">
            <v>0</v>
          </cell>
          <cell r="G832">
            <v>0</v>
          </cell>
          <cell r="H832">
            <v>0</v>
          </cell>
          <cell r="I832">
            <v>0</v>
          </cell>
          <cell r="J832">
            <v>0</v>
          </cell>
          <cell r="K832">
            <v>0</v>
          </cell>
          <cell r="M832">
            <v>0</v>
          </cell>
          <cell r="N832">
            <v>0</v>
          </cell>
        </row>
        <row r="833">
          <cell r="A833">
            <v>0</v>
          </cell>
          <cell r="B833">
            <v>0</v>
          </cell>
          <cell r="C833">
            <v>0</v>
          </cell>
          <cell r="D833">
            <v>0</v>
          </cell>
          <cell r="E833">
            <v>0</v>
          </cell>
          <cell r="F833">
            <v>0</v>
          </cell>
          <cell r="G833">
            <v>0</v>
          </cell>
          <cell r="H833">
            <v>0</v>
          </cell>
          <cell r="I833">
            <v>0</v>
          </cell>
          <cell r="J833">
            <v>0</v>
          </cell>
          <cell r="K833">
            <v>0</v>
          </cell>
          <cell r="M833">
            <v>0</v>
          </cell>
          <cell r="N833">
            <v>0</v>
          </cell>
        </row>
        <row r="834">
          <cell r="A834">
            <v>0</v>
          </cell>
          <cell r="B834">
            <v>0</v>
          </cell>
          <cell r="C834">
            <v>0</v>
          </cell>
          <cell r="D834">
            <v>0</v>
          </cell>
          <cell r="E834">
            <v>0</v>
          </cell>
          <cell r="F834">
            <v>0</v>
          </cell>
          <cell r="G834">
            <v>0</v>
          </cell>
          <cell r="H834">
            <v>0</v>
          </cell>
          <cell r="I834">
            <v>0</v>
          </cell>
          <cell r="J834">
            <v>0</v>
          </cell>
          <cell r="K834">
            <v>0</v>
          </cell>
          <cell r="M834">
            <v>0</v>
          </cell>
          <cell r="N834">
            <v>0</v>
          </cell>
        </row>
        <row r="835">
          <cell r="A835">
            <v>0</v>
          </cell>
          <cell r="B835">
            <v>0</v>
          </cell>
          <cell r="C835">
            <v>0</v>
          </cell>
          <cell r="D835">
            <v>0</v>
          </cell>
          <cell r="E835">
            <v>0</v>
          </cell>
          <cell r="F835">
            <v>0</v>
          </cell>
          <cell r="G835">
            <v>0</v>
          </cell>
          <cell r="H835">
            <v>0</v>
          </cell>
          <cell r="I835">
            <v>0</v>
          </cell>
          <cell r="J835">
            <v>0</v>
          </cell>
          <cell r="K835">
            <v>0</v>
          </cell>
          <cell r="M835">
            <v>0</v>
          </cell>
          <cell r="N835">
            <v>0</v>
          </cell>
        </row>
        <row r="836">
          <cell r="A836">
            <v>0</v>
          </cell>
          <cell r="B836">
            <v>0</v>
          </cell>
          <cell r="C836">
            <v>0</v>
          </cell>
          <cell r="D836">
            <v>0</v>
          </cell>
          <cell r="E836">
            <v>0</v>
          </cell>
          <cell r="F836">
            <v>0</v>
          </cell>
          <cell r="G836">
            <v>0</v>
          </cell>
          <cell r="H836">
            <v>0</v>
          </cell>
          <cell r="I836">
            <v>0</v>
          </cell>
          <cell r="J836">
            <v>0</v>
          </cell>
          <cell r="K836">
            <v>0</v>
          </cell>
          <cell r="M836">
            <v>0</v>
          </cell>
          <cell r="N836">
            <v>0</v>
          </cell>
        </row>
        <row r="837">
          <cell r="A837">
            <v>0</v>
          </cell>
          <cell r="B837">
            <v>0</v>
          </cell>
          <cell r="C837">
            <v>0</v>
          </cell>
          <cell r="D837">
            <v>0</v>
          </cell>
          <cell r="E837">
            <v>0</v>
          </cell>
          <cell r="F837">
            <v>0</v>
          </cell>
          <cell r="G837">
            <v>0</v>
          </cell>
          <cell r="H837">
            <v>0</v>
          </cell>
          <cell r="I837">
            <v>0</v>
          </cell>
          <cell r="J837">
            <v>0</v>
          </cell>
          <cell r="K837">
            <v>0</v>
          </cell>
          <cell r="M837">
            <v>0</v>
          </cell>
          <cell r="N837">
            <v>0</v>
          </cell>
        </row>
        <row r="838">
          <cell r="A838">
            <v>0</v>
          </cell>
          <cell r="B838">
            <v>0</v>
          </cell>
          <cell r="C838">
            <v>0</v>
          </cell>
          <cell r="D838">
            <v>0</v>
          </cell>
          <cell r="E838">
            <v>0</v>
          </cell>
          <cell r="F838">
            <v>0</v>
          </cell>
          <cell r="G838">
            <v>0</v>
          </cell>
          <cell r="H838">
            <v>0</v>
          </cell>
          <cell r="I838">
            <v>0</v>
          </cell>
          <cell r="J838">
            <v>0</v>
          </cell>
          <cell r="K838">
            <v>0</v>
          </cell>
          <cell r="M838">
            <v>0</v>
          </cell>
          <cell r="N838">
            <v>0</v>
          </cell>
        </row>
        <row r="839">
          <cell r="A839">
            <v>0</v>
          </cell>
          <cell r="B839">
            <v>0</v>
          </cell>
          <cell r="C839">
            <v>0</v>
          </cell>
          <cell r="D839">
            <v>0</v>
          </cell>
          <cell r="E839">
            <v>0</v>
          </cell>
          <cell r="F839">
            <v>0</v>
          </cell>
          <cell r="G839">
            <v>0</v>
          </cell>
          <cell r="H839">
            <v>0</v>
          </cell>
          <cell r="I839">
            <v>0</v>
          </cell>
          <cell r="J839">
            <v>0</v>
          </cell>
          <cell r="K839">
            <v>0</v>
          </cell>
          <cell r="L839">
            <v>0</v>
          </cell>
          <cell r="M839">
            <v>0</v>
          </cell>
          <cell r="N839">
            <v>0</v>
          </cell>
        </row>
        <row r="840">
          <cell r="A840">
            <v>32</v>
          </cell>
          <cell r="D840">
            <v>32</v>
          </cell>
          <cell r="E840" t="str">
            <v>OFD 신설</v>
          </cell>
          <cell r="F840" t="str">
            <v>72CORE용(저장함포함)</v>
          </cell>
          <cell r="G840" t="str">
            <v>개</v>
          </cell>
          <cell r="H840">
            <v>0</v>
          </cell>
          <cell r="I840">
            <v>0</v>
          </cell>
          <cell r="J840">
            <v>0</v>
          </cell>
          <cell r="K840">
            <v>0</v>
          </cell>
          <cell r="L840">
            <v>0</v>
          </cell>
          <cell r="M840">
            <v>0</v>
          </cell>
          <cell r="N840">
            <v>0</v>
          </cell>
        </row>
        <row r="841">
          <cell r="A841" t="str">
            <v>32-1</v>
          </cell>
          <cell r="B841">
            <v>1</v>
          </cell>
          <cell r="C841">
            <v>600</v>
          </cell>
          <cell r="D841">
            <v>0</v>
          </cell>
          <cell r="E841" t="str">
            <v>가. 재료비</v>
          </cell>
          <cell r="F841">
            <v>0</v>
          </cell>
          <cell r="G841">
            <v>0</v>
          </cell>
          <cell r="H841">
            <v>0</v>
          </cell>
          <cell r="M841">
            <v>0</v>
          </cell>
          <cell r="N841">
            <v>0</v>
          </cell>
        </row>
        <row r="842">
          <cell r="A842" t="str">
            <v>32-2</v>
          </cell>
          <cell r="B842">
            <v>2</v>
          </cell>
          <cell r="C842">
            <v>84</v>
          </cell>
          <cell r="D842">
            <v>0</v>
          </cell>
          <cell r="E842" t="str">
            <v>OFD</v>
          </cell>
          <cell r="F842" t="str">
            <v>72CORE용(저장함포함)</v>
          </cell>
          <cell r="G842" t="str">
            <v>개</v>
          </cell>
          <cell r="H842">
            <v>0</v>
          </cell>
          <cell r="I842" t="str">
            <v>1*1</v>
          </cell>
          <cell r="K842" t="e">
            <v>#NAME?</v>
          </cell>
          <cell r="M842" t="str">
            <v>기본X단위</v>
          </cell>
          <cell r="N842">
            <v>0</v>
          </cell>
        </row>
        <row r="843">
          <cell r="A843" t="str">
            <v>32-3</v>
          </cell>
          <cell r="B843">
            <v>3</v>
          </cell>
          <cell r="C843">
            <v>601</v>
          </cell>
          <cell r="D843">
            <v>0</v>
          </cell>
          <cell r="E843" t="str">
            <v>나 노무비</v>
          </cell>
          <cell r="F843">
            <v>0</v>
          </cell>
          <cell r="G843">
            <v>0</v>
          </cell>
          <cell r="H843">
            <v>0</v>
          </cell>
          <cell r="M843">
            <v>0</v>
          </cell>
          <cell r="N843" t="str">
            <v>통4-1-2-2</v>
          </cell>
        </row>
        <row r="844">
          <cell r="D844">
            <v>0</v>
          </cell>
          <cell r="E844" t="str">
            <v>1)OFD 설치</v>
          </cell>
          <cell r="F844">
            <v>0</v>
          </cell>
          <cell r="G844">
            <v>0</v>
          </cell>
          <cell r="H844">
            <v>0</v>
          </cell>
          <cell r="M844">
            <v>0</v>
          </cell>
          <cell r="N844">
            <v>0</v>
          </cell>
        </row>
        <row r="845">
          <cell r="C845">
            <v>517</v>
          </cell>
          <cell r="D845">
            <v>0</v>
          </cell>
          <cell r="E845" t="str">
            <v>통신설비공</v>
          </cell>
          <cell r="F845">
            <v>0</v>
          </cell>
          <cell r="G845" t="str">
            <v>인</v>
          </cell>
          <cell r="H845">
            <v>0</v>
          </cell>
          <cell r="I845" t="str">
            <v>0.09*1</v>
          </cell>
          <cell r="J845" t="str">
            <v>=</v>
          </cell>
          <cell r="K845" t="e">
            <v>#NAME?</v>
          </cell>
          <cell r="M845" t="str">
            <v>기본X단위</v>
          </cell>
          <cell r="N845">
            <v>0</v>
          </cell>
        </row>
        <row r="846">
          <cell r="C846">
            <v>523</v>
          </cell>
          <cell r="D846">
            <v>0</v>
          </cell>
          <cell r="E846" t="str">
            <v>보통인부</v>
          </cell>
          <cell r="F846">
            <v>0</v>
          </cell>
          <cell r="G846" t="str">
            <v>인</v>
          </cell>
          <cell r="H846">
            <v>0</v>
          </cell>
          <cell r="I846" t="str">
            <v>0.09*1</v>
          </cell>
          <cell r="J846" t="str">
            <v>=</v>
          </cell>
          <cell r="K846" t="e">
            <v>#NAME?</v>
          </cell>
          <cell r="M846" t="str">
            <v>기본X단위</v>
          </cell>
          <cell r="N846">
            <v>0</v>
          </cell>
        </row>
        <row r="847">
          <cell r="C847">
            <v>603</v>
          </cell>
          <cell r="D847">
            <v>0</v>
          </cell>
          <cell r="E847" t="str">
            <v>소계</v>
          </cell>
          <cell r="F847">
            <v>0</v>
          </cell>
          <cell r="G847">
            <v>0</v>
          </cell>
          <cell r="H847">
            <v>0</v>
          </cell>
          <cell r="M847">
            <v>0</v>
          </cell>
          <cell r="N847">
            <v>0</v>
          </cell>
        </row>
        <row r="848">
          <cell r="A848" t="str">
            <v>32-4</v>
          </cell>
          <cell r="B848">
            <v>4</v>
          </cell>
          <cell r="C848">
            <v>517</v>
          </cell>
          <cell r="D848">
            <v>0</v>
          </cell>
          <cell r="E848" t="str">
            <v>통신설비공</v>
          </cell>
          <cell r="F848">
            <v>0</v>
          </cell>
          <cell r="G848" t="str">
            <v>인</v>
          </cell>
          <cell r="H848">
            <v>0</v>
          </cell>
          <cell r="J848" t="str">
            <v>=</v>
          </cell>
          <cell r="K848" t="e">
            <v>#NAME?</v>
          </cell>
          <cell r="M848">
            <v>0</v>
          </cell>
          <cell r="N848">
            <v>0</v>
          </cell>
        </row>
        <row r="849">
          <cell r="A849" t="str">
            <v>32-5</v>
          </cell>
          <cell r="B849">
            <v>5</v>
          </cell>
          <cell r="C849">
            <v>523</v>
          </cell>
          <cell r="D849">
            <v>0</v>
          </cell>
          <cell r="E849" t="str">
            <v>보통인부</v>
          </cell>
          <cell r="F849">
            <v>0</v>
          </cell>
          <cell r="G849" t="str">
            <v>인</v>
          </cell>
          <cell r="H849">
            <v>0</v>
          </cell>
          <cell r="J849" t="str">
            <v>=</v>
          </cell>
          <cell r="K849" t="e">
            <v>#NAME?</v>
          </cell>
          <cell r="M849">
            <v>0</v>
          </cell>
          <cell r="N849">
            <v>0</v>
          </cell>
        </row>
        <row r="850">
          <cell r="A850" t="str">
            <v>32-6</v>
          </cell>
          <cell r="B850">
            <v>6</v>
          </cell>
          <cell r="C850">
            <v>602</v>
          </cell>
          <cell r="D850">
            <v>0</v>
          </cell>
          <cell r="E850" t="str">
            <v>다. 공구손료</v>
          </cell>
          <cell r="F850" t="str">
            <v>노무비x3%</v>
          </cell>
          <cell r="G850">
            <v>0</v>
          </cell>
          <cell r="H850">
            <v>0</v>
          </cell>
          <cell r="M850">
            <v>0</v>
          </cell>
          <cell r="N850" t="str">
            <v>공구손료</v>
          </cell>
        </row>
        <row r="851">
          <cell r="A851" t="str">
            <v>32-7</v>
          </cell>
          <cell r="B851">
            <v>7</v>
          </cell>
          <cell r="C851">
            <v>517</v>
          </cell>
          <cell r="D851">
            <v>0</v>
          </cell>
          <cell r="E851" t="str">
            <v>통신설비공</v>
          </cell>
          <cell r="F851">
            <v>0</v>
          </cell>
          <cell r="G851" t="str">
            <v>인</v>
          </cell>
          <cell r="H851">
            <v>0</v>
          </cell>
          <cell r="I851" t="str">
            <v>0.09</v>
          </cell>
          <cell r="J851" t="str">
            <v>=</v>
          </cell>
          <cell r="K851" t="e">
            <v>#NAME?</v>
          </cell>
          <cell r="M851" t="str">
            <v>기본</v>
          </cell>
          <cell r="N851" t="str">
            <v>통1-1-10</v>
          </cell>
        </row>
        <row r="852">
          <cell r="A852" t="str">
            <v>32-8</v>
          </cell>
          <cell r="B852">
            <v>8</v>
          </cell>
          <cell r="C852">
            <v>523</v>
          </cell>
          <cell r="D852">
            <v>0</v>
          </cell>
          <cell r="E852" t="str">
            <v>보통인부</v>
          </cell>
          <cell r="F852">
            <v>0</v>
          </cell>
          <cell r="G852" t="str">
            <v>인</v>
          </cell>
          <cell r="H852">
            <v>0</v>
          </cell>
          <cell r="I852" t="str">
            <v>0.09</v>
          </cell>
          <cell r="J852" t="str">
            <v>=</v>
          </cell>
          <cell r="K852" t="e">
            <v>#NAME?</v>
          </cell>
          <cell r="M852" t="str">
            <v>기본</v>
          </cell>
          <cell r="N852">
            <v>0</v>
          </cell>
        </row>
        <row r="853">
          <cell r="A853">
            <v>0</v>
          </cell>
          <cell r="B853">
            <v>0</v>
          </cell>
          <cell r="C853">
            <v>0</v>
          </cell>
          <cell r="D853">
            <v>0</v>
          </cell>
          <cell r="E853">
            <v>0</v>
          </cell>
          <cell r="F853">
            <v>0</v>
          </cell>
          <cell r="G853">
            <v>0</v>
          </cell>
          <cell r="H853">
            <v>0</v>
          </cell>
          <cell r="I853">
            <v>0</v>
          </cell>
          <cell r="J853">
            <v>0</v>
          </cell>
          <cell r="K853">
            <v>0</v>
          </cell>
          <cell r="M853">
            <v>0</v>
          </cell>
          <cell r="N853">
            <v>0</v>
          </cell>
        </row>
        <row r="854">
          <cell r="A854">
            <v>0</v>
          </cell>
          <cell r="B854">
            <v>0</v>
          </cell>
          <cell r="C854">
            <v>0</v>
          </cell>
          <cell r="D854">
            <v>0</v>
          </cell>
          <cell r="E854">
            <v>0</v>
          </cell>
          <cell r="F854">
            <v>0</v>
          </cell>
          <cell r="G854">
            <v>0</v>
          </cell>
          <cell r="H854">
            <v>0</v>
          </cell>
          <cell r="I854">
            <v>0</v>
          </cell>
          <cell r="J854">
            <v>0</v>
          </cell>
          <cell r="K854">
            <v>0</v>
          </cell>
          <cell r="M854">
            <v>0</v>
          </cell>
          <cell r="N854">
            <v>0</v>
          </cell>
        </row>
        <row r="855">
          <cell r="A855">
            <v>0</v>
          </cell>
          <cell r="B855">
            <v>0</v>
          </cell>
          <cell r="C855">
            <v>0</v>
          </cell>
          <cell r="D855">
            <v>0</v>
          </cell>
          <cell r="E855">
            <v>0</v>
          </cell>
          <cell r="F855">
            <v>0</v>
          </cell>
          <cell r="G855">
            <v>0</v>
          </cell>
          <cell r="H855">
            <v>0</v>
          </cell>
          <cell r="I855">
            <v>0</v>
          </cell>
          <cell r="J855">
            <v>0</v>
          </cell>
          <cell r="K855">
            <v>0</v>
          </cell>
          <cell r="M855">
            <v>0</v>
          </cell>
          <cell r="N855">
            <v>0</v>
          </cell>
        </row>
        <row r="856">
          <cell r="A856">
            <v>0</v>
          </cell>
          <cell r="B856">
            <v>0</v>
          </cell>
          <cell r="C856">
            <v>0</v>
          </cell>
          <cell r="D856">
            <v>0</v>
          </cell>
          <cell r="E856">
            <v>0</v>
          </cell>
          <cell r="F856">
            <v>0</v>
          </cell>
          <cell r="G856">
            <v>0</v>
          </cell>
          <cell r="H856">
            <v>0</v>
          </cell>
          <cell r="I856">
            <v>0</v>
          </cell>
          <cell r="J856">
            <v>0</v>
          </cell>
          <cell r="K856">
            <v>0</v>
          </cell>
          <cell r="M856">
            <v>0</v>
          </cell>
          <cell r="N856">
            <v>0</v>
          </cell>
        </row>
        <row r="857">
          <cell r="A857">
            <v>0</v>
          </cell>
          <cell r="B857">
            <v>0</v>
          </cell>
          <cell r="C857">
            <v>0</v>
          </cell>
          <cell r="D857">
            <v>0</v>
          </cell>
          <cell r="E857">
            <v>0</v>
          </cell>
          <cell r="F857">
            <v>0</v>
          </cell>
          <cell r="G857">
            <v>0</v>
          </cell>
          <cell r="H857">
            <v>0</v>
          </cell>
          <cell r="I857">
            <v>0</v>
          </cell>
          <cell r="J857">
            <v>0</v>
          </cell>
          <cell r="K857">
            <v>0</v>
          </cell>
          <cell r="M857">
            <v>0</v>
          </cell>
          <cell r="N857">
            <v>0</v>
          </cell>
        </row>
        <row r="858">
          <cell r="A858">
            <v>0</v>
          </cell>
          <cell r="B858">
            <v>0</v>
          </cell>
          <cell r="C858">
            <v>0</v>
          </cell>
          <cell r="D858">
            <v>0</v>
          </cell>
          <cell r="E858">
            <v>0</v>
          </cell>
          <cell r="F858">
            <v>0</v>
          </cell>
          <cell r="G858">
            <v>0</v>
          </cell>
          <cell r="H858">
            <v>0</v>
          </cell>
          <cell r="I858">
            <v>0</v>
          </cell>
          <cell r="J858">
            <v>0</v>
          </cell>
          <cell r="K858">
            <v>0</v>
          </cell>
          <cell r="M858">
            <v>0</v>
          </cell>
          <cell r="N858">
            <v>0</v>
          </cell>
        </row>
        <row r="859">
          <cell r="A859">
            <v>0</v>
          </cell>
          <cell r="B859">
            <v>0</v>
          </cell>
          <cell r="C859">
            <v>0</v>
          </cell>
          <cell r="D859">
            <v>0</v>
          </cell>
          <cell r="E859">
            <v>0</v>
          </cell>
          <cell r="F859">
            <v>0</v>
          </cell>
          <cell r="G859">
            <v>0</v>
          </cell>
          <cell r="H859">
            <v>0</v>
          </cell>
          <cell r="I859">
            <v>0</v>
          </cell>
          <cell r="J859">
            <v>0</v>
          </cell>
          <cell r="K859">
            <v>0</v>
          </cell>
          <cell r="M859">
            <v>0</v>
          </cell>
          <cell r="N859">
            <v>0</v>
          </cell>
        </row>
        <row r="860">
          <cell r="A860">
            <v>0</v>
          </cell>
          <cell r="B860">
            <v>0</v>
          </cell>
          <cell r="C860">
            <v>0</v>
          </cell>
          <cell r="D860">
            <v>0</v>
          </cell>
          <cell r="E860">
            <v>0</v>
          </cell>
          <cell r="F860">
            <v>0</v>
          </cell>
          <cell r="G860">
            <v>0</v>
          </cell>
          <cell r="H860">
            <v>0</v>
          </cell>
          <cell r="I860">
            <v>0</v>
          </cell>
          <cell r="J860">
            <v>0</v>
          </cell>
          <cell r="K860">
            <v>0</v>
          </cell>
          <cell r="M860">
            <v>0</v>
          </cell>
          <cell r="N860">
            <v>0</v>
          </cell>
        </row>
        <row r="861">
          <cell r="A861">
            <v>0</v>
          </cell>
          <cell r="B861">
            <v>0</v>
          </cell>
          <cell r="C861">
            <v>0</v>
          </cell>
          <cell r="D861">
            <v>0</v>
          </cell>
          <cell r="E861">
            <v>0</v>
          </cell>
          <cell r="F861">
            <v>0</v>
          </cell>
          <cell r="G861">
            <v>0</v>
          </cell>
          <cell r="H861">
            <v>0</v>
          </cell>
          <cell r="I861">
            <v>0</v>
          </cell>
          <cell r="J861">
            <v>0</v>
          </cell>
          <cell r="K861">
            <v>0</v>
          </cell>
          <cell r="M861">
            <v>0</v>
          </cell>
          <cell r="N861">
            <v>0</v>
          </cell>
        </row>
        <row r="862">
          <cell r="A862">
            <v>0</v>
          </cell>
          <cell r="B862">
            <v>0</v>
          </cell>
          <cell r="C862">
            <v>0</v>
          </cell>
          <cell r="D862">
            <v>0</v>
          </cell>
          <cell r="E862">
            <v>0</v>
          </cell>
          <cell r="F862">
            <v>0</v>
          </cell>
          <cell r="G862">
            <v>0</v>
          </cell>
          <cell r="H862">
            <v>0</v>
          </cell>
          <cell r="I862">
            <v>0</v>
          </cell>
          <cell r="J862">
            <v>0</v>
          </cell>
          <cell r="K862">
            <v>0</v>
          </cell>
          <cell r="M862">
            <v>0</v>
          </cell>
          <cell r="N862">
            <v>0</v>
          </cell>
        </row>
        <row r="863">
          <cell r="A863">
            <v>0</v>
          </cell>
          <cell r="B863">
            <v>0</v>
          </cell>
          <cell r="C863">
            <v>0</v>
          </cell>
          <cell r="D863">
            <v>0</v>
          </cell>
          <cell r="E863">
            <v>0</v>
          </cell>
          <cell r="F863">
            <v>0</v>
          </cell>
          <cell r="G863">
            <v>0</v>
          </cell>
          <cell r="H863">
            <v>0</v>
          </cell>
          <cell r="I863">
            <v>0</v>
          </cell>
          <cell r="J863">
            <v>0</v>
          </cell>
          <cell r="K863">
            <v>0</v>
          </cell>
          <cell r="M863">
            <v>0</v>
          </cell>
          <cell r="N863">
            <v>0</v>
          </cell>
        </row>
        <row r="864">
          <cell r="A864">
            <v>0</v>
          </cell>
          <cell r="B864">
            <v>0</v>
          </cell>
          <cell r="C864">
            <v>0</v>
          </cell>
          <cell r="D864">
            <v>0</v>
          </cell>
          <cell r="E864">
            <v>0</v>
          </cell>
          <cell r="F864">
            <v>0</v>
          </cell>
          <cell r="G864">
            <v>0</v>
          </cell>
          <cell r="H864">
            <v>0</v>
          </cell>
          <cell r="I864">
            <v>0</v>
          </cell>
          <cell r="J864">
            <v>0</v>
          </cell>
          <cell r="K864">
            <v>0</v>
          </cell>
          <cell r="M864">
            <v>0</v>
          </cell>
          <cell r="N864">
            <v>0</v>
          </cell>
        </row>
        <row r="865">
          <cell r="A865">
            <v>0</v>
          </cell>
          <cell r="B865">
            <v>0</v>
          </cell>
          <cell r="C865">
            <v>0</v>
          </cell>
          <cell r="D865">
            <v>0</v>
          </cell>
          <cell r="E865">
            <v>0</v>
          </cell>
          <cell r="F865">
            <v>0</v>
          </cell>
          <cell r="G865">
            <v>0</v>
          </cell>
          <cell r="H865">
            <v>0</v>
          </cell>
          <cell r="I865">
            <v>0</v>
          </cell>
          <cell r="J865">
            <v>0</v>
          </cell>
          <cell r="K865">
            <v>0</v>
          </cell>
          <cell r="M865">
            <v>0</v>
          </cell>
          <cell r="N865">
            <v>0</v>
          </cell>
        </row>
        <row r="866">
          <cell r="A866">
            <v>0</v>
          </cell>
          <cell r="B866">
            <v>0</v>
          </cell>
          <cell r="C866">
            <v>0</v>
          </cell>
          <cell r="D866">
            <v>0</v>
          </cell>
          <cell r="E866">
            <v>0</v>
          </cell>
          <cell r="F866">
            <v>0</v>
          </cell>
          <cell r="G866">
            <v>0</v>
          </cell>
          <cell r="H866">
            <v>0</v>
          </cell>
          <cell r="I866">
            <v>0</v>
          </cell>
          <cell r="J866">
            <v>0</v>
          </cell>
          <cell r="K866">
            <v>0</v>
          </cell>
          <cell r="L866">
            <v>0</v>
          </cell>
          <cell r="M866">
            <v>0</v>
          </cell>
          <cell r="N866">
            <v>0</v>
          </cell>
        </row>
        <row r="867">
          <cell r="A867">
            <v>33</v>
          </cell>
          <cell r="D867">
            <v>33</v>
          </cell>
          <cell r="E867" t="str">
            <v>OFD 신설</v>
          </cell>
          <cell r="F867" t="str">
            <v>96CORE용(저장함포함)</v>
          </cell>
          <cell r="G867" t="str">
            <v>개</v>
          </cell>
          <cell r="H867">
            <v>0</v>
          </cell>
          <cell r="I867">
            <v>0</v>
          </cell>
          <cell r="J867">
            <v>0</v>
          </cell>
          <cell r="K867">
            <v>0</v>
          </cell>
          <cell r="L867">
            <v>0</v>
          </cell>
          <cell r="M867">
            <v>0</v>
          </cell>
          <cell r="N867">
            <v>0</v>
          </cell>
        </row>
        <row r="868">
          <cell r="A868" t="str">
            <v>33-1</v>
          </cell>
          <cell r="B868">
            <v>1</v>
          </cell>
          <cell r="C868">
            <v>600</v>
          </cell>
          <cell r="D868">
            <v>0</v>
          </cell>
          <cell r="E868" t="str">
            <v>가. 재료비</v>
          </cell>
          <cell r="F868">
            <v>0</v>
          </cell>
          <cell r="G868">
            <v>0</v>
          </cell>
          <cell r="H868">
            <v>0</v>
          </cell>
          <cell r="M868">
            <v>0</v>
          </cell>
          <cell r="N868">
            <v>0</v>
          </cell>
        </row>
        <row r="869">
          <cell r="A869" t="str">
            <v>33-2</v>
          </cell>
          <cell r="B869">
            <v>2</v>
          </cell>
          <cell r="C869">
            <v>85</v>
          </cell>
          <cell r="D869">
            <v>0</v>
          </cell>
          <cell r="E869" t="str">
            <v>OFD</v>
          </cell>
          <cell r="F869" t="str">
            <v>96CORE용(저장함포함)</v>
          </cell>
          <cell r="G869" t="str">
            <v>개</v>
          </cell>
          <cell r="H869">
            <v>0</v>
          </cell>
          <cell r="I869" t="str">
            <v>1*1</v>
          </cell>
          <cell r="K869" t="e">
            <v>#NAME?</v>
          </cell>
          <cell r="M869" t="str">
            <v>기본X단위</v>
          </cell>
          <cell r="N869">
            <v>0</v>
          </cell>
        </row>
        <row r="870">
          <cell r="A870" t="str">
            <v>33-3</v>
          </cell>
          <cell r="B870">
            <v>3</v>
          </cell>
          <cell r="C870">
            <v>601</v>
          </cell>
          <cell r="D870">
            <v>0</v>
          </cell>
          <cell r="E870" t="str">
            <v>나 노무비</v>
          </cell>
          <cell r="F870">
            <v>0</v>
          </cell>
          <cell r="G870">
            <v>0</v>
          </cell>
          <cell r="H870">
            <v>0</v>
          </cell>
          <cell r="M870">
            <v>0</v>
          </cell>
          <cell r="N870" t="str">
            <v>통4-1-2-2</v>
          </cell>
        </row>
        <row r="871">
          <cell r="D871">
            <v>0</v>
          </cell>
          <cell r="E871" t="str">
            <v>1)OFD 설치</v>
          </cell>
          <cell r="F871">
            <v>0</v>
          </cell>
          <cell r="G871">
            <v>0</v>
          </cell>
          <cell r="H871">
            <v>0</v>
          </cell>
          <cell r="M871">
            <v>0</v>
          </cell>
          <cell r="N871">
            <v>0</v>
          </cell>
        </row>
        <row r="872">
          <cell r="C872">
            <v>517</v>
          </cell>
          <cell r="D872">
            <v>0</v>
          </cell>
          <cell r="E872" t="str">
            <v>통신설비공</v>
          </cell>
          <cell r="F872">
            <v>0</v>
          </cell>
          <cell r="G872" t="str">
            <v>인</v>
          </cell>
          <cell r="H872">
            <v>0</v>
          </cell>
          <cell r="I872" t="str">
            <v>0.09*1</v>
          </cell>
          <cell r="J872" t="str">
            <v>=</v>
          </cell>
          <cell r="K872" t="e">
            <v>#NAME?</v>
          </cell>
          <cell r="M872" t="str">
            <v>기본X단위</v>
          </cell>
          <cell r="N872">
            <v>0</v>
          </cell>
        </row>
        <row r="873">
          <cell r="C873">
            <v>523</v>
          </cell>
          <cell r="D873">
            <v>0</v>
          </cell>
          <cell r="E873" t="str">
            <v>보통인부</v>
          </cell>
          <cell r="F873">
            <v>0</v>
          </cell>
          <cell r="G873" t="str">
            <v>인</v>
          </cell>
          <cell r="H873">
            <v>0</v>
          </cell>
          <cell r="I873" t="str">
            <v>0.09*1</v>
          </cell>
          <cell r="J873" t="str">
            <v>=</v>
          </cell>
          <cell r="K873" t="e">
            <v>#NAME?</v>
          </cell>
          <cell r="M873" t="str">
            <v>기본X단위</v>
          </cell>
          <cell r="N873">
            <v>0</v>
          </cell>
        </row>
        <row r="874">
          <cell r="C874">
            <v>603</v>
          </cell>
          <cell r="D874">
            <v>0</v>
          </cell>
          <cell r="E874" t="str">
            <v>소계</v>
          </cell>
          <cell r="F874">
            <v>0</v>
          </cell>
          <cell r="G874">
            <v>0</v>
          </cell>
          <cell r="H874">
            <v>0</v>
          </cell>
          <cell r="M874">
            <v>0</v>
          </cell>
          <cell r="N874">
            <v>0</v>
          </cell>
        </row>
        <row r="875">
          <cell r="A875" t="str">
            <v>33-4</v>
          </cell>
          <cell r="B875">
            <v>4</v>
          </cell>
          <cell r="C875">
            <v>517</v>
          </cell>
          <cell r="D875">
            <v>0</v>
          </cell>
          <cell r="E875" t="str">
            <v>통신설비공</v>
          </cell>
          <cell r="F875">
            <v>0</v>
          </cell>
          <cell r="G875" t="str">
            <v>인</v>
          </cell>
          <cell r="H875">
            <v>0</v>
          </cell>
          <cell r="J875" t="str">
            <v>=</v>
          </cell>
          <cell r="K875" t="e">
            <v>#NAME?</v>
          </cell>
          <cell r="M875">
            <v>0</v>
          </cell>
          <cell r="N875">
            <v>0</v>
          </cell>
        </row>
        <row r="876">
          <cell r="A876" t="str">
            <v>33-5</v>
          </cell>
          <cell r="B876">
            <v>5</v>
          </cell>
          <cell r="C876">
            <v>523</v>
          </cell>
          <cell r="D876">
            <v>0</v>
          </cell>
          <cell r="E876" t="str">
            <v>보통인부</v>
          </cell>
          <cell r="F876">
            <v>0</v>
          </cell>
          <cell r="G876" t="str">
            <v>인</v>
          </cell>
          <cell r="H876">
            <v>0</v>
          </cell>
          <cell r="J876" t="str">
            <v>=</v>
          </cell>
          <cell r="K876" t="e">
            <v>#NAME?</v>
          </cell>
          <cell r="M876">
            <v>0</v>
          </cell>
          <cell r="N876">
            <v>0</v>
          </cell>
        </row>
        <row r="877">
          <cell r="A877" t="str">
            <v>33-6</v>
          </cell>
          <cell r="B877">
            <v>6</v>
          </cell>
          <cell r="C877">
            <v>602</v>
          </cell>
          <cell r="D877">
            <v>0</v>
          </cell>
          <cell r="E877" t="str">
            <v>다. 공구손료</v>
          </cell>
          <cell r="F877" t="str">
            <v>노무비x3%</v>
          </cell>
          <cell r="G877">
            <v>0</v>
          </cell>
          <cell r="H877">
            <v>0</v>
          </cell>
          <cell r="M877">
            <v>0</v>
          </cell>
          <cell r="N877" t="str">
            <v>공구손료</v>
          </cell>
        </row>
        <row r="878">
          <cell r="A878" t="str">
            <v>33-7</v>
          </cell>
          <cell r="B878">
            <v>7</v>
          </cell>
          <cell r="C878">
            <v>517</v>
          </cell>
          <cell r="D878">
            <v>0</v>
          </cell>
          <cell r="E878" t="str">
            <v>통신설비공</v>
          </cell>
          <cell r="F878">
            <v>0</v>
          </cell>
          <cell r="G878" t="str">
            <v>인</v>
          </cell>
          <cell r="H878">
            <v>0</v>
          </cell>
          <cell r="I878" t="str">
            <v>0.09</v>
          </cell>
          <cell r="J878" t="str">
            <v>=</v>
          </cell>
          <cell r="K878" t="e">
            <v>#NAME?</v>
          </cell>
          <cell r="M878" t="str">
            <v>기본</v>
          </cell>
          <cell r="N878" t="str">
            <v>통1-1-10</v>
          </cell>
        </row>
        <row r="879">
          <cell r="A879" t="str">
            <v>33-8</v>
          </cell>
          <cell r="B879">
            <v>8</v>
          </cell>
          <cell r="C879">
            <v>523</v>
          </cell>
          <cell r="D879">
            <v>0</v>
          </cell>
          <cell r="E879" t="str">
            <v>보통인부</v>
          </cell>
          <cell r="F879">
            <v>0</v>
          </cell>
          <cell r="G879" t="str">
            <v>인</v>
          </cell>
          <cell r="H879">
            <v>0</v>
          </cell>
          <cell r="I879" t="str">
            <v>0.09</v>
          </cell>
          <cell r="J879" t="str">
            <v>=</v>
          </cell>
          <cell r="K879" t="e">
            <v>#NAME?</v>
          </cell>
          <cell r="M879" t="str">
            <v>기본</v>
          </cell>
          <cell r="N879">
            <v>0</v>
          </cell>
        </row>
        <row r="880">
          <cell r="A880">
            <v>0</v>
          </cell>
          <cell r="B880">
            <v>0</v>
          </cell>
          <cell r="C880">
            <v>0</v>
          </cell>
          <cell r="D880">
            <v>0</v>
          </cell>
          <cell r="E880">
            <v>0</v>
          </cell>
          <cell r="F880">
            <v>0</v>
          </cell>
          <cell r="G880">
            <v>0</v>
          </cell>
          <cell r="H880">
            <v>0</v>
          </cell>
          <cell r="I880">
            <v>0</v>
          </cell>
          <cell r="J880">
            <v>0</v>
          </cell>
          <cell r="K880">
            <v>0</v>
          </cell>
          <cell r="M880">
            <v>0</v>
          </cell>
          <cell r="N880">
            <v>0</v>
          </cell>
        </row>
        <row r="881">
          <cell r="A881">
            <v>0</v>
          </cell>
          <cell r="B881">
            <v>0</v>
          </cell>
          <cell r="C881">
            <v>0</v>
          </cell>
          <cell r="D881">
            <v>0</v>
          </cell>
          <cell r="E881">
            <v>0</v>
          </cell>
          <cell r="F881">
            <v>0</v>
          </cell>
          <cell r="G881">
            <v>0</v>
          </cell>
          <cell r="H881">
            <v>0</v>
          </cell>
          <cell r="I881">
            <v>0</v>
          </cell>
          <cell r="J881">
            <v>0</v>
          </cell>
          <cell r="K881">
            <v>0</v>
          </cell>
          <cell r="M881">
            <v>0</v>
          </cell>
          <cell r="N881">
            <v>0</v>
          </cell>
        </row>
        <row r="882">
          <cell r="A882">
            <v>0</v>
          </cell>
          <cell r="B882">
            <v>0</v>
          </cell>
          <cell r="C882">
            <v>0</v>
          </cell>
          <cell r="D882">
            <v>0</v>
          </cell>
          <cell r="E882">
            <v>0</v>
          </cell>
          <cell r="F882">
            <v>0</v>
          </cell>
          <cell r="G882">
            <v>0</v>
          </cell>
          <cell r="H882">
            <v>0</v>
          </cell>
          <cell r="I882">
            <v>0</v>
          </cell>
          <cell r="J882">
            <v>0</v>
          </cell>
          <cell r="K882">
            <v>0</v>
          </cell>
          <cell r="M882">
            <v>0</v>
          </cell>
          <cell r="N882">
            <v>0</v>
          </cell>
        </row>
        <row r="883">
          <cell r="A883">
            <v>0</v>
          </cell>
          <cell r="B883">
            <v>0</v>
          </cell>
          <cell r="C883">
            <v>0</v>
          </cell>
          <cell r="D883">
            <v>0</v>
          </cell>
          <cell r="E883">
            <v>0</v>
          </cell>
          <cell r="F883">
            <v>0</v>
          </cell>
          <cell r="G883">
            <v>0</v>
          </cell>
          <cell r="H883">
            <v>0</v>
          </cell>
          <cell r="I883">
            <v>0</v>
          </cell>
          <cell r="J883">
            <v>0</v>
          </cell>
          <cell r="K883">
            <v>0</v>
          </cell>
          <cell r="M883">
            <v>0</v>
          </cell>
          <cell r="N883">
            <v>0</v>
          </cell>
        </row>
        <row r="884">
          <cell r="A884">
            <v>0</v>
          </cell>
          <cell r="B884">
            <v>0</v>
          </cell>
          <cell r="C884">
            <v>0</v>
          </cell>
          <cell r="D884">
            <v>0</v>
          </cell>
          <cell r="E884">
            <v>0</v>
          </cell>
          <cell r="F884">
            <v>0</v>
          </cell>
          <cell r="G884">
            <v>0</v>
          </cell>
          <cell r="H884">
            <v>0</v>
          </cell>
          <cell r="I884">
            <v>0</v>
          </cell>
          <cell r="J884">
            <v>0</v>
          </cell>
          <cell r="K884">
            <v>0</v>
          </cell>
          <cell r="M884">
            <v>0</v>
          </cell>
          <cell r="N884">
            <v>0</v>
          </cell>
        </row>
        <row r="885">
          <cell r="A885">
            <v>0</v>
          </cell>
          <cell r="B885">
            <v>0</v>
          </cell>
          <cell r="C885">
            <v>0</v>
          </cell>
          <cell r="D885">
            <v>0</v>
          </cell>
          <cell r="E885">
            <v>0</v>
          </cell>
          <cell r="F885">
            <v>0</v>
          </cell>
          <cell r="G885">
            <v>0</v>
          </cell>
          <cell r="H885">
            <v>0</v>
          </cell>
          <cell r="I885">
            <v>0</v>
          </cell>
          <cell r="J885">
            <v>0</v>
          </cell>
          <cell r="K885">
            <v>0</v>
          </cell>
          <cell r="M885">
            <v>0</v>
          </cell>
          <cell r="N885">
            <v>0</v>
          </cell>
        </row>
        <row r="886">
          <cell r="A886">
            <v>0</v>
          </cell>
          <cell r="B886">
            <v>0</v>
          </cell>
          <cell r="C886">
            <v>0</v>
          </cell>
          <cell r="D886">
            <v>0</v>
          </cell>
          <cell r="E886">
            <v>0</v>
          </cell>
          <cell r="F886">
            <v>0</v>
          </cell>
          <cell r="G886">
            <v>0</v>
          </cell>
          <cell r="H886">
            <v>0</v>
          </cell>
          <cell r="I886">
            <v>0</v>
          </cell>
          <cell r="J886">
            <v>0</v>
          </cell>
          <cell r="K886">
            <v>0</v>
          </cell>
          <cell r="M886">
            <v>0</v>
          </cell>
          <cell r="N886">
            <v>0</v>
          </cell>
        </row>
        <row r="887">
          <cell r="A887">
            <v>0</v>
          </cell>
          <cell r="B887">
            <v>0</v>
          </cell>
          <cell r="C887">
            <v>0</v>
          </cell>
          <cell r="D887">
            <v>0</v>
          </cell>
          <cell r="E887">
            <v>0</v>
          </cell>
          <cell r="F887">
            <v>0</v>
          </cell>
          <cell r="G887">
            <v>0</v>
          </cell>
          <cell r="H887">
            <v>0</v>
          </cell>
          <cell r="I887">
            <v>0</v>
          </cell>
          <cell r="J887">
            <v>0</v>
          </cell>
          <cell r="K887">
            <v>0</v>
          </cell>
          <cell r="M887">
            <v>0</v>
          </cell>
          <cell r="N887">
            <v>0</v>
          </cell>
        </row>
        <row r="888">
          <cell r="A888">
            <v>0</v>
          </cell>
          <cell r="B888">
            <v>0</v>
          </cell>
          <cell r="C888">
            <v>0</v>
          </cell>
          <cell r="D888">
            <v>0</v>
          </cell>
          <cell r="E888">
            <v>0</v>
          </cell>
          <cell r="F888">
            <v>0</v>
          </cell>
          <cell r="G888">
            <v>0</v>
          </cell>
          <cell r="H888">
            <v>0</v>
          </cell>
          <cell r="I888">
            <v>0</v>
          </cell>
          <cell r="J888">
            <v>0</v>
          </cell>
          <cell r="K888">
            <v>0</v>
          </cell>
          <cell r="M888">
            <v>0</v>
          </cell>
          <cell r="N888">
            <v>0</v>
          </cell>
        </row>
        <row r="889">
          <cell r="A889">
            <v>0</v>
          </cell>
          <cell r="B889">
            <v>0</v>
          </cell>
          <cell r="C889">
            <v>0</v>
          </cell>
          <cell r="D889">
            <v>0</v>
          </cell>
          <cell r="E889">
            <v>0</v>
          </cell>
          <cell r="F889">
            <v>0</v>
          </cell>
          <cell r="G889">
            <v>0</v>
          </cell>
          <cell r="H889">
            <v>0</v>
          </cell>
          <cell r="I889">
            <v>0</v>
          </cell>
          <cell r="J889">
            <v>0</v>
          </cell>
          <cell r="K889">
            <v>0</v>
          </cell>
          <cell r="M889">
            <v>0</v>
          </cell>
          <cell r="N889">
            <v>0</v>
          </cell>
        </row>
        <row r="890">
          <cell r="A890">
            <v>0</v>
          </cell>
          <cell r="B890">
            <v>0</v>
          </cell>
          <cell r="C890">
            <v>0</v>
          </cell>
          <cell r="D890">
            <v>0</v>
          </cell>
          <cell r="E890">
            <v>0</v>
          </cell>
          <cell r="F890">
            <v>0</v>
          </cell>
          <cell r="G890">
            <v>0</v>
          </cell>
          <cell r="H890">
            <v>0</v>
          </cell>
          <cell r="I890">
            <v>0</v>
          </cell>
          <cell r="J890">
            <v>0</v>
          </cell>
          <cell r="K890">
            <v>0</v>
          </cell>
          <cell r="M890">
            <v>0</v>
          </cell>
          <cell r="N890">
            <v>0</v>
          </cell>
        </row>
        <row r="891">
          <cell r="A891">
            <v>0</v>
          </cell>
          <cell r="B891">
            <v>0</v>
          </cell>
          <cell r="C891">
            <v>0</v>
          </cell>
          <cell r="D891">
            <v>0</v>
          </cell>
          <cell r="E891">
            <v>0</v>
          </cell>
          <cell r="F891">
            <v>0</v>
          </cell>
          <cell r="G891">
            <v>0</v>
          </cell>
          <cell r="H891">
            <v>0</v>
          </cell>
          <cell r="I891">
            <v>0</v>
          </cell>
          <cell r="J891">
            <v>0</v>
          </cell>
          <cell r="K891">
            <v>0</v>
          </cell>
          <cell r="M891">
            <v>0</v>
          </cell>
          <cell r="N891">
            <v>0</v>
          </cell>
        </row>
        <row r="892">
          <cell r="A892">
            <v>0</v>
          </cell>
          <cell r="B892">
            <v>0</v>
          </cell>
          <cell r="C892">
            <v>0</v>
          </cell>
          <cell r="D892">
            <v>0</v>
          </cell>
          <cell r="E892">
            <v>0</v>
          </cell>
          <cell r="F892">
            <v>0</v>
          </cell>
          <cell r="G892">
            <v>0</v>
          </cell>
          <cell r="H892">
            <v>0</v>
          </cell>
          <cell r="I892">
            <v>0</v>
          </cell>
          <cell r="J892">
            <v>0</v>
          </cell>
          <cell r="K892">
            <v>0</v>
          </cell>
          <cell r="M892">
            <v>0</v>
          </cell>
          <cell r="N892">
            <v>0</v>
          </cell>
        </row>
        <row r="893">
          <cell r="A893">
            <v>0</v>
          </cell>
          <cell r="B893">
            <v>0</v>
          </cell>
          <cell r="C893">
            <v>0</v>
          </cell>
          <cell r="D893">
            <v>0</v>
          </cell>
          <cell r="E893">
            <v>0</v>
          </cell>
          <cell r="F893">
            <v>0</v>
          </cell>
          <cell r="G893">
            <v>0</v>
          </cell>
          <cell r="H893">
            <v>0</v>
          </cell>
          <cell r="I893">
            <v>0</v>
          </cell>
          <cell r="J893">
            <v>0</v>
          </cell>
          <cell r="K893">
            <v>0</v>
          </cell>
          <cell r="L893">
            <v>0</v>
          </cell>
          <cell r="M893">
            <v>0</v>
          </cell>
          <cell r="N893">
            <v>0</v>
          </cell>
        </row>
        <row r="894">
          <cell r="A894">
            <v>34</v>
          </cell>
          <cell r="D894">
            <v>34</v>
          </cell>
          <cell r="E894" t="str">
            <v>OFD 신설</v>
          </cell>
          <cell r="F894" t="str">
            <v>144CORE용(저장함포함)</v>
          </cell>
          <cell r="G894" t="str">
            <v>개</v>
          </cell>
          <cell r="H894">
            <v>0</v>
          </cell>
          <cell r="I894">
            <v>0</v>
          </cell>
          <cell r="J894">
            <v>0</v>
          </cell>
          <cell r="K894">
            <v>0</v>
          </cell>
          <cell r="L894">
            <v>0</v>
          </cell>
          <cell r="M894">
            <v>0</v>
          </cell>
          <cell r="N894">
            <v>0</v>
          </cell>
        </row>
        <row r="895">
          <cell r="A895" t="str">
            <v>34-1</v>
          </cell>
          <cell r="B895">
            <v>1</v>
          </cell>
          <cell r="C895">
            <v>600</v>
          </cell>
          <cell r="D895">
            <v>0</v>
          </cell>
          <cell r="E895" t="str">
            <v>가. 재료비</v>
          </cell>
          <cell r="F895">
            <v>0</v>
          </cell>
          <cell r="G895">
            <v>0</v>
          </cell>
          <cell r="H895">
            <v>0</v>
          </cell>
          <cell r="M895">
            <v>0</v>
          </cell>
          <cell r="N895">
            <v>0</v>
          </cell>
        </row>
        <row r="896">
          <cell r="A896" t="str">
            <v>34-2</v>
          </cell>
          <cell r="B896">
            <v>2</v>
          </cell>
          <cell r="C896">
            <v>86</v>
          </cell>
          <cell r="D896">
            <v>0</v>
          </cell>
          <cell r="E896" t="str">
            <v>OFD</v>
          </cell>
          <cell r="F896" t="str">
            <v>144CORE용(저장함포함)</v>
          </cell>
          <cell r="G896" t="str">
            <v>개</v>
          </cell>
          <cell r="H896">
            <v>0</v>
          </cell>
          <cell r="I896" t="str">
            <v>1*1</v>
          </cell>
          <cell r="K896" t="e">
            <v>#NAME?</v>
          </cell>
          <cell r="M896" t="str">
            <v>기본X단위</v>
          </cell>
          <cell r="N896">
            <v>0</v>
          </cell>
        </row>
        <row r="897">
          <cell r="A897" t="str">
            <v>34-3</v>
          </cell>
          <cell r="B897">
            <v>3</v>
          </cell>
          <cell r="C897">
            <v>601</v>
          </cell>
          <cell r="D897">
            <v>0</v>
          </cell>
          <cell r="E897" t="str">
            <v>나 노무비</v>
          </cell>
          <cell r="F897">
            <v>0</v>
          </cell>
          <cell r="G897">
            <v>0</v>
          </cell>
          <cell r="H897">
            <v>0</v>
          </cell>
          <cell r="M897">
            <v>0</v>
          </cell>
          <cell r="N897" t="str">
            <v>통4-1-2-2</v>
          </cell>
        </row>
        <row r="898">
          <cell r="D898">
            <v>0</v>
          </cell>
          <cell r="E898" t="str">
            <v>1)OFD 설치</v>
          </cell>
          <cell r="F898">
            <v>0</v>
          </cell>
          <cell r="G898">
            <v>0</v>
          </cell>
          <cell r="H898">
            <v>0</v>
          </cell>
          <cell r="M898">
            <v>0</v>
          </cell>
          <cell r="N898">
            <v>0</v>
          </cell>
        </row>
        <row r="899">
          <cell r="C899">
            <v>517</v>
          </cell>
          <cell r="D899">
            <v>0</v>
          </cell>
          <cell r="E899" t="str">
            <v>통신설비공</v>
          </cell>
          <cell r="F899">
            <v>0</v>
          </cell>
          <cell r="G899" t="str">
            <v>인</v>
          </cell>
          <cell r="H899">
            <v>0</v>
          </cell>
          <cell r="I899" t="str">
            <v>0.09*1</v>
          </cell>
          <cell r="J899" t="str">
            <v>=</v>
          </cell>
          <cell r="K899" t="e">
            <v>#NAME?</v>
          </cell>
          <cell r="M899" t="str">
            <v>기본X단위</v>
          </cell>
          <cell r="N899">
            <v>0</v>
          </cell>
        </row>
        <row r="900">
          <cell r="C900">
            <v>523</v>
          </cell>
          <cell r="D900">
            <v>0</v>
          </cell>
          <cell r="E900" t="str">
            <v>보통인부</v>
          </cell>
          <cell r="F900">
            <v>0</v>
          </cell>
          <cell r="G900" t="str">
            <v>인</v>
          </cell>
          <cell r="H900">
            <v>0</v>
          </cell>
          <cell r="I900" t="str">
            <v>0.09*1</v>
          </cell>
          <cell r="J900" t="str">
            <v>=</v>
          </cell>
          <cell r="K900" t="e">
            <v>#NAME?</v>
          </cell>
          <cell r="M900" t="str">
            <v>기본X단위</v>
          </cell>
          <cell r="N900">
            <v>0</v>
          </cell>
        </row>
        <row r="901">
          <cell r="C901">
            <v>603</v>
          </cell>
          <cell r="D901">
            <v>0</v>
          </cell>
          <cell r="E901" t="str">
            <v>소계</v>
          </cell>
          <cell r="F901">
            <v>0</v>
          </cell>
          <cell r="G901">
            <v>0</v>
          </cell>
          <cell r="H901">
            <v>0</v>
          </cell>
          <cell r="M901">
            <v>0</v>
          </cell>
          <cell r="N901">
            <v>0</v>
          </cell>
        </row>
        <row r="902">
          <cell r="A902" t="str">
            <v>34-4</v>
          </cell>
          <cell r="B902">
            <v>4</v>
          </cell>
          <cell r="C902">
            <v>517</v>
          </cell>
          <cell r="D902">
            <v>0</v>
          </cell>
          <cell r="E902" t="str">
            <v>통신설비공</v>
          </cell>
          <cell r="F902">
            <v>0</v>
          </cell>
          <cell r="G902" t="str">
            <v>인</v>
          </cell>
          <cell r="H902">
            <v>0</v>
          </cell>
          <cell r="J902" t="str">
            <v>=</v>
          </cell>
          <cell r="K902" t="e">
            <v>#NAME?</v>
          </cell>
          <cell r="M902">
            <v>0</v>
          </cell>
          <cell r="N902">
            <v>0</v>
          </cell>
        </row>
        <row r="903">
          <cell r="A903" t="str">
            <v>34-5</v>
          </cell>
          <cell r="B903">
            <v>5</v>
          </cell>
          <cell r="C903">
            <v>523</v>
          </cell>
          <cell r="D903">
            <v>0</v>
          </cell>
          <cell r="E903" t="str">
            <v>보통인부</v>
          </cell>
          <cell r="F903">
            <v>0</v>
          </cell>
          <cell r="G903" t="str">
            <v>인</v>
          </cell>
          <cell r="H903">
            <v>0</v>
          </cell>
          <cell r="J903" t="str">
            <v>=</v>
          </cell>
          <cell r="K903" t="e">
            <v>#NAME?</v>
          </cell>
          <cell r="M903">
            <v>0</v>
          </cell>
          <cell r="N903">
            <v>0</v>
          </cell>
        </row>
        <row r="904">
          <cell r="A904" t="str">
            <v>34-6</v>
          </cell>
          <cell r="B904">
            <v>6</v>
          </cell>
          <cell r="C904">
            <v>602</v>
          </cell>
          <cell r="D904">
            <v>0</v>
          </cell>
          <cell r="E904" t="str">
            <v>다. 공구손료</v>
          </cell>
          <cell r="F904" t="str">
            <v>노무비x3%</v>
          </cell>
          <cell r="G904">
            <v>0</v>
          </cell>
          <cell r="H904">
            <v>0</v>
          </cell>
          <cell r="M904">
            <v>0</v>
          </cell>
          <cell r="N904" t="str">
            <v>공구손료</v>
          </cell>
        </row>
        <row r="905">
          <cell r="A905" t="str">
            <v>34-7</v>
          </cell>
          <cell r="B905">
            <v>7</v>
          </cell>
          <cell r="C905">
            <v>517</v>
          </cell>
          <cell r="D905">
            <v>0</v>
          </cell>
          <cell r="E905" t="str">
            <v>통신설비공</v>
          </cell>
          <cell r="F905">
            <v>0</v>
          </cell>
          <cell r="G905" t="str">
            <v>인</v>
          </cell>
          <cell r="H905">
            <v>0</v>
          </cell>
          <cell r="I905" t="str">
            <v>0.09</v>
          </cell>
          <cell r="J905" t="str">
            <v>=</v>
          </cell>
          <cell r="K905" t="e">
            <v>#NAME?</v>
          </cell>
          <cell r="M905" t="str">
            <v>기본</v>
          </cell>
          <cell r="N905" t="str">
            <v>통1-1-10</v>
          </cell>
        </row>
        <row r="906">
          <cell r="A906" t="str">
            <v>34-8</v>
          </cell>
          <cell r="B906">
            <v>8</v>
          </cell>
          <cell r="C906">
            <v>523</v>
          </cell>
          <cell r="D906">
            <v>0</v>
          </cell>
          <cell r="E906" t="str">
            <v>보통인부</v>
          </cell>
          <cell r="F906">
            <v>0</v>
          </cell>
          <cell r="G906" t="str">
            <v>인</v>
          </cell>
          <cell r="H906">
            <v>0</v>
          </cell>
          <cell r="I906" t="str">
            <v>0.09</v>
          </cell>
          <cell r="J906" t="str">
            <v>=</v>
          </cell>
          <cell r="K906" t="e">
            <v>#NAME?</v>
          </cell>
          <cell r="M906" t="str">
            <v>기본</v>
          </cell>
          <cell r="N906">
            <v>0</v>
          </cell>
        </row>
        <row r="907">
          <cell r="A907">
            <v>0</v>
          </cell>
          <cell r="B907">
            <v>0</v>
          </cell>
          <cell r="C907">
            <v>0</v>
          </cell>
          <cell r="D907">
            <v>0</v>
          </cell>
          <cell r="E907">
            <v>0</v>
          </cell>
          <cell r="F907">
            <v>0</v>
          </cell>
          <cell r="G907">
            <v>0</v>
          </cell>
          <cell r="H907">
            <v>0</v>
          </cell>
          <cell r="I907">
            <v>0</v>
          </cell>
          <cell r="J907">
            <v>0</v>
          </cell>
          <cell r="K907">
            <v>0</v>
          </cell>
          <cell r="M907">
            <v>0</v>
          </cell>
          <cell r="N907">
            <v>0</v>
          </cell>
        </row>
        <row r="908">
          <cell r="A908">
            <v>0</v>
          </cell>
          <cell r="B908">
            <v>0</v>
          </cell>
          <cell r="C908">
            <v>0</v>
          </cell>
          <cell r="D908">
            <v>0</v>
          </cell>
          <cell r="E908">
            <v>0</v>
          </cell>
          <cell r="F908">
            <v>0</v>
          </cell>
          <cell r="G908">
            <v>0</v>
          </cell>
          <cell r="H908">
            <v>0</v>
          </cell>
          <cell r="I908">
            <v>0</v>
          </cell>
          <cell r="J908">
            <v>0</v>
          </cell>
          <cell r="K908">
            <v>0</v>
          </cell>
          <cell r="M908">
            <v>0</v>
          </cell>
          <cell r="N908">
            <v>0</v>
          </cell>
        </row>
        <row r="909">
          <cell r="A909">
            <v>0</v>
          </cell>
          <cell r="B909">
            <v>0</v>
          </cell>
          <cell r="C909">
            <v>0</v>
          </cell>
          <cell r="D909">
            <v>0</v>
          </cell>
          <cell r="E909">
            <v>0</v>
          </cell>
          <cell r="F909">
            <v>0</v>
          </cell>
          <cell r="G909">
            <v>0</v>
          </cell>
          <cell r="H909">
            <v>0</v>
          </cell>
          <cell r="I909">
            <v>0</v>
          </cell>
          <cell r="J909">
            <v>0</v>
          </cell>
          <cell r="K909">
            <v>0</v>
          </cell>
          <cell r="M909">
            <v>0</v>
          </cell>
          <cell r="N909">
            <v>0</v>
          </cell>
        </row>
        <row r="910">
          <cell r="A910">
            <v>0</v>
          </cell>
          <cell r="B910">
            <v>0</v>
          </cell>
          <cell r="C910">
            <v>0</v>
          </cell>
          <cell r="D910">
            <v>0</v>
          </cell>
          <cell r="E910">
            <v>0</v>
          </cell>
          <cell r="F910">
            <v>0</v>
          </cell>
          <cell r="G910">
            <v>0</v>
          </cell>
          <cell r="H910">
            <v>0</v>
          </cell>
          <cell r="I910">
            <v>0</v>
          </cell>
          <cell r="J910">
            <v>0</v>
          </cell>
          <cell r="K910">
            <v>0</v>
          </cell>
          <cell r="M910">
            <v>0</v>
          </cell>
          <cell r="N910">
            <v>0</v>
          </cell>
        </row>
        <row r="911">
          <cell r="A911">
            <v>0</v>
          </cell>
          <cell r="B911">
            <v>0</v>
          </cell>
          <cell r="C911">
            <v>0</v>
          </cell>
          <cell r="D911">
            <v>0</v>
          </cell>
          <cell r="E911">
            <v>0</v>
          </cell>
          <cell r="F911">
            <v>0</v>
          </cell>
          <cell r="G911">
            <v>0</v>
          </cell>
          <cell r="H911">
            <v>0</v>
          </cell>
          <cell r="I911">
            <v>0</v>
          </cell>
          <cell r="J911">
            <v>0</v>
          </cell>
          <cell r="K911">
            <v>0</v>
          </cell>
          <cell r="M911">
            <v>0</v>
          </cell>
          <cell r="N911">
            <v>0</v>
          </cell>
        </row>
        <row r="912">
          <cell r="A912">
            <v>0</v>
          </cell>
          <cell r="B912">
            <v>0</v>
          </cell>
          <cell r="C912">
            <v>0</v>
          </cell>
          <cell r="D912">
            <v>0</v>
          </cell>
          <cell r="E912">
            <v>0</v>
          </cell>
          <cell r="F912">
            <v>0</v>
          </cell>
          <cell r="G912">
            <v>0</v>
          </cell>
          <cell r="H912">
            <v>0</v>
          </cell>
          <cell r="I912">
            <v>0</v>
          </cell>
          <cell r="J912">
            <v>0</v>
          </cell>
          <cell r="K912">
            <v>0</v>
          </cell>
          <cell r="M912">
            <v>0</v>
          </cell>
          <cell r="N912">
            <v>0</v>
          </cell>
        </row>
        <row r="913">
          <cell r="A913">
            <v>0</v>
          </cell>
          <cell r="B913">
            <v>0</v>
          </cell>
          <cell r="C913">
            <v>0</v>
          </cell>
          <cell r="D913">
            <v>0</v>
          </cell>
          <cell r="E913">
            <v>0</v>
          </cell>
          <cell r="F913">
            <v>0</v>
          </cell>
          <cell r="G913">
            <v>0</v>
          </cell>
          <cell r="H913">
            <v>0</v>
          </cell>
          <cell r="I913">
            <v>0</v>
          </cell>
          <cell r="J913">
            <v>0</v>
          </cell>
          <cell r="K913">
            <v>0</v>
          </cell>
          <cell r="M913">
            <v>0</v>
          </cell>
          <cell r="N913">
            <v>0</v>
          </cell>
        </row>
        <row r="914">
          <cell r="A914">
            <v>0</v>
          </cell>
          <cell r="B914">
            <v>0</v>
          </cell>
          <cell r="C914">
            <v>0</v>
          </cell>
          <cell r="D914">
            <v>0</v>
          </cell>
          <cell r="E914">
            <v>0</v>
          </cell>
          <cell r="F914">
            <v>0</v>
          </cell>
          <cell r="G914">
            <v>0</v>
          </cell>
          <cell r="H914">
            <v>0</v>
          </cell>
          <cell r="I914">
            <v>0</v>
          </cell>
          <cell r="J914">
            <v>0</v>
          </cell>
          <cell r="K914">
            <v>0</v>
          </cell>
          <cell r="M914">
            <v>0</v>
          </cell>
          <cell r="N914">
            <v>0</v>
          </cell>
        </row>
        <row r="915">
          <cell r="A915">
            <v>0</v>
          </cell>
          <cell r="B915">
            <v>0</v>
          </cell>
          <cell r="C915">
            <v>0</v>
          </cell>
          <cell r="D915">
            <v>0</v>
          </cell>
          <cell r="E915">
            <v>0</v>
          </cell>
          <cell r="F915">
            <v>0</v>
          </cell>
          <cell r="G915">
            <v>0</v>
          </cell>
          <cell r="H915">
            <v>0</v>
          </cell>
          <cell r="I915">
            <v>0</v>
          </cell>
          <cell r="J915">
            <v>0</v>
          </cell>
          <cell r="K915">
            <v>0</v>
          </cell>
          <cell r="M915">
            <v>0</v>
          </cell>
          <cell r="N915">
            <v>0</v>
          </cell>
        </row>
        <row r="916">
          <cell r="A916">
            <v>0</v>
          </cell>
          <cell r="B916">
            <v>0</v>
          </cell>
          <cell r="C916">
            <v>0</v>
          </cell>
          <cell r="D916">
            <v>0</v>
          </cell>
          <cell r="E916">
            <v>0</v>
          </cell>
          <cell r="F916">
            <v>0</v>
          </cell>
          <cell r="G916">
            <v>0</v>
          </cell>
          <cell r="H916">
            <v>0</v>
          </cell>
          <cell r="I916">
            <v>0</v>
          </cell>
          <cell r="J916">
            <v>0</v>
          </cell>
          <cell r="K916">
            <v>0</v>
          </cell>
          <cell r="M916">
            <v>0</v>
          </cell>
          <cell r="N916">
            <v>0</v>
          </cell>
        </row>
        <row r="917">
          <cell r="A917">
            <v>0</v>
          </cell>
          <cell r="B917">
            <v>0</v>
          </cell>
          <cell r="C917">
            <v>0</v>
          </cell>
          <cell r="D917">
            <v>0</v>
          </cell>
          <cell r="E917">
            <v>0</v>
          </cell>
          <cell r="F917">
            <v>0</v>
          </cell>
          <cell r="G917">
            <v>0</v>
          </cell>
          <cell r="H917">
            <v>0</v>
          </cell>
          <cell r="I917">
            <v>0</v>
          </cell>
          <cell r="J917">
            <v>0</v>
          </cell>
          <cell r="K917">
            <v>0</v>
          </cell>
          <cell r="M917">
            <v>0</v>
          </cell>
          <cell r="N917">
            <v>0</v>
          </cell>
        </row>
        <row r="918">
          <cell r="A918">
            <v>0</v>
          </cell>
          <cell r="B918">
            <v>0</v>
          </cell>
          <cell r="C918">
            <v>0</v>
          </cell>
          <cell r="D918">
            <v>0</v>
          </cell>
          <cell r="E918">
            <v>0</v>
          </cell>
          <cell r="F918">
            <v>0</v>
          </cell>
          <cell r="G918">
            <v>0</v>
          </cell>
          <cell r="H918">
            <v>0</v>
          </cell>
          <cell r="I918">
            <v>0</v>
          </cell>
          <cell r="J918">
            <v>0</v>
          </cell>
          <cell r="K918">
            <v>0</v>
          </cell>
          <cell r="M918">
            <v>0</v>
          </cell>
          <cell r="N918">
            <v>0</v>
          </cell>
        </row>
        <row r="919">
          <cell r="A919">
            <v>0</v>
          </cell>
          <cell r="B919">
            <v>0</v>
          </cell>
          <cell r="C919">
            <v>0</v>
          </cell>
          <cell r="D919">
            <v>0</v>
          </cell>
          <cell r="E919">
            <v>0</v>
          </cell>
          <cell r="F919">
            <v>0</v>
          </cell>
          <cell r="G919">
            <v>0</v>
          </cell>
          <cell r="H919">
            <v>0</v>
          </cell>
          <cell r="I919">
            <v>0</v>
          </cell>
          <cell r="J919">
            <v>0</v>
          </cell>
          <cell r="K919">
            <v>0</v>
          </cell>
          <cell r="M919">
            <v>0</v>
          </cell>
          <cell r="N919">
            <v>0</v>
          </cell>
        </row>
        <row r="920">
          <cell r="A920">
            <v>0</v>
          </cell>
          <cell r="B920">
            <v>0</v>
          </cell>
          <cell r="C920">
            <v>0</v>
          </cell>
          <cell r="D920">
            <v>0</v>
          </cell>
          <cell r="E920">
            <v>0</v>
          </cell>
          <cell r="F920">
            <v>0</v>
          </cell>
          <cell r="G920">
            <v>0</v>
          </cell>
          <cell r="H920">
            <v>0</v>
          </cell>
          <cell r="I920">
            <v>0</v>
          </cell>
          <cell r="J920">
            <v>0</v>
          </cell>
          <cell r="K920">
            <v>0</v>
          </cell>
          <cell r="L920">
            <v>0</v>
          </cell>
          <cell r="M920">
            <v>0</v>
          </cell>
          <cell r="N920">
            <v>0</v>
          </cell>
        </row>
        <row r="921">
          <cell r="A921">
            <v>35</v>
          </cell>
          <cell r="D921">
            <v>35</v>
          </cell>
          <cell r="E921" t="str">
            <v>광전복합케이블, 구내</v>
          </cell>
          <cell r="F921" t="str">
            <v>SM8C/2.5㎟X2C/2.5㎟*1C, 배관일체형</v>
          </cell>
          <cell r="G921" t="str">
            <v>100m</v>
          </cell>
          <cell r="H921">
            <v>0</v>
          </cell>
          <cell r="I921">
            <v>0</v>
          </cell>
          <cell r="J921">
            <v>0</v>
          </cell>
          <cell r="K921">
            <v>0</v>
          </cell>
          <cell r="L921">
            <v>0</v>
          </cell>
          <cell r="M921">
            <v>0</v>
          </cell>
          <cell r="N921">
            <v>0</v>
          </cell>
        </row>
        <row r="922">
          <cell r="A922" t="str">
            <v>35-1</v>
          </cell>
          <cell r="B922">
            <v>1</v>
          </cell>
          <cell r="C922">
            <v>600</v>
          </cell>
          <cell r="D922">
            <v>0</v>
          </cell>
          <cell r="E922" t="str">
            <v>가. 재료비</v>
          </cell>
          <cell r="F922">
            <v>0</v>
          </cell>
          <cell r="G922">
            <v>0</v>
          </cell>
          <cell r="H922">
            <v>0</v>
          </cell>
          <cell r="M922">
            <v>0</v>
          </cell>
          <cell r="N922">
            <v>0</v>
          </cell>
        </row>
        <row r="923">
          <cell r="A923" t="str">
            <v>35-2</v>
          </cell>
          <cell r="B923">
            <v>2</v>
          </cell>
          <cell r="C923">
            <v>26</v>
          </cell>
          <cell r="D923">
            <v>0</v>
          </cell>
          <cell r="E923" t="str">
            <v>광전복합케이블</v>
          </cell>
          <cell r="F923" t="str">
            <v>SM8C/2.5㎟X2C/2.5㎟*1C, 배관일체형</v>
          </cell>
          <cell r="G923" t="str">
            <v>m</v>
          </cell>
          <cell r="H923">
            <v>0</v>
          </cell>
          <cell r="I923" t="str">
            <v>1*100*(1+0.075)</v>
          </cell>
          <cell r="K923" t="e">
            <v>#NAME?</v>
          </cell>
          <cell r="M923" t="str">
            <v>기본x단위x(1+재료할증)</v>
          </cell>
          <cell r="N923" t="str">
            <v>통1-1-6</v>
          </cell>
        </row>
        <row r="924">
          <cell r="A924" t="str">
            <v>35-3</v>
          </cell>
          <cell r="B924">
            <v>3</v>
          </cell>
          <cell r="C924">
            <v>606</v>
          </cell>
          <cell r="D924">
            <v>0</v>
          </cell>
          <cell r="E924" t="str">
            <v>잡자재비</v>
          </cell>
          <cell r="F924" t="str">
            <v>전선 및 배관의 2%</v>
          </cell>
          <cell r="G924" t="str">
            <v>요율</v>
          </cell>
          <cell r="H924">
            <v>0</v>
          </cell>
          <cell r="I924">
            <v>0.02</v>
          </cell>
          <cell r="K924" t="e">
            <v>#NAME?</v>
          </cell>
          <cell r="M924" t="str">
            <v>기본</v>
          </cell>
          <cell r="N924" t="str">
            <v>통1-1-12</v>
          </cell>
        </row>
        <row r="925">
          <cell r="A925" t="str">
            <v>35-4</v>
          </cell>
          <cell r="B925">
            <v>4</v>
          </cell>
          <cell r="C925">
            <v>601</v>
          </cell>
          <cell r="D925">
            <v>0</v>
          </cell>
          <cell r="E925" t="str">
            <v>나 노무비</v>
          </cell>
          <cell r="F925">
            <v>0</v>
          </cell>
          <cell r="G925">
            <v>0</v>
          </cell>
          <cell r="H925">
            <v>0</v>
          </cell>
          <cell r="M925" t="str">
            <v>단면적 35㎟이하 적용</v>
          </cell>
          <cell r="N925" t="str">
            <v>통4-1-4</v>
          </cell>
        </row>
        <row r="926">
          <cell r="A926">
            <v>0</v>
          </cell>
          <cell r="B926">
            <v>0</v>
          </cell>
          <cell r="C926">
            <v>553</v>
          </cell>
          <cell r="D926">
            <v>0</v>
          </cell>
          <cell r="E926" t="str">
            <v>광케이블설치사</v>
          </cell>
          <cell r="F926">
            <v>0</v>
          </cell>
          <cell r="G926" t="str">
            <v>인</v>
          </cell>
          <cell r="H926">
            <v>0</v>
          </cell>
          <cell r="I926" t="str">
            <v>1.34*1</v>
          </cell>
          <cell r="J926" t="str">
            <v>=</v>
          </cell>
          <cell r="K926" t="e">
            <v>#NAME?</v>
          </cell>
          <cell r="L926">
            <v>0</v>
          </cell>
          <cell r="M926" t="str">
            <v>기본x단위량</v>
          </cell>
          <cell r="N926">
            <v>0</v>
          </cell>
        </row>
        <row r="927">
          <cell r="A927">
            <v>0</v>
          </cell>
          <cell r="B927">
            <v>0</v>
          </cell>
          <cell r="C927">
            <v>523</v>
          </cell>
          <cell r="D927">
            <v>0</v>
          </cell>
          <cell r="E927" t="str">
            <v>보통인부</v>
          </cell>
          <cell r="F927">
            <v>0</v>
          </cell>
          <cell r="G927" t="str">
            <v>인</v>
          </cell>
          <cell r="H927">
            <v>0</v>
          </cell>
          <cell r="I927" t="str">
            <v>1.34*1</v>
          </cell>
          <cell r="J927" t="str">
            <v>=</v>
          </cell>
          <cell r="K927" t="e">
            <v>#NAME?</v>
          </cell>
          <cell r="L927">
            <v>0</v>
          </cell>
          <cell r="M927" t="str">
            <v>기본x단위량</v>
          </cell>
          <cell r="N927">
            <v>0</v>
          </cell>
        </row>
        <row r="928">
          <cell r="A928">
            <v>0</v>
          </cell>
          <cell r="B928">
            <v>0</v>
          </cell>
          <cell r="C928">
            <v>603</v>
          </cell>
          <cell r="D928">
            <v>0</v>
          </cell>
          <cell r="E928" t="str">
            <v>소계</v>
          </cell>
          <cell r="F928">
            <v>0</v>
          </cell>
          <cell r="G928">
            <v>0</v>
          </cell>
          <cell r="H928">
            <v>0</v>
          </cell>
          <cell r="I928">
            <v>0</v>
          </cell>
          <cell r="J928">
            <v>0</v>
          </cell>
          <cell r="K928">
            <v>0</v>
          </cell>
          <cell r="L928">
            <v>0</v>
          </cell>
          <cell r="M928">
            <v>0</v>
          </cell>
          <cell r="N928">
            <v>0</v>
          </cell>
        </row>
        <row r="929">
          <cell r="A929" t="str">
            <v>35-5</v>
          </cell>
          <cell r="B929">
            <v>5</v>
          </cell>
          <cell r="C929">
            <v>553</v>
          </cell>
          <cell r="D929">
            <v>0</v>
          </cell>
          <cell r="E929" t="str">
            <v>광케이블설치사</v>
          </cell>
          <cell r="F929">
            <v>0</v>
          </cell>
          <cell r="G929" t="str">
            <v>인</v>
          </cell>
          <cell r="H929">
            <v>0</v>
          </cell>
          <cell r="I929">
            <v>0</v>
          </cell>
          <cell r="J929" t="str">
            <v>=</v>
          </cell>
          <cell r="K929" t="e">
            <v>#NAME?</v>
          </cell>
          <cell r="L929">
            <v>0</v>
          </cell>
          <cell r="M929">
            <v>0</v>
          </cell>
          <cell r="N929">
            <v>0</v>
          </cell>
        </row>
        <row r="930">
          <cell r="A930" t="str">
            <v>35-6</v>
          </cell>
          <cell r="B930">
            <v>6</v>
          </cell>
          <cell r="C930">
            <v>523</v>
          </cell>
          <cell r="D930">
            <v>0</v>
          </cell>
          <cell r="E930" t="str">
            <v>보통인부</v>
          </cell>
          <cell r="F930">
            <v>0</v>
          </cell>
          <cell r="G930" t="str">
            <v>인</v>
          </cell>
          <cell r="H930">
            <v>0</v>
          </cell>
          <cell r="I930">
            <v>0</v>
          </cell>
          <cell r="J930" t="str">
            <v>=</v>
          </cell>
          <cell r="K930" t="e">
            <v>#NAME?</v>
          </cell>
          <cell r="L930">
            <v>0</v>
          </cell>
          <cell r="M930">
            <v>0</v>
          </cell>
          <cell r="N930">
            <v>0</v>
          </cell>
        </row>
        <row r="931">
          <cell r="A931" t="str">
            <v>35-7</v>
          </cell>
          <cell r="B931">
            <v>7</v>
          </cell>
          <cell r="C931">
            <v>602</v>
          </cell>
          <cell r="D931">
            <v>0</v>
          </cell>
          <cell r="E931" t="str">
            <v>다. 공구손료</v>
          </cell>
          <cell r="F931" t="str">
            <v>노무비x3%</v>
          </cell>
          <cell r="G931">
            <v>0</v>
          </cell>
          <cell r="H931">
            <v>0</v>
          </cell>
          <cell r="I931">
            <v>0</v>
          </cell>
          <cell r="J931">
            <v>0</v>
          </cell>
          <cell r="K931">
            <v>0</v>
          </cell>
          <cell r="L931">
            <v>0</v>
          </cell>
          <cell r="M931">
            <v>0</v>
          </cell>
          <cell r="N931" t="str">
            <v>공구손료</v>
          </cell>
        </row>
        <row r="932">
          <cell r="A932" t="str">
            <v>35-8</v>
          </cell>
          <cell r="B932">
            <v>8</v>
          </cell>
          <cell r="C932">
            <v>553</v>
          </cell>
          <cell r="D932">
            <v>0</v>
          </cell>
          <cell r="E932" t="str">
            <v>광케이블설치사</v>
          </cell>
          <cell r="F932">
            <v>0</v>
          </cell>
          <cell r="G932" t="str">
            <v>인</v>
          </cell>
          <cell r="H932">
            <v>0</v>
          </cell>
          <cell r="I932" t="str">
            <v>1.34</v>
          </cell>
          <cell r="J932" t="str">
            <v>=</v>
          </cell>
          <cell r="K932" t="e">
            <v>#NAME?</v>
          </cell>
          <cell r="L932">
            <v>0</v>
          </cell>
          <cell r="M932" t="str">
            <v>기본</v>
          </cell>
          <cell r="N932" t="str">
            <v>통1-1-10</v>
          </cell>
        </row>
        <row r="933">
          <cell r="A933" t="str">
            <v>35-9</v>
          </cell>
          <cell r="B933">
            <v>9</v>
          </cell>
          <cell r="C933">
            <v>523</v>
          </cell>
          <cell r="D933">
            <v>0</v>
          </cell>
          <cell r="E933" t="str">
            <v>보통인부</v>
          </cell>
          <cell r="F933">
            <v>0</v>
          </cell>
          <cell r="G933" t="str">
            <v>인</v>
          </cell>
          <cell r="H933">
            <v>0</v>
          </cell>
          <cell r="I933" t="str">
            <v>1.34</v>
          </cell>
          <cell r="J933" t="str">
            <v>=</v>
          </cell>
          <cell r="K933" t="e">
            <v>#NAME?</v>
          </cell>
          <cell r="L933">
            <v>0</v>
          </cell>
          <cell r="M933" t="str">
            <v>기본</v>
          </cell>
          <cell r="N933">
            <v>0</v>
          </cell>
        </row>
        <row r="934">
          <cell r="A934">
            <v>0</v>
          </cell>
          <cell r="B934">
            <v>0</v>
          </cell>
          <cell r="C934">
            <v>0</v>
          </cell>
          <cell r="D934">
            <v>0</v>
          </cell>
          <cell r="E934">
            <v>0</v>
          </cell>
          <cell r="F934">
            <v>0</v>
          </cell>
          <cell r="G934">
            <v>0</v>
          </cell>
          <cell r="H934">
            <v>0</v>
          </cell>
          <cell r="I934">
            <v>0</v>
          </cell>
          <cell r="J934">
            <v>0</v>
          </cell>
          <cell r="K934">
            <v>0</v>
          </cell>
          <cell r="M934">
            <v>0</v>
          </cell>
          <cell r="N934">
            <v>0</v>
          </cell>
        </row>
        <row r="935">
          <cell r="A935">
            <v>0</v>
          </cell>
          <cell r="B935">
            <v>0</v>
          </cell>
          <cell r="C935">
            <v>0</v>
          </cell>
          <cell r="D935">
            <v>0</v>
          </cell>
          <cell r="E935">
            <v>0</v>
          </cell>
          <cell r="F935">
            <v>0</v>
          </cell>
          <cell r="G935">
            <v>0</v>
          </cell>
          <cell r="H935">
            <v>0</v>
          </cell>
          <cell r="I935">
            <v>0</v>
          </cell>
          <cell r="J935">
            <v>0</v>
          </cell>
          <cell r="K935">
            <v>0</v>
          </cell>
          <cell r="M935">
            <v>0</v>
          </cell>
          <cell r="N935">
            <v>0</v>
          </cell>
        </row>
        <row r="936">
          <cell r="A936">
            <v>0</v>
          </cell>
          <cell r="B936">
            <v>0</v>
          </cell>
          <cell r="C936">
            <v>0</v>
          </cell>
          <cell r="D936">
            <v>0</v>
          </cell>
          <cell r="E936">
            <v>0</v>
          </cell>
          <cell r="F936">
            <v>0</v>
          </cell>
          <cell r="G936">
            <v>0</v>
          </cell>
          <cell r="H936">
            <v>0</v>
          </cell>
          <cell r="I936">
            <v>0</v>
          </cell>
          <cell r="J936">
            <v>0</v>
          </cell>
          <cell r="K936">
            <v>0</v>
          </cell>
          <cell r="M936">
            <v>0</v>
          </cell>
          <cell r="N936">
            <v>0</v>
          </cell>
        </row>
        <row r="937">
          <cell r="A937">
            <v>0</v>
          </cell>
          <cell r="B937">
            <v>0</v>
          </cell>
          <cell r="C937">
            <v>0</v>
          </cell>
          <cell r="D937">
            <v>0</v>
          </cell>
          <cell r="E937">
            <v>0</v>
          </cell>
          <cell r="F937">
            <v>0</v>
          </cell>
          <cell r="G937">
            <v>0</v>
          </cell>
          <cell r="H937">
            <v>0</v>
          </cell>
          <cell r="I937">
            <v>0</v>
          </cell>
          <cell r="J937">
            <v>0</v>
          </cell>
          <cell r="K937">
            <v>0</v>
          </cell>
          <cell r="M937">
            <v>0</v>
          </cell>
          <cell r="N937">
            <v>0</v>
          </cell>
        </row>
        <row r="938">
          <cell r="A938">
            <v>0</v>
          </cell>
          <cell r="B938">
            <v>0</v>
          </cell>
          <cell r="C938">
            <v>0</v>
          </cell>
          <cell r="D938">
            <v>0</v>
          </cell>
          <cell r="E938">
            <v>0</v>
          </cell>
          <cell r="F938">
            <v>0</v>
          </cell>
          <cell r="G938">
            <v>0</v>
          </cell>
          <cell r="H938">
            <v>0</v>
          </cell>
          <cell r="I938">
            <v>0</v>
          </cell>
          <cell r="J938">
            <v>0</v>
          </cell>
          <cell r="K938">
            <v>0</v>
          </cell>
          <cell r="M938">
            <v>0</v>
          </cell>
          <cell r="N938">
            <v>0</v>
          </cell>
        </row>
        <row r="939">
          <cell r="A939">
            <v>0</v>
          </cell>
          <cell r="B939">
            <v>0</v>
          </cell>
          <cell r="C939">
            <v>0</v>
          </cell>
          <cell r="D939">
            <v>0</v>
          </cell>
          <cell r="E939">
            <v>0</v>
          </cell>
          <cell r="F939">
            <v>0</v>
          </cell>
          <cell r="G939">
            <v>0</v>
          </cell>
          <cell r="H939">
            <v>0</v>
          </cell>
          <cell r="I939">
            <v>0</v>
          </cell>
          <cell r="J939">
            <v>0</v>
          </cell>
          <cell r="K939">
            <v>0</v>
          </cell>
          <cell r="M939">
            <v>0</v>
          </cell>
          <cell r="N939">
            <v>0</v>
          </cell>
        </row>
        <row r="940">
          <cell r="A940">
            <v>0</v>
          </cell>
          <cell r="B940">
            <v>0</v>
          </cell>
          <cell r="C940">
            <v>0</v>
          </cell>
          <cell r="D940">
            <v>0</v>
          </cell>
          <cell r="E940">
            <v>0</v>
          </cell>
          <cell r="F940">
            <v>0</v>
          </cell>
          <cell r="G940">
            <v>0</v>
          </cell>
          <cell r="H940">
            <v>0</v>
          </cell>
          <cell r="I940">
            <v>0</v>
          </cell>
          <cell r="J940">
            <v>0</v>
          </cell>
          <cell r="K940">
            <v>0</v>
          </cell>
          <cell r="M940">
            <v>0</v>
          </cell>
          <cell r="N940">
            <v>0</v>
          </cell>
        </row>
        <row r="941">
          <cell r="A941">
            <v>0</v>
          </cell>
          <cell r="B941">
            <v>0</v>
          </cell>
          <cell r="C941">
            <v>0</v>
          </cell>
          <cell r="D941">
            <v>0</v>
          </cell>
          <cell r="E941">
            <v>0</v>
          </cell>
          <cell r="F941">
            <v>0</v>
          </cell>
          <cell r="G941">
            <v>0</v>
          </cell>
          <cell r="H941">
            <v>0</v>
          </cell>
          <cell r="I941">
            <v>0</v>
          </cell>
          <cell r="J941">
            <v>0</v>
          </cell>
          <cell r="K941">
            <v>0</v>
          </cell>
          <cell r="M941">
            <v>0</v>
          </cell>
          <cell r="N941">
            <v>0</v>
          </cell>
        </row>
        <row r="942">
          <cell r="A942">
            <v>0</v>
          </cell>
          <cell r="B942">
            <v>0</v>
          </cell>
          <cell r="C942">
            <v>0</v>
          </cell>
          <cell r="D942">
            <v>0</v>
          </cell>
          <cell r="E942">
            <v>0</v>
          </cell>
          <cell r="F942">
            <v>0</v>
          </cell>
          <cell r="G942">
            <v>0</v>
          </cell>
          <cell r="H942">
            <v>0</v>
          </cell>
          <cell r="I942">
            <v>0</v>
          </cell>
          <cell r="J942">
            <v>0</v>
          </cell>
          <cell r="K942">
            <v>0</v>
          </cell>
          <cell r="M942">
            <v>0</v>
          </cell>
          <cell r="N942">
            <v>0</v>
          </cell>
        </row>
        <row r="943">
          <cell r="A943">
            <v>0</v>
          </cell>
          <cell r="B943">
            <v>0</v>
          </cell>
          <cell r="C943">
            <v>0</v>
          </cell>
          <cell r="D943">
            <v>0</v>
          </cell>
          <cell r="E943">
            <v>0</v>
          </cell>
          <cell r="F943">
            <v>0</v>
          </cell>
          <cell r="G943">
            <v>0</v>
          </cell>
          <cell r="H943">
            <v>0</v>
          </cell>
          <cell r="I943">
            <v>0</v>
          </cell>
          <cell r="J943">
            <v>0</v>
          </cell>
          <cell r="K943">
            <v>0</v>
          </cell>
          <cell r="M943">
            <v>0</v>
          </cell>
          <cell r="N943">
            <v>0</v>
          </cell>
        </row>
        <row r="944">
          <cell r="A944">
            <v>0</v>
          </cell>
          <cell r="B944">
            <v>0</v>
          </cell>
          <cell r="C944">
            <v>0</v>
          </cell>
          <cell r="D944">
            <v>0</v>
          </cell>
          <cell r="E944">
            <v>0</v>
          </cell>
          <cell r="F944">
            <v>0</v>
          </cell>
          <cell r="G944">
            <v>0</v>
          </cell>
          <cell r="H944">
            <v>0</v>
          </cell>
          <cell r="I944">
            <v>0</v>
          </cell>
          <cell r="J944">
            <v>0</v>
          </cell>
          <cell r="K944">
            <v>0</v>
          </cell>
          <cell r="M944">
            <v>0</v>
          </cell>
          <cell r="N944">
            <v>0</v>
          </cell>
        </row>
        <row r="945">
          <cell r="A945">
            <v>0</v>
          </cell>
          <cell r="B945">
            <v>0</v>
          </cell>
          <cell r="C945">
            <v>0</v>
          </cell>
          <cell r="D945">
            <v>0</v>
          </cell>
          <cell r="E945">
            <v>0</v>
          </cell>
          <cell r="F945">
            <v>0</v>
          </cell>
          <cell r="G945">
            <v>0</v>
          </cell>
          <cell r="H945">
            <v>0</v>
          </cell>
          <cell r="I945">
            <v>0</v>
          </cell>
          <cell r="J945">
            <v>0</v>
          </cell>
          <cell r="K945">
            <v>0</v>
          </cell>
          <cell r="M945">
            <v>0</v>
          </cell>
          <cell r="N945">
            <v>0</v>
          </cell>
        </row>
        <row r="946">
          <cell r="A946">
            <v>0</v>
          </cell>
          <cell r="B946">
            <v>0</v>
          </cell>
          <cell r="C946">
            <v>0</v>
          </cell>
          <cell r="D946">
            <v>0</v>
          </cell>
          <cell r="E946">
            <v>0</v>
          </cell>
          <cell r="F946">
            <v>0</v>
          </cell>
          <cell r="G946">
            <v>0</v>
          </cell>
          <cell r="H946">
            <v>0</v>
          </cell>
          <cell r="I946">
            <v>0</v>
          </cell>
          <cell r="J946">
            <v>0</v>
          </cell>
          <cell r="K946">
            <v>0</v>
          </cell>
          <cell r="M946">
            <v>0</v>
          </cell>
          <cell r="N946">
            <v>0</v>
          </cell>
        </row>
        <row r="947">
          <cell r="A947">
            <v>0</v>
          </cell>
          <cell r="B947">
            <v>0</v>
          </cell>
          <cell r="C947">
            <v>0</v>
          </cell>
          <cell r="D947">
            <v>0</v>
          </cell>
          <cell r="E947">
            <v>0</v>
          </cell>
          <cell r="F947">
            <v>0</v>
          </cell>
          <cell r="G947">
            <v>0</v>
          </cell>
          <cell r="H947">
            <v>0</v>
          </cell>
          <cell r="I947">
            <v>0</v>
          </cell>
          <cell r="J947">
            <v>0</v>
          </cell>
          <cell r="K947">
            <v>0</v>
          </cell>
          <cell r="L947">
            <v>0</v>
          </cell>
          <cell r="M947">
            <v>0</v>
          </cell>
          <cell r="N947">
            <v>0</v>
          </cell>
        </row>
        <row r="948">
          <cell r="A948">
            <v>36</v>
          </cell>
          <cell r="D948">
            <v>36</v>
          </cell>
          <cell r="E948" t="str">
            <v>광전복합케이블, 터널, 야간</v>
          </cell>
          <cell r="F948" t="str">
            <v>SM8C/2.5㎟X2C/2.5㎟*1C, 배관일체형</v>
          </cell>
          <cell r="G948" t="str">
            <v>100m</v>
          </cell>
          <cell r="H948">
            <v>0</v>
          </cell>
          <cell r="I948">
            <v>0</v>
          </cell>
          <cell r="J948">
            <v>0</v>
          </cell>
          <cell r="K948">
            <v>0</v>
          </cell>
          <cell r="L948">
            <v>0</v>
          </cell>
          <cell r="M948">
            <v>0</v>
          </cell>
          <cell r="N948">
            <v>0</v>
          </cell>
        </row>
        <row r="949">
          <cell r="A949" t="str">
            <v>36-1</v>
          </cell>
          <cell r="B949">
            <v>1</v>
          </cell>
          <cell r="C949">
            <v>600</v>
          </cell>
          <cell r="D949">
            <v>0</v>
          </cell>
          <cell r="E949" t="str">
            <v>가. 재료비</v>
          </cell>
          <cell r="F949">
            <v>0</v>
          </cell>
          <cell r="G949">
            <v>0</v>
          </cell>
          <cell r="H949">
            <v>0</v>
          </cell>
          <cell r="M949">
            <v>0</v>
          </cell>
          <cell r="N949">
            <v>0</v>
          </cell>
        </row>
        <row r="950">
          <cell r="A950" t="str">
            <v>36-2</v>
          </cell>
          <cell r="B950">
            <v>2</v>
          </cell>
          <cell r="C950">
            <v>26</v>
          </cell>
          <cell r="D950">
            <v>0</v>
          </cell>
          <cell r="E950" t="str">
            <v>광전복합케이블</v>
          </cell>
          <cell r="F950" t="str">
            <v>SM8C/2.5㎟X2C/2.5㎟*1C, 배관일체형</v>
          </cell>
          <cell r="G950" t="str">
            <v>m</v>
          </cell>
          <cell r="H950">
            <v>0</v>
          </cell>
          <cell r="I950" t="str">
            <v>1*100*(1+0.03)</v>
          </cell>
          <cell r="K950" t="e">
            <v>#NAME?</v>
          </cell>
          <cell r="M950" t="str">
            <v>기본x단위x(1+재료할증)</v>
          </cell>
          <cell r="N950" t="str">
            <v>통1-1-6</v>
          </cell>
        </row>
        <row r="951">
          <cell r="A951" t="str">
            <v>36-3</v>
          </cell>
          <cell r="B951">
            <v>3</v>
          </cell>
          <cell r="C951">
            <v>606</v>
          </cell>
          <cell r="D951">
            <v>0</v>
          </cell>
          <cell r="E951" t="str">
            <v>잡자재비</v>
          </cell>
          <cell r="F951" t="str">
            <v>전선 및 배관의 2%</v>
          </cell>
          <cell r="G951" t="str">
            <v>요율</v>
          </cell>
          <cell r="H951">
            <v>0</v>
          </cell>
          <cell r="I951">
            <v>0.02</v>
          </cell>
          <cell r="K951" t="e">
            <v>#NAME?</v>
          </cell>
          <cell r="M951" t="str">
            <v>기본</v>
          </cell>
          <cell r="N951" t="str">
            <v>통1-1-12</v>
          </cell>
        </row>
        <row r="952">
          <cell r="A952" t="str">
            <v>36-4</v>
          </cell>
          <cell r="B952">
            <v>4</v>
          </cell>
          <cell r="C952">
            <v>601</v>
          </cell>
          <cell r="D952">
            <v>0</v>
          </cell>
          <cell r="E952" t="str">
            <v>나 노무비</v>
          </cell>
          <cell r="F952">
            <v>0</v>
          </cell>
          <cell r="G952">
            <v>0</v>
          </cell>
          <cell r="H952">
            <v>0</v>
          </cell>
          <cell r="M952" t="str">
            <v>단면적 35㎟이하 적용</v>
          </cell>
          <cell r="N952" t="str">
            <v>통4-1-4</v>
          </cell>
        </row>
        <row r="953">
          <cell r="A953">
            <v>0</v>
          </cell>
          <cell r="B953">
            <v>0</v>
          </cell>
          <cell r="C953">
            <v>553</v>
          </cell>
          <cell r="D953">
            <v>0</v>
          </cell>
          <cell r="E953" t="str">
            <v>광케이블설치사</v>
          </cell>
          <cell r="F953">
            <v>0</v>
          </cell>
          <cell r="G953" t="str">
            <v>인</v>
          </cell>
          <cell r="H953">
            <v>0</v>
          </cell>
          <cell r="I953" t="str">
            <v>1.34*1*(1+0.517)</v>
          </cell>
          <cell r="J953" t="str">
            <v>=</v>
          </cell>
          <cell r="K953" t="e">
            <v>#NAME?</v>
          </cell>
          <cell r="L953">
            <v>0</v>
          </cell>
          <cell r="M953" t="str">
            <v>기본x단위량</v>
          </cell>
          <cell r="N953">
            <v>0</v>
          </cell>
        </row>
        <row r="954">
          <cell r="A954">
            <v>0</v>
          </cell>
          <cell r="B954">
            <v>0</v>
          </cell>
          <cell r="C954">
            <v>523</v>
          </cell>
          <cell r="D954">
            <v>0</v>
          </cell>
          <cell r="E954" t="str">
            <v>보통인부</v>
          </cell>
          <cell r="F954">
            <v>0</v>
          </cell>
          <cell r="G954" t="str">
            <v>인</v>
          </cell>
          <cell r="H954">
            <v>0</v>
          </cell>
          <cell r="I954" t="str">
            <v>1.34*1*(1+0.517)</v>
          </cell>
          <cell r="J954" t="str">
            <v>=</v>
          </cell>
          <cell r="K954" t="e">
            <v>#NAME?</v>
          </cell>
          <cell r="L954">
            <v>0</v>
          </cell>
          <cell r="M954" t="str">
            <v>기본x단위량</v>
          </cell>
          <cell r="N954">
            <v>0</v>
          </cell>
        </row>
        <row r="955">
          <cell r="A955">
            <v>0</v>
          </cell>
          <cell r="B955">
            <v>0</v>
          </cell>
          <cell r="C955">
            <v>603</v>
          </cell>
          <cell r="D955">
            <v>0</v>
          </cell>
          <cell r="E955" t="str">
            <v>소계</v>
          </cell>
          <cell r="F955">
            <v>0</v>
          </cell>
          <cell r="G955">
            <v>0</v>
          </cell>
          <cell r="H955">
            <v>0</v>
          </cell>
          <cell r="I955">
            <v>0</v>
          </cell>
          <cell r="J955">
            <v>0</v>
          </cell>
          <cell r="K955">
            <v>0</v>
          </cell>
          <cell r="L955">
            <v>0</v>
          </cell>
          <cell r="M955">
            <v>0</v>
          </cell>
          <cell r="N955">
            <v>0</v>
          </cell>
        </row>
        <row r="956">
          <cell r="A956" t="str">
            <v>36-5</v>
          </cell>
          <cell r="B956">
            <v>5</v>
          </cell>
          <cell r="C956">
            <v>553</v>
          </cell>
          <cell r="D956">
            <v>0</v>
          </cell>
          <cell r="E956" t="str">
            <v>광케이블설치사</v>
          </cell>
          <cell r="F956">
            <v>0</v>
          </cell>
          <cell r="G956" t="str">
            <v>인</v>
          </cell>
          <cell r="H956">
            <v>0</v>
          </cell>
          <cell r="I956">
            <v>0</v>
          </cell>
          <cell r="J956" t="str">
            <v>=</v>
          </cell>
          <cell r="K956" t="e">
            <v>#NAME?</v>
          </cell>
          <cell r="L956">
            <v>0</v>
          </cell>
          <cell r="M956">
            <v>0</v>
          </cell>
          <cell r="N956">
            <v>0</v>
          </cell>
        </row>
        <row r="957">
          <cell r="A957" t="str">
            <v>36-6</v>
          </cell>
          <cell r="B957">
            <v>6</v>
          </cell>
          <cell r="C957">
            <v>523</v>
          </cell>
          <cell r="D957">
            <v>0</v>
          </cell>
          <cell r="E957" t="str">
            <v>보통인부</v>
          </cell>
          <cell r="F957">
            <v>0</v>
          </cell>
          <cell r="G957" t="str">
            <v>인</v>
          </cell>
          <cell r="H957">
            <v>0</v>
          </cell>
          <cell r="I957">
            <v>0</v>
          </cell>
          <cell r="J957" t="str">
            <v>=</v>
          </cell>
          <cell r="K957" t="e">
            <v>#NAME?</v>
          </cell>
          <cell r="L957">
            <v>0</v>
          </cell>
          <cell r="M957">
            <v>0</v>
          </cell>
          <cell r="N957">
            <v>0</v>
          </cell>
        </row>
        <row r="958">
          <cell r="A958" t="str">
            <v>36-7</v>
          </cell>
          <cell r="B958">
            <v>7</v>
          </cell>
          <cell r="C958">
            <v>602</v>
          </cell>
          <cell r="D958">
            <v>0</v>
          </cell>
          <cell r="E958" t="str">
            <v>다. 공구손료</v>
          </cell>
          <cell r="F958" t="str">
            <v>노무비x3%</v>
          </cell>
          <cell r="G958">
            <v>0</v>
          </cell>
          <cell r="H958">
            <v>0</v>
          </cell>
          <cell r="I958">
            <v>0</v>
          </cell>
          <cell r="J958">
            <v>0</v>
          </cell>
          <cell r="K958">
            <v>0</v>
          </cell>
          <cell r="L958">
            <v>0</v>
          </cell>
          <cell r="M958">
            <v>0</v>
          </cell>
          <cell r="N958" t="str">
            <v>공구손료</v>
          </cell>
        </row>
        <row r="959">
          <cell r="A959" t="str">
            <v>36-8</v>
          </cell>
          <cell r="B959">
            <v>8</v>
          </cell>
          <cell r="C959">
            <v>553</v>
          </cell>
          <cell r="D959">
            <v>0</v>
          </cell>
          <cell r="E959" t="str">
            <v>광케이블설치사</v>
          </cell>
          <cell r="F959">
            <v>0</v>
          </cell>
          <cell r="G959" t="str">
            <v>인</v>
          </cell>
          <cell r="H959">
            <v>0</v>
          </cell>
          <cell r="I959" t="str">
            <v>1.34</v>
          </cell>
          <cell r="J959" t="str">
            <v>=</v>
          </cell>
          <cell r="K959" t="e">
            <v>#NAME?</v>
          </cell>
          <cell r="L959">
            <v>0</v>
          </cell>
          <cell r="M959" t="str">
            <v>기본</v>
          </cell>
          <cell r="N959" t="str">
            <v>통1-1-10</v>
          </cell>
        </row>
        <row r="960">
          <cell r="A960" t="str">
            <v>36-9</v>
          </cell>
          <cell r="B960">
            <v>9</v>
          </cell>
          <cell r="C960">
            <v>523</v>
          </cell>
          <cell r="D960">
            <v>0</v>
          </cell>
          <cell r="E960" t="str">
            <v>보통인부</v>
          </cell>
          <cell r="F960">
            <v>0</v>
          </cell>
          <cell r="G960" t="str">
            <v>인</v>
          </cell>
          <cell r="H960">
            <v>0</v>
          </cell>
          <cell r="I960" t="str">
            <v>1.34</v>
          </cell>
          <cell r="J960" t="str">
            <v>=</v>
          </cell>
          <cell r="K960" t="e">
            <v>#NAME?</v>
          </cell>
          <cell r="L960">
            <v>0</v>
          </cell>
          <cell r="M960" t="str">
            <v>기본</v>
          </cell>
          <cell r="N960">
            <v>0</v>
          </cell>
        </row>
        <row r="961">
          <cell r="A961">
            <v>0</v>
          </cell>
          <cell r="B961">
            <v>0</v>
          </cell>
          <cell r="C961">
            <v>0</v>
          </cell>
          <cell r="D961">
            <v>0</v>
          </cell>
          <cell r="E961">
            <v>0</v>
          </cell>
          <cell r="F961">
            <v>0</v>
          </cell>
          <cell r="G961">
            <v>0</v>
          </cell>
          <cell r="H961">
            <v>0</v>
          </cell>
          <cell r="I961">
            <v>0</v>
          </cell>
          <cell r="J961">
            <v>0</v>
          </cell>
          <cell r="K961">
            <v>0</v>
          </cell>
          <cell r="M961">
            <v>0</v>
          </cell>
          <cell r="N961">
            <v>0</v>
          </cell>
        </row>
        <row r="962">
          <cell r="A962">
            <v>0</v>
          </cell>
          <cell r="B962">
            <v>0</v>
          </cell>
          <cell r="C962">
            <v>0</v>
          </cell>
          <cell r="D962">
            <v>0</v>
          </cell>
          <cell r="E962">
            <v>0</v>
          </cell>
          <cell r="F962">
            <v>0</v>
          </cell>
          <cell r="G962">
            <v>0</v>
          </cell>
          <cell r="H962">
            <v>0</v>
          </cell>
          <cell r="I962">
            <v>0</v>
          </cell>
          <cell r="J962">
            <v>0</v>
          </cell>
          <cell r="K962">
            <v>0</v>
          </cell>
          <cell r="M962">
            <v>0</v>
          </cell>
          <cell r="N962">
            <v>0</v>
          </cell>
        </row>
        <row r="963">
          <cell r="A963">
            <v>0</v>
          </cell>
          <cell r="B963">
            <v>0</v>
          </cell>
          <cell r="C963">
            <v>0</v>
          </cell>
          <cell r="D963">
            <v>0</v>
          </cell>
          <cell r="E963">
            <v>0</v>
          </cell>
          <cell r="F963">
            <v>0</v>
          </cell>
          <cell r="G963">
            <v>0</v>
          </cell>
          <cell r="H963">
            <v>0</v>
          </cell>
          <cell r="I963">
            <v>0</v>
          </cell>
          <cell r="J963">
            <v>0</v>
          </cell>
          <cell r="K963">
            <v>0</v>
          </cell>
          <cell r="M963">
            <v>0</v>
          </cell>
          <cell r="N963">
            <v>0</v>
          </cell>
        </row>
        <row r="964">
          <cell r="A964">
            <v>0</v>
          </cell>
          <cell r="B964">
            <v>0</v>
          </cell>
          <cell r="C964">
            <v>0</v>
          </cell>
          <cell r="D964">
            <v>0</v>
          </cell>
          <cell r="E964">
            <v>0</v>
          </cell>
          <cell r="F964">
            <v>0</v>
          </cell>
          <cell r="G964">
            <v>0</v>
          </cell>
          <cell r="H964">
            <v>0</v>
          </cell>
          <cell r="I964">
            <v>0</v>
          </cell>
          <cell r="J964">
            <v>0</v>
          </cell>
          <cell r="K964">
            <v>0</v>
          </cell>
          <cell r="M964">
            <v>0</v>
          </cell>
          <cell r="N964">
            <v>0</v>
          </cell>
        </row>
        <row r="965">
          <cell r="A965">
            <v>0</v>
          </cell>
          <cell r="B965">
            <v>0</v>
          </cell>
          <cell r="C965">
            <v>0</v>
          </cell>
          <cell r="D965">
            <v>0</v>
          </cell>
          <cell r="E965">
            <v>0</v>
          </cell>
          <cell r="F965">
            <v>0</v>
          </cell>
          <cell r="G965">
            <v>0</v>
          </cell>
          <cell r="H965">
            <v>0</v>
          </cell>
          <cell r="I965">
            <v>0</v>
          </cell>
          <cell r="J965">
            <v>0</v>
          </cell>
          <cell r="K965">
            <v>0</v>
          </cell>
          <cell r="M965">
            <v>0</v>
          </cell>
          <cell r="N965">
            <v>0</v>
          </cell>
        </row>
        <row r="966">
          <cell r="A966">
            <v>0</v>
          </cell>
          <cell r="B966">
            <v>0</v>
          </cell>
          <cell r="C966">
            <v>0</v>
          </cell>
          <cell r="D966">
            <v>0</v>
          </cell>
          <cell r="E966">
            <v>0</v>
          </cell>
          <cell r="F966">
            <v>0</v>
          </cell>
          <cell r="G966">
            <v>0</v>
          </cell>
          <cell r="H966">
            <v>0</v>
          </cell>
          <cell r="I966">
            <v>0</v>
          </cell>
          <cell r="J966">
            <v>0</v>
          </cell>
          <cell r="K966">
            <v>0</v>
          </cell>
          <cell r="M966">
            <v>0</v>
          </cell>
          <cell r="N966">
            <v>0</v>
          </cell>
        </row>
        <row r="967">
          <cell r="A967">
            <v>0</v>
          </cell>
          <cell r="B967">
            <v>0</v>
          </cell>
          <cell r="C967">
            <v>0</v>
          </cell>
          <cell r="D967">
            <v>0</v>
          </cell>
          <cell r="E967">
            <v>0</v>
          </cell>
          <cell r="F967">
            <v>0</v>
          </cell>
          <cell r="G967">
            <v>0</v>
          </cell>
          <cell r="H967">
            <v>0</v>
          </cell>
          <cell r="I967">
            <v>0</v>
          </cell>
          <cell r="J967">
            <v>0</v>
          </cell>
          <cell r="K967">
            <v>0</v>
          </cell>
          <cell r="M967">
            <v>0</v>
          </cell>
          <cell r="N967">
            <v>0</v>
          </cell>
        </row>
        <row r="968">
          <cell r="A968">
            <v>0</v>
          </cell>
          <cell r="B968">
            <v>0</v>
          </cell>
          <cell r="C968">
            <v>0</v>
          </cell>
          <cell r="D968">
            <v>0</v>
          </cell>
          <cell r="E968">
            <v>0</v>
          </cell>
          <cell r="F968">
            <v>0</v>
          </cell>
          <cell r="G968">
            <v>0</v>
          </cell>
          <cell r="H968">
            <v>0</v>
          </cell>
          <cell r="I968">
            <v>0</v>
          </cell>
          <cell r="J968">
            <v>0</v>
          </cell>
          <cell r="K968">
            <v>0</v>
          </cell>
          <cell r="M968">
            <v>0</v>
          </cell>
          <cell r="N968">
            <v>0</v>
          </cell>
        </row>
        <row r="969">
          <cell r="A969">
            <v>0</v>
          </cell>
          <cell r="B969">
            <v>0</v>
          </cell>
          <cell r="C969">
            <v>0</v>
          </cell>
          <cell r="D969">
            <v>0</v>
          </cell>
          <cell r="E969">
            <v>0</v>
          </cell>
          <cell r="F969">
            <v>0</v>
          </cell>
          <cell r="G969">
            <v>0</v>
          </cell>
          <cell r="H969">
            <v>0</v>
          </cell>
          <cell r="I969">
            <v>0</v>
          </cell>
          <cell r="J969">
            <v>0</v>
          </cell>
          <cell r="K969">
            <v>0</v>
          </cell>
          <cell r="M969">
            <v>0</v>
          </cell>
          <cell r="N969">
            <v>0</v>
          </cell>
        </row>
        <row r="970">
          <cell r="A970">
            <v>0</v>
          </cell>
          <cell r="B970">
            <v>0</v>
          </cell>
          <cell r="C970">
            <v>0</v>
          </cell>
          <cell r="D970">
            <v>0</v>
          </cell>
          <cell r="E970">
            <v>0</v>
          </cell>
          <cell r="F970">
            <v>0</v>
          </cell>
          <cell r="G970">
            <v>0</v>
          </cell>
          <cell r="H970">
            <v>0</v>
          </cell>
          <cell r="I970">
            <v>0</v>
          </cell>
          <cell r="J970">
            <v>0</v>
          </cell>
          <cell r="K970">
            <v>0</v>
          </cell>
          <cell r="M970">
            <v>0</v>
          </cell>
          <cell r="N970">
            <v>0</v>
          </cell>
        </row>
        <row r="971">
          <cell r="A971">
            <v>0</v>
          </cell>
          <cell r="B971">
            <v>0</v>
          </cell>
          <cell r="C971">
            <v>0</v>
          </cell>
          <cell r="D971">
            <v>0</v>
          </cell>
          <cell r="E971">
            <v>0</v>
          </cell>
          <cell r="F971">
            <v>0</v>
          </cell>
          <cell r="G971">
            <v>0</v>
          </cell>
          <cell r="H971">
            <v>0</v>
          </cell>
          <cell r="I971">
            <v>0</v>
          </cell>
          <cell r="J971">
            <v>0</v>
          </cell>
          <cell r="K971">
            <v>0</v>
          </cell>
          <cell r="M971">
            <v>0</v>
          </cell>
          <cell r="N971">
            <v>0</v>
          </cell>
        </row>
        <row r="972">
          <cell r="A972">
            <v>0</v>
          </cell>
          <cell r="B972">
            <v>0</v>
          </cell>
          <cell r="C972">
            <v>0</v>
          </cell>
          <cell r="D972">
            <v>0</v>
          </cell>
          <cell r="E972">
            <v>0</v>
          </cell>
          <cell r="F972">
            <v>0</v>
          </cell>
          <cell r="G972">
            <v>0</v>
          </cell>
          <cell r="H972">
            <v>0</v>
          </cell>
          <cell r="I972">
            <v>0</v>
          </cell>
          <cell r="J972">
            <v>0</v>
          </cell>
          <cell r="K972">
            <v>0</v>
          </cell>
          <cell r="M972">
            <v>0</v>
          </cell>
          <cell r="N972">
            <v>0</v>
          </cell>
        </row>
        <row r="973">
          <cell r="A973">
            <v>0</v>
          </cell>
          <cell r="B973">
            <v>0</v>
          </cell>
          <cell r="C973">
            <v>0</v>
          </cell>
          <cell r="D973">
            <v>0</v>
          </cell>
          <cell r="E973">
            <v>0</v>
          </cell>
          <cell r="F973">
            <v>0</v>
          </cell>
          <cell r="G973">
            <v>0</v>
          </cell>
          <cell r="H973">
            <v>0</v>
          </cell>
          <cell r="I973">
            <v>0</v>
          </cell>
          <cell r="J973">
            <v>0</v>
          </cell>
          <cell r="K973">
            <v>0</v>
          </cell>
          <cell r="M973">
            <v>0</v>
          </cell>
          <cell r="N973">
            <v>0</v>
          </cell>
        </row>
        <row r="974">
          <cell r="A974">
            <v>0</v>
          </cell>
          <cell r="B974">
            <v>0</v>
          </cell>
          <cell r="C974">
            <v>0</v>
          </cell>
          <cell r="D974">
            <v>0</v>
          </cell>
          <cell r="E974">
            <v>0</v>
          </cell>
          <cell r="F974">
            <v>0</v>
          </cell>
          <cell r="G974">
            <v>0</v>
          </cell>
          <cell r="H974">
            <v>0</v>
          </cell>
          <cell r="I974">
            <v>0</v>
          </cell>
          <cell r="J974">
            <v>0</v>
          </cell>
          <cell r="K974">
            <v>0</v>
          </cell>
          <cell r="L974">
            <v>0</v>
          </cell>
          <cell r="M974">
            <v>0</v>
          </cell>
          <cell r="N974">
            <v>0</v>
          </cell>
        </row>
        <row r="975">
          <cell r="A975">
            <v>37</v>
          </cell>
          <cell r="D975">
            <v>37</v>
          </cell>
          <cell r="E975" t="str">
            <v>광전복합케이블, 구내</v>
          </cell>
          <cell r="F975" t="str">
            <v>SM8C/4㎟X2C/4㎟*1C, 배관일체형</v>
          </cell>
          <cell r="G975" t="str">
            <v>100m</v>
          </cell>
          <cell r="H975">
            <v>0</v>
          </cell>
          <cell r="I975">
            <v>0</v>
          </cell>
          <cell r="J975">
            <v>0</v>
          </cell>
          <cell r="K975">
            <v>0</v>
          </cell>
          <cell r="L975">
            <v>0</v>
          </cell>
          <cell r="M975">
            <v>0</v>
          </cell>
          <cell r="N975">
            <v>0</v>
          </cell>
        </row>
        <row r="976">
          <cell r="A976" t="str">
            <v>37-1</v>
          </cell>
          <cell r="B976">
            <v>1</v>
          </cell>
          <cell r="C976">
            <v>600</v>
          </cell>
          <cell r="D976">
            <v>0</v>
          </cell>
          <cell r="E976" t="str">
            <v>가. 재료비</v>
          </cell>
          <cell r="F976">
            <v>0</v>
          </cell>
          <cell r="G976">
            <v>0</v>
          </cell>
          <cell r="H976">
            <v>0</v>
          </cell>
          <cell r="M976">
            <v>0</v>
          </cell>
          <cell r="N976">
            <v>0</v>
          </cell>
        </row>
        <row r="977">
          <cell r="A977" t="str">
            <v>37-2</v>
          </cell>
          <cell r="B977">
            <v>2</v>
          </cell>
          <cell r="C977">
            <v>27</v>
          </cell>
          <cell r="D977">
            <v>0</v>
          </cell>
          <cell r="E977" t="str">
            <v>광전복합케이블</v>
          </cell>
          <cell r="F977" t="str">
            <v>SM8C/4㎟X2C/4㎟*1C, 배관일체형</v>
          </cell>
          <cell r="G977" t="str">
            <v>m</v>
          </cell>
          <cell r="H977">
            <v>0</v>
          </cell>
          <cell r="I977" t="str">
            <v>1*100*(1+0.075)</v>
          </cell>
          <cell r="K977" t="e">
            <v>#NAME?</v>
          </cell>
          <cell r="M977" t="str">
            <v>기본x단위x(1+재료할증)</v>
          </cell>
          <cell r="N977" t="str">
            <v>통1-1-6</v>
          </cell>
        </row>
        <row r="978">
          <cell r="A978" t="str">
            <v>37-3</v>
          </cell>
          <cell r="B978">
            <v>3</v>
          </cell>
          <cell r="C978">
            <v>606</v>
          </cell>
          <cell r="D978">
            <v>0</v>
          </cell>
          <cell r="E978" t="str">
            <v>잡자재비</v>
          </cell>
          <cell r="F978" t="str">
            <v>전선 및 배관의 2%</v>
          </cell>
          <cell r="G978" t="str">
            <v>요율</v>
          </cell>
          <cell r="H978">
            <v>0</v>
          </cell>
          <cell r="I978">
            <v>0.02</v>
          </cell>
          <cell r="K978" t="e">
            <v>#NAME?</v>
          </cell>
          <cell r="M978" t="str">
            <v>기본</v>
          </cell>
          <cell r="N978" t="str">
            <v>통1-1-12</v>
          </cell>
        </row>
        <row r="979">
          <cell r="A979" t="str">
            <v>37-4</v>
          </cell>
          <cell r="B979">
            <v>4</v>
          </cell>
          <cell r="C979">
            <v>601</v>
          </cell>
          <cell r="D979">
            <v>0</v>
          </cell>
          <cell r="E979" t="str">
            <v>나 노무비</v>
          </cell>
          <cell r="F979">
            <v>0</v>
          </cell>
          <cell r="G979">
            <v>0</v>
          </cell>
          <cell r="H979">
            <v>0</v>
          </cell>
          <cell r="M979" t="str">
            <v>단면적 35㎟이하 적용</v>
          </cell>
          <cell r="N979" t="str">
            <v>통4-1-4</v>
          </cell>
        </row>
        <row r="980">
          <cell r="C980">
            <v>553</v>
          </cell>
          <cell r="D980">
            <v>0</v>
          </cell>
          <cell r="E980" t="str">
            <v>광케이블설치사</v>
          </cell>
          <cell r="F980">
            <v>0</v>
          </cell>
          <cell r="G980" t="str">
            <v>인</v>
          </cell>
          <cell r="H980">
            <v>0</v>
          </cell>
          <cell r="I980" t="str">
            <v>1.34*1</v>
          </cell>
          <cell r="J980" t="str">
            <v>=</v>
          </cell>
          <cell r="K980" t="e">
            <v>#NAME?</v>
          </cell>
          <cell r="M980" t="str">
            <v>기본x단위량</v>
          </cell>
          <cell r="N980">
            <v>0</v>
          </cell>
        </row>
        <row r="981">
          <cell r="C981">
            <v>523</v>
          </cell>
          <cell r="D981">
            <v>0</v>
          </cell>
          <cell r="E981" t="str">
            <v>보통인부</v>
          </cell>
          <cell r="F981">
            <v>0</v>
          </cell>
          <cell r="G981" t="str">
            <v>인</v>
          </cell>
          <cell r="H981">
            <v>0</v>
          </cell>
          <cell r="I981" t="str">
            <v>1.34*1</v>
          </cell>
          <cell r="J981" t="str">
            <v>=</v>
          </cell>
          <cell r="K981" t="e">
            <v>#NAME?</v>
          </cell>
          <cell r="M981" t="str">
            <v>기본x단위량</v>
          </cell>
          <cell r="N981">
            <v>0</v>
          </cell>
        </row>
        <row r="982">
          <cell r="C982">
            <v>603</v>
          </cell>
          <cell r="D982">
            <v>0</v>
          </cell>
          <cell r="E982" t="str">
            <v>소계</v>
          </cell>
          <cell r="F982">
            <v>0</v>
          </cell>
          <cell r="G982">
            <v>0</v>
          </cell>
          <cell r="H982">
            <v>0</v>
          </cell>
          <cell r="M982">
            <v>0</v>
          </cell>
          <cell r="N982">
            <v>0</v>
          </cell>
        </row>
        <row r="983">
          <cell r="A983" t="str">
            <v>37-5</v>
          </cell>
          <cell r="B983">
            <v>5</v>
          </cell>
          <cell r="C983">
            <v>553</v>
          </cell>
          <cell r="D983">
            <v>0</v>
          </cell>
          <cell r="E983" t="str">
            <v>광케이블설치사</v>
          </cell>
          <cell r="F983">
            <v>0</v>
          </cell>
          <cell r="G983" t="str">
            <v>인</v>
          </cell>
          <cell r="H983">
            <v>0</v>
          </cell>
          <cell r="J983" t="str">
            <v>=</v>
          </cell>
          <cell r="K983" t="e">
            <v>#NAME?</v>
          </cell>
          <cell r="M983">
            <v>0</v>
          </cell>
          <cell r="N983">
            <v>0</v>
          </cell>
        </row>
        <row r="984">
          <cell r="A984" t="str">
            <v>37-6</v>
          </cell>
          <cell r="B984">
            <v>6</v>
          </cell>
          <cell r="C984">
            <v>523</v>
          </cell>
          <cell r="D984">
            <v>0</v>
          </cell>
          <cell r="E984" t="str">
            <v>보통인부</v>
          </cell>
          <cell r="F984">
            <v>0</v>
          </cell>
          <cell r="G984" t="str">
            <v>인</v>
          </cell>
          <cell r="H984">
            <v>0</v>
          </cell>
          <cell r="J984" t="str">
            <v>=</v>
          </cell>
          <cell r="K984" t="e">
            <v>#NAME?</v>
          </cell>
          <cell r="M984">
            <v>0</v>
          </cell>
          <cell r="N984">
            <v>0</v>
          </cell>
        </row>
        <row r="985">
          <cell r="A985" t="str">
            <v>37-7</v>
          </cell>
          <cell r="B985">
            <v>7</v>
          </cell>
          <cell r="C985">
            <v>602</v>
          </cell>
          <cell r="D985">
            <v>0</v>
          </cell>
          <cell r="E985" t="str">
            <v>다. 공구손료</v>
          </cell>
          <cell r="F985" t="str">
            <v>노무비x3%</v>
          </cell>
          <cell r="G985">
            <v>0</v>
          </cell>
          <cell r="H985">
            <v>0</v>
          </cell>
          <cell r="M985">
            <v>0</v>
          </cell>
          <cell r="N985" t="str">
            <v>공구손료</v>
          </cell>
        </row>
        <row r="986">
          <cell r="A986" t="str">
            <v>37-8</v>
          </cell>
          <cell r="B986">
            <v>8</v>
          </cell>
          <cell r="C986">
            <v>553</v>
          </cell>
          <cell r="D986">
            <v>0</v>
          </cell>
          <cell r="E986" t="str">
            <v>광케이블설치사</v>
          </cell>
          <cell r="F986">
            <v>0</v>
          </cell>
          <cell r="G986" t="str">
            <v>인</v>
          </cell>
          <cell r="H986">
            <v>0</v>
          </cell>
          <cell r="I986" t="str">
            <v>1.34</v>
          </cell>
          <cell r="J986" t="str">
            <v>=</v>
          </cell>
          <cell r="K986" t="e">
            <v>#NAME?</v>
          </cell>
          <cell r="M986" t="str">
            <v>기본</v>
          </cell>
          <cell r="N986" t="str">
            <v>통1-1-10</v>
          </cell>
        </row>
        <row r="987">
          <cell r="A987" t="str">
            <v>37-9</v>
          </cell>
          <cell r="B987">
            <v>9</v>
          </cell>
          <cell r="C987">
            <v>523</v>
          </cell>
          <cell r="D987">
            <v>0</v>
          </cell>
          <cell r="E987" t="str">
            <v>보통인부</v>
          </cell>
          <cell r="F987">
            <v>0</v>
          </cell>
          <cell r="G987" t="str">
            <v>인</v>
          </cell>
          <cell r="H987">
            <v>0</v>
          </cell>
          <cell r="I987" t="str">
            <v>1.34</v>
          </cell>
          <cell r="J987" t="str">
            <v>=</v>
          </cell>
          <cell r="K987" t="e">
            <v>#NAME?</v>
          </cell>
          <cell r="M987" t="str">
            <v>기본</v>
          </cell>
          <cell r="N987">
            <v>0</v>
          </cell>
        </row>
        <row r="988">
          <cell r="D988">
            <v>0</v>
          </cell>
          <cell r="E988">
            <v>0</v>
          </cell>
          <cell r="F988">
            <v>0</v>
          </cell>
          <cell r="G988">
            <v>0</v>
          </cell>
          <cell r="H988">
            <v>0</v>
          </cell>
          <cell r="M988">
            <v>0</v>
          </cell>
          <cell r="N988">
            <v>0</v>
          </cell>
        </row>
        <row r="989">
          <cell r="D989">
            <v>0</v>
          </cell>
          <cell r="E989">
            <v>0</v>
          </cell>
          <cell r="F989">
            <v>0</v>
          </cell>
          <cell r="G989">
            <v>0</v>
          </cell>
          <cell r="H989">
            <v>0</v>
          </cell>
          <cell r="I989">
            <v>0</v>
          </cell>
          <cell r="K989">
            <v>0</v>
          </cell>
          <cell r="M989">
            <v>0</v>
          </cell>
          <cell r="N989">
            <v>0</v>
          </cell>
        </row>
        <row r="990">
          <cell r="D990">
            <v>0</v>
          </cell>
          <cell r="E990">
            <v>0</v>
          </cell>
          <cell r="F990">
            <v>0</v>
          </cell>
          <cell r="G990">
            <v>0</v>
          </cell>
          <cell r="H990">
            <v>0</v>
          </cell>
          <cell r="I990">
            <v>0</v>
          </cell>
          <cell r="K990">
            <v>0</v>
          </cell>
          <cell r="M990">
            <v>0</v>
          </cell>
          <cell r="N990">
            <v>0</v>
          </cell>
        </row>
        <row r="991">
          <cell r="D991">
            <v>0</v>
          </cell>
          <cell r="E991">
            <v>0</v>
          </cell>
          <cell r="F991">
            <v>0</v>
          </cell>
          <cell r="G991">
            <v>0</v>
          </cell>
          <cell r="H991">
            <v>0</v>
          </cell>
          <cell r="I991">
            <v>0</v>
          </cell>
          <cell r="K991">
            <v>0</v>
          </cell>
          <cell r="M991">
            <v>0</v>
          </cell>
          <cell r="N991">
            <v>0</v>
          </cell>
        </row>
        <row r="992">
          <cell r="D992">
            <v>0</v>
          </cell>
          <cell r="E992">
            <v>0</v>
          </cell>
          <cell r="F992">
            <v>0</v>
          </cell>
          <cell r="G992">
            <v>0</v>
          </cell>
          <cell r="H992">
            <v>0</v>
          </cell>
          <cell r="I992">
            <v>0</v>
          </cell>
          <cell r="K992">
            <v>0</v>
          </cell>
          <cell r="M992">
            <v>0</v>
          </cell>
          <cell r="N992">
            <v>0</v>
          </cell>
        </row>
        <row r="993">
          <cell r="D993">
            <v>0</v>
          </cell>
          <cell r="E993">
            <v>0</v>
          </cell>
          <cell r="F993">
            <v>0</v>
          </cell>
          <cell r="G993">
            <v>0</v>
          </cell>
          <cell r="H993">
            <v>0</v>
          </cell>
          <cell r="I993">
            <v>0</v>
          </cell>
          <cell r="K993">
            <v>0</v>
          </cell>
          <cell r="M993">
            <v>0</v>
          </cell>
          <cell r="N993">
            <v>0</v>
          </cell>
        </row>
        <row r="994">
          <cell r="D994">
            <v>0</v>
          </cell>
          <cell r="E994">
            <v>0</v>
          </cell>
          <cell r="F994">
            <v>0</v>
          </cell>
          <cell r="G994">
            <v>0</v>
          </cell>
          <cell r="H994">
            <v>0</v>
          </cell>
          <cell r="I994">
            <v>0</v>
          </cell>
          <cell r="K994">
            <v>0</v>
          </cell>
          <cell r="M994">
            <v>0</v>
          </cell>
          <cell r="N994">
            <v>0</v>
          </cell>
        </row>
        <row r="995">
          <cell r="D995">
            <v>0</v>
          </cell>
          <cell r="E995">
            <v>0</v>
          </cell>
          <cell r="F995">
            <v>0</v>
          </cell>
          <cell r="G995">
            <v>0</v>
          </cell>
          <cell r="H995">
            <v>0</v>
          </cell>
          <cell r="I995">
            <v>0</v>
          </cell>
          <cell r="K995">
            <v>0</v>
          </cell>
          <cell r="M995">
            <v>0</v>
          </cell>
          <cell r="N995">
            <v>0</v>
          </cell>
        </row>
        <row r="996">
          <cell r="D996">
            <v>0</v>
          </cell>
          <cell r="E996">
            <v>0</v>
          </cell>
          <cell r="F996">
            <v>0</v>
          </cell>
          <cell r="G996">
            <v>0</v>
          </cell>
          <cell r="H996">
            <v>0</v>
          </cell>
          <cell r="I996">
            <v>0</v>
          </cell>
          <cell r="K996">
            <v>0</v>
          </cell>
          <cell r="M996">
            <v>0</v>
          </cell>
          <cell r="N996">
            <v>0</v>
          </cell>
        </row>
        <row r="997">
          <cell r="D997">
            <v>0</v>
          </cell>
          <cell r="E997">
            <v>0</v>
          </cell>
          <cell r="F997">
            <v>0</v>
          </cell>
          <cell r="G997">
            <v>0</v>
          </cell>
          <cell r="H997">
            <v>0</v>
          </cell>
          <cell r="I997">
            <v>0</v>
          </cell>
          <cell r="K997">
            <v>0</v>
          </cell>
          <cell r="M997">
            <v>0</v>
          </cell>
          <cell r="N997">
            <v>0</v>
          </cell>
        </row>
        <row r="998">
          <cell r="D998">
            <v>0</v>
          </cell>
          <cell r="E998">
            <v>0</v>
          </cell>
          <cell r="F998">
            <v>0</v>
          </cell>
          <cell r="G998">
            <v>0</v>
          </cell>
          <cell r="H998">
            <v>0</v>
          </cell>
          <cell r="I998">
            <v>0</v>
          </cell>
          <cell r="K998">
            <v>0</v>
          </cell>
          <cell r="M998">
            <v>0</v>
          </cell>
          <cell r="N998">
            <v>0</v>
          </cell>
        </row>
        <row r="999">
          <cell r="D999">
            <v>0</v>
          </cell>
          <cell r="E999">
            <v>0</v>
          </cell>
          <cell r="F999">
            <v>0</v>
          </cell>
          <cell r="G999">
            <v>0</v>
          </cell>
          <cell r="H999">
            <v>0</v>
          </cell>
          <cell r="M999">
            <v>0</v>
          </cell>
          <cell r="N999">
            <v>0</v>
          </cell>
        </row>
        <row r="1000">
          <cell r="D1000">
            <v>0</v>
          </cell>
          <cell r="E1000">
            <v>0</v>
          </cell>
          <cell r="F1000">
            <v>0</v>
          </cell>
          <cell r="G1000">
            <v>0</v>
          </cell>
          <cell r="H1000">
            <v>0</v>
          </cell>
          <cell r="M1000">
            <v>0</v>
          </cell>
          <cell r="N1000">
            <v>0</v>
          </cell>
        </row>
        <row r="1001">
          <cell r="D1001">
            <v>0</v>
          </cell>
          <cell r="E1001">
            <v>0</v>
          </cell>
          <cell r="F1001">
            <v>0</v>
          </cell>
          <cell r="G1001">
            <v>0</v>
          </cell>
          <cell r="H1001">
            <v>0</v>
          </cell>
          <cell r="I1001">
            <v>0</v>
          </cell>
          <cell r="J1001">
            <v>0</v>
          </cell>
          <cell r="K1001">
            <v>0</v>
          </cell>
          <cell r="L1001">
            <v>0</v>
          </cell>
          <cell r="M1001">
            <v>0</v>
          </cell>
          <cell r="N1001">
            <v>0</v>
          </cell>
        </row>
        <row r="1002">
          <cell r="A1002">
            <v>38</v>
          </cell>
          <cell r="D1002">
            <v>38</v>
          </cell>
          <cell r="E1002" t="str">
            <v>광전복합케이블, 터널, 야간</v>
          </cell>
          <cell r="F1002" t="str">
            <v>SM8C/4㎟X2C/4㎟*1C, 배관일체형</v>
          </cell>
          <cell r="G1002" t="str">
            <v>100m</v>
          </cell>
          <cell r="H1002">
            <v>0</v>
          </cell>
          <cell r="I1002">
            <v>0</v>
          </cell>
          <cell r="J1002">
            <v>0</v>
          </cell>
          <cell r="K1002">
            <v>0</v>
          </cell>
          <cell r="L1002">
            <v>0</v>
          </cell>
          <cell r="M1002">
            <v>0</v>
          </cell>
          <cell r="N1002">
            <v>0</v>
          </cell>
        </row>
        <row r="1003">
          <cell r="A1003" t="str">
            <v>38-1</v>
          </cell>
          <cell r="B1003">
            <v>1</v>
          </cell>
          <cell r="C1003">
            <v>600</v>
          </cell>
          <cell r="D1003">
            <v>0</v>
          </cell>
          <cell r="E1003" t="str">
            <v>가. 재료비</v>
          </cell>
          <cell r="F1003">
            <v>0</v>
          </cell>
          <cell r="G1003">
            <v>0</v>
          </cell>
          <cell r="H1003">
            <v>0</v>
          </cell>
          <cell r="M1003">
            <v>0</v>
          </cell>
          <cell r="N1003">
            <v>0</v>
          </cell>
        </row>
        <row r="1004">
          <cell r="A1004" t="str">
            <v>38-2</v>
          </cell>
          <cell r="B1004">
            <v>2</v>
          </cell>
          <cell r="C1004">
            <v>27</v>
          </cell>
          <cell r="D1004">
            <v>0</v>
          </cell>
          <cell r="E1004" t="str">
            <v>광전복합케이블</v>
          </cell>
          <cell r="F1004" t="str">
            <v>SM8C/4㎟X2C/4㎟*1C, 배관일체형</v>
          </cell>
          <cell r="G1004" t="str">
            <v>m</v>
          </cell>
          <cell r="H1004">
            <v>0</v>
          </cell>
          <cell r="I1004" t="str">
            <v>1*100*(1+0.03)</v>
          </cell>
          <cell r="K1004" t="e">
            <v>#NAME?</v>
          </cell>
          <cell r="M1004" t="str">
            <v>기본x단위x(1+재료할증)</v>
          </cell>
          <cell r="N1004" t="str">
            <v>통1-1-6</v>
          </cell>
        </row>
        <row r="1005">
          <cell r="A1005" t="str">
            <v>38-3</v>
          </cell>
          <cell r="B1005">
            <v>3</v>
          </cell>
          <cell r="C1005">
            <v>606</v>
          </cell>
          <cell r="D1005">
            <v>0</v>
          </cell>
          <cell r="E1005" t="str">
            <v>잡자재비</v>
          </cell>
          <cell r="F1005" t="str">
            <v>전선 및 배관의 2%</v>
          </cell>
          <cell r="G1005" t="str">
            <v>요율</v>
          </cell>
          <cell r="H1005">
            <v>0</v>
          </cell>
          <cell r="I1005">
            <v>0.02</v>
          </cell>
          <cell r="K1005" t="e">
            <v>#NAME?</v>
          </cell>
          <cell r="M1005" t="str">
            <v>기본</v>
          </cell>
          <cell r="N1005" t="str">
            <v>통1-1-12</v>
          </cell>
        </row>
        <row r="1006">
          <cell r="A1006" t="str">
            <v>38-4</v>
          </cell>
          <cell r="B1006">
            <v>4</v>
          </cell>
          <cell r="C1006">
            <v>601</v>
          </cell>
          <cell r="D1006">
            <v>0</v>
          </cell>
          <cell r="E1006" t="str">
            <v>나 노무비</v>
          </cell>
          <cell r="F1006">
            <v>0</v>
          </cell>
          <cell r="G1006">
            <v>0</v>
          </cell>
          <cell r="H1006">
            <v>0</v>
          </cell>
          <cell r="M1006" t="str">
            <v>단면적 35㎟이하 적용</v>
          </cell>
          <cell r="N1006" t="str">
            <v>통4-1-4</v>
          </cell>
        </row>
        <row r="1007">
          <cell r="C1007">
            <v>553</v>
          </cell>
          <cell r="D1007">
            <v>0</v>
          </cell>
          <cell r="E1007" t="str">
            <v>광케이블설치사</v>
          </cell>
          <cell r="F1007">
            <v>0</v>
          </cell>
          <cell r="G1007" t="str">
            <v>인</v>
          </cell>
          <cell r="H1007">
            <v>0</v>
          </cell>
          <cell r="I1007" t="str">
            <v>1.34*1*(1+0.517)</v>
          </cell>
          <cell r="J1007" t="str">
            <v>=</v>
          </cell>
          <cell r="K1007" t="e">
            <v>#NAME?</v>
          </cell>
          <cell r="M1007" t="str">
            <v>기본x단위량</v>
          </cell>
          <cell r="N1007">
            <v>0</v>
          </cell>
        </row>
        <row r="1008">
          <cell r="C1008">
            <v>523</v>
          </cell>
          <cell r="D1008">
            <v>0</v>
          </cell>
          <cell r="E1008" t="str">
            <v>보통인부</v>
          </cell>
          <cell r="F1008">
            <v>0</v>
          </cell>
          <cell r="G1008" t="str">
            <v>인</v>
          </cell>
          <cell r="H1008">
            <v>0</v>
          </cell>
          <cell r="I1008" t="str">
            <v>1.34*1*(1+0.517)</v>
          </cell>
          <cell r="J1008" t="str">
            <v>=</v>
          </cell>
          <cell r="K1008" t="e">
            <v>#NAME?</v>
          </cell>
          <cell r="M1008" t="str">
            <v>기본x단위량</v>
          </cell>
          <cell r="N1008">
            <v>0</v>
          </cell>
        </row>
        <row r="1009">
          <cell r="C1009">
            <v>603</v>
          </cell>
          <cell r="D1009">
            <v>0</v>
          </cell>
          <cell r="E1009" t="str">
            <v>소계</v>
          </cell>
          <cell r="F1009">
            <v>0</v>
          </cell>
          <cell r="G1009">
            <v>0</v>
          </cell>
          <cell r="H1009">
            <v>0</v>
          </cell>
          <cell r="M1009">
            <v>0</v>
          </cell>
          <cell r="N1009">
            <v>0</v>
          </cell>
        </row>
        <row r="1010">
          <cell r="A1010" t="str">
            <v>38-5</v>
          </cell>
          <cell r="B1010">
            <v>5</v>
          </cell>
          <cell r="C1010">
            <v>553</v>
          </cell>
          <cell r="D1010">
            <v>0</v>
          </cell>
          <cell r="E1010" t="str">
            <v>광케이블설치사</v>
          </cell>
          <cell r="F1010">
            <v>0</v>
          </cell>
          <cell r="G1010" t="str">
            <v>인</v>
          </cell>
          <cell r="H1010">
            <v>0</v>
          </cell>
          <cell r="J1010" t="str">
            <v>=</v>
          </cell>
          <cell r="K1010" t="e">
            <v>#NAME?</v>
          </cell>
          <cell r="M1010">
            <v>0</v>
          </cell>
          <cell r="N1010">
            <v>0</v>
          </cell>
        </row>
        <row r="1011">
          <cell r="A1011" t="str">
            <v>38-6</v>
          </cell>
          <cell r="B1011">
            <v>6</v>
          </cell>
          <cell r="C1011">
            <v>523</v>
          </cell>
          <cell r="D1011">
            <v>0</v>
          </cell>
          <cell r="E1011" t="str">
            <v>보통인부</v>
          </cell>
          <cell r="F1011">
            <v>0</v>
          </cell>
          <cell r="G1011" t="str">
            <v>인</v>
          </cell>
          <cell r="H1011">
            <v>0</v>
          </cell>
          <cell r="J1011" t="str">
            <v>=</v>
          </cell>
          <cell r="K1011" t="e">
            <v>#NAME?</v>
          </cell>
          <cell r="M1011">
            <v>0</v>
          </cell>
          <cell r="N1011">
            <v>0</v>
          </cell>
        </row>
        <row r="1012">
          <cell r="A1012" t="str">
            <v>38-7</v>
          </cell>
          <cell r="B1012">
            <v>7</v>
          </cell>
          <cell r="C1012">
            <v>602</v>
          </cell>
          <cell r="D1012">
            <v>0</v>
          </cell>
          <cell r="E1012" t="str">
            <v>다. 공구손료</v>
          </cell>
          <cell r="F1012" t="str">
            <v>노무비x3%</v>
          </cell>
          <cell r="G1012">
            <v>0</v>
          </cell>
          <cell r="H1012">
            <v>0</v>
          </cell>
          <cell r="M1012">
            <v>0</v>
          </cell>
          <cell r="N1012" t="str">
            <v>공구손료</v>
          </cell>
        </row>
        <row r="1013">
          <cell r="A1013" t="str">
            <v>38-8</v>
          </cell>
          <cell r="B1013">
            <v>8</v>
          </cell>
          <cell r="C1013">
            <v>553</v>
          </cell>
          <cell r="D1013">
            <v>0</v>
          </cell>
          <cell r="E1013" t="str">
            <v>광케이블설치사</v>
          </cell>
          <cell r="F1013">
            <v>0</v>
          </cell>
          <cell r="G1013" t="str">
            <v>인</v>
          </cell>
          <cell r="H1013">
            <v>0</v>
          </cell>
          <cell r="I1013" t="str">
            <v>1.34</v>
          </cell>
          <cell r="J1013" t="str">
            <v>=</v>
          </cell>
          <cell r="K1013" t="e">
            <v>#NAME?</v>
          </cell>
          <cell r="M1013" t="str">
            <v>기본</v>
          </cell>
          <cell r="N1013" t="str">
            <v>통1-1-10</v>
          </cell>
        </row>
        <row r="1014">
          <cell r="A1014" t="str">
            <v>38-9</v>
          </cell>
          <cell r="B1014">
            <v>9</v>
          </cell>
          <cell r="C1014">
            <v>523</v>
          </cell>
          <cell r="D1014">
            <v>0</v>
          </cell>
          <cell r="E1014" t="str">
            <v>보통인부</v>
          </cell>
          <cell r="F1014">
            <v>0</v>
          </cell>
          <cell r="G1014" t="str">
            <v>인</v>
          </cell>
          <cell r="H1014">
            <v>0</v>
          </cell>
          <cell r="I1014" t="str">
            <v>1.34</v>
          </cell>
          <cell r="J1014" t="str">
            <v>=</v>
          </cell>
          <cell r="K1014" t="e">
            <v>#NAME?</v>
          </cell>
          <cell r="M1014" t="str">
            <v>기본</v>
          </cell>
          <cell r="N1014">
            <v>0</v>
          </cell>
        </row>
        <row r="1015">
          <cell r="D1015">
            <v>0</v>
          </cell>
          <cell r="E1015">
            <v>0</v>
          </cell>
          <cell r="F1015">
            <v>0</v>
          </cell>
          <cell r="G1015">
            <v>0</v>
          </cell>
          <cell r="H1015">
            <v>0</v>
          </cell>
          <cell r="M1015">
            <v>0</v>
          </cell>
          <cell r="N1015">
            <v>0</v>
          </cell>
        </row>
        <row r="1016">
          <cell r="D1016">
            <v>0</v>
          </cell>
          <cell r="E1016">
            <v>0</v>
          </cell>
          <cell r="F1016">
            <v>0</v>
          </cell>
          <cell r="G1016">
            <v>0</v>
          </cell>
          <cell r="H1016">
            <v>0</v>
          </cell>
          <cell r="I1016">
            <v>0</v>
          </cell>
          <cell r="K1016">
            <v>0</v>
          </cell>
          <cell r="M1016">
            <v>0</v>
          </cell>
          <cell r="N1016">
            <v>0</v>
          </cell>
        </row>
        <row r="1017">
          <cell r="D1017">
            <v>0</v>
          </cell>
          <cell r="E1017">
            <v>0</v>
          </cell>
          <cell r="F1017">
            <v>0</v>
          </cell>
          <cell r="G1017">
            <v>0</v>
          </cell>
          <cell r="H1017">
            <v>0</v>
          </cell>
          <cell r="I1017">
            <v>0</v>
          </cell>
          <cell r="K1017">
            <v>0</v>
          </cell>
          <cell r="M1017">
            <v>0</v>
          </cell>
          <cell r="N1017">
            <v>0</v>
          </cell>
        </row>
        <row r="1018">
          <cell r="D1018">
            <v>0</v>
          </cell>
          <cell r="E1018">
            <v>0</v>
          </cell>
          <cell r="F1018">
            <v>0</v>
          </cell>
          <cell r="G1018">
            <v>0</v>
          </cell>
          <cell r="H1018">
            <v>0</v>
          </cell>
          <cell r="I1018">
            <v>0</v>
          </cell>
          <cell r="K1018">
            <v>0</v>
          </cell>
          <cell r="M1018">
            <v>0</v>
          </cell>
          <cell r="N1018">
            <v>0</v>
          </cell>
        </row>
        <row r="1019">
          <cell r="D1019">
            <v>0</v>
          </cell>
          <cell r="E1019">
            <v>0</v>
          </cell>
          <cell r="F1019">
            <v>0</v>
          </cell>
          <cell r="G1019">
            <v>0</v>
          </cell>
          <cell r="H1019">
            <v>0</v>
          </cell>
          <cell r="I1019">
            <v>0</v>
          </cell>
          <cell r="K1019">
            <v>0</v>
          </cell>
          <cell r="M1019">
            <v>0</v>
          </cell>
          <cell r="N1019">
            <v>0</v>
          </cell>
        </row>
        <row r="1020">
          <cell r="D1020">
            <v>0</v>
          </cell>
          <cell r="E1020">
            <v>0</v>
          </cell>
          <cell r="F1020">
            <v>0</v>
          </cell>
          <cell r="G1020">
            <v>0</v>
          </cell>
          <cell r="H1020">
            <v>0</v>
          </cell>
          <cell r="I1020">
            <v>0</v>
          </cell>
          <cell r="K1020">
            <v>0</v>
          </cell>
          <cell r="M1020">
            <v>0</v>
          </cell>
          <cell r="N1020">
            <v>0</v>
          </cell>
        </row>
        <row r="1021">
          <cell r="D1021">
            <v>0</v>
          </cell>
          <cell r="E1021">
            <v>0</v>
          </cell>
          <cell r="F1021">
            <v>0</v>
          </cell>
          <cell r="G1021">
            <v>0</v>
          </cell>
          <cell r="H1021">
            <v>0</v>
          </cell>
          <cell r="I1021">
            <v>0</v>
          </cell>
          <cell r="K1021">
            <v>0</v>
          </cell>
          <cell r="M1021">
            <v>0</v>
          </cell>
          <cell r="N1021">
            <v>0</v>
          </cell>
        </row>
        <row r="1022">
          <cell r="D1022">
            <v>0</v>
          </cell>
          <cell r="E1022">
            <v>0</v>
          </cell>
          <cell r="F1022">
            <v>0</v>
          </cell>
          <cell r="G1022">
            <v>0</v>
          </cell>
          <cell r="H1022">
            <v>0</v>
          </cell>
          <cell r="I1022">
            <v>0</v>
          </cell>
          <cell r="K1022">
            <v>0</v>
          </cell>
          <cell r="M1022">
            <v>0</v>
          </cell>
          <cell r="N1022">
            <v>0</v>
          </cell>
        </row>
        <row r="1023">
          <cell r="D1023">
            <v>0</v>
          </cell>
          <cell r="E1023">
            <v>0</v>
          </cell>
          <cell r="F1023">
            <v>0</v>
          </cell>
          <cell r="G1023">
            <v>0</v>
          </cell>
          <cell r="H1023">
            <v>0</v>
          </cell>
          <cell r="I1023">
            <v>0</v>
          </cell>
          <cell r="K1023">
            <v>0</v>
          </cell>
          <cell r="M1023">
            <v>0</v>
          </cell>
          <cell r="N1023">
            <v>0</v>
          </cell>
        </row>
        <row r="1024">
          <cell r="D1024">
            <v>0</v>
          </cell>
          <cell r="E1024">
            <v>0</v>
          </cell>
          <cell r="F1024">
            <v>0</v>
          </cell>
          <cell r="G1024">
            <v>0</v>
          </cell>
          <cell r="H1024">
            <v>0</v>
          </cell>
          <cell r="I1024">
            <v>0</v>
          </cell>
          <cell r="K1024">
            <v>0</v>
          </cell>
          <cell r="M1024">
            <v>0</v>
          </cell>
          <cell r="N1024">
            <v>0</v>
          </cell>
        </row>
        <row r="1025">
          <cell r="D1025">
            <v>0</v>
          </cell>
          <cell r="E1025">
            <v>0</v>
          </cell>
          <cell r="F1025">
            <v>0</v>
          </cell>
          <cell r="G1025">
            <v>0</v>
          </cell>
          <cell r="H1025">
            <v>0</v>
          </cell>
          <cell r="I1025">
            <v>0</v>
          </cell>
          <cell r="K1025">
            <v>0</v>
          </cell>
          <cell r="M1025">
            <v>0</v>
          </cell>
          <cell r="N1025">
            <v>0</v>
          </cell>
        </row>
        <row r="1026">
          <cell r="D1026">
            <v>0</v>
          </cell>
          <cell r="E1026">
            <v>0</v>
          </cell>
          <cell r="F1026">
            <v>0</v>
          </cell>
          <cell r="G1026">
            <v>0</v>
          </cell>
          <cell r="H1026">
            <v>0</v>
          </cell>
          <cell r="M1026">
            <v>0</v>
          </cell>
          <cell r="N1026">
            <v>0</v>
          </cell>
        </row>
        <row r="1027">
          <cell r="D1027">
            <v>0</v>
          </cell>
          <cell r="E1027">
            <v>0</v>
          </cell>
          <cell r="F1027">
            <v>0</v>
          </cell>
          <cell r="G1027">
            <v>0</v>
          </cell>
          <cell r="H1027">
            <v>0</v>
          </cell>
          <cell r="M1027">
            <v>0</v>
          </cell>
          <cell r="N1027">
            <v>0</v>
          </cell>
        </row>
        <row r="1028">
          <cell r="D1028">
            <v>0</v>
          </cell>
          <cell r="E1028">
            <v>0</v>
          </cell>
          <cell r="F1028">
            <v>0</v>
          </cell>
          <cell r="G1028">
            <v>0</v>
          </cell>
          <cell r="H1028">
            <v>0</v>
          </cell>
          <cell r="I1028">
            <v>0</v>
          </cell>
          <cell r="J1028">
            <v>0</v>
          </cell>
          <cell r="K1028">
            <v>0</v>
          </cell>
          <cell r="L1028">
            <v>0</v>
          </cell>
          <cell r="M1028">
            <v>0</v>
          </cell>
          <cell r="N1028">
            <v>0</v>
          </cell>
        </row>
        <row r="1029">
          <cell r="A1029">
            <v>39</v>
          </cell>
          <cell r="D1029">
            <v>39</v>
          </cell>
          <cell r="E1029" t="str">
            <v>광전복합케이블, 구내</v>
          </cell>
          <cell r="F1029" t="str">
            <v>SM8C/6㎟X2C/6㎟*1C, 배관일체형</v>
          </cell>
          <cell r="G1029" t="str">
            <v>100m</v>
          </cell>
          <cell r="H1029">
            <v>0</v>
          </cell>
          <cell r="I1029">
            <v>0</v>
          </cell>
          <cell r="J1029">
            <v>0</v>
          </cell>
          <cell r="K1029">
            <v>0</v>
          </cell>
          <cell r="L1029">
            <v>0</v>
          </cell>
          <cell r="M1029">
            <v>0</v>
          </cell>
          <cell r="N1029">
            <v>0</v>
          </cell>
        </row>
        <row r="1030">
          <cell r="A1030" t="str">
            <v>39-1</v>
          </cell>
          <cell r="B1030">
            <v>1</v>
          </cell>
          <cell r="C1030">
            <v>600</v>
          </cell>
          <cell r="D1030">
            <v>0</v>
          </cell>
          <cell r="E1030" t="str">
            <v>가. 재료비</v>
          </cell>
          <cell r="F1030">
            <v>0</v>
          </cell>
          <cell r="G1030">
            <v>0</v>
          </cell>
          <cell r="H1030">
            <v>0</v>
          </cell>
          <cell r="M1030">
            <v>0</v>
          </cell>
          <cell r="N1030">
            <v>0</v>
          </cell>
        </row>
        <row r="1031">
          <cell r="A1031" t="str">
            <v>39-2</v>
          </cell>
          <cell r="B1031">
            <v>2</v>
          </cell>
          <cell r="C1031">
            <v>28</v>
          </cell>
          <cell r="D1031">
            <v>0</v>
          </cell>
          <cell r="E1031" t="str">
            <v>광전복합케이블</v>
          </cell>
          <cell r="F1031" t="str">
            <v>SM8C/6㎟X2C/6㎟*1C, 배관일체형</v>
          </cell>
          <cell r="G1031" t="str">
            <v>m</v>
          </cell>
          <cell r="H1031">
            <v>0</v>
          </cell>
          <cell r="I1031" t="str">
            <v>1*100*(1+0.075)</v>
          </cell>
          <cell r="K1031" t="e">
            <v>#NAME?</v>
          </cell>
          <cell r="M1031" t="str">
            <v>기본x단위x(1+재료할증)</v>
          </cell>
          <cell r="N1031" t="str">
            <v>통1-1-6</v>
          </cell>
        </row>
        <row r="1032">
          <cell r="A1032" t="str">
            <v>39-3</v>
          </cell>
          <cell r="B1032">
            <v>3</v>
          </cell>
          <cell r="C1032">
            <v>606</v>
          </cell>
          <cell r="D1032">
            <v>0</v>
          </cell>
          <cell r="E1032" t="str">
            <v>잡자재비</v>
          </cell>
          <cell r="F1032" t="str">
            <v>전선 및 배관의 2%</v>
          </cell>
          <cell r="G1032" t="str">
            <v>요율</v>
          </cell>
          <cell r="H1032">
            <v>0</v>
          </cell>
          <cell r="I1032">
            <v>0.02</v>
          </cell>
          <cell r="K1032" t="e">
            <v>#NAME?</v>
          </cell>
          <cell r="M1032" t="str">
            <v>기본</v>
          </cell>
          <cell r="N1032" t="str">
            <v>통1-1-12</v>
          </cell>
        </row>
        <row r="1033">
          <cell r="A1033" t="str">
            <v>39-4</v>
          </cell>
          <cell r="B1033">
            <v>4</v>
          </cell>
          <cell r="C1033">
            <v>601</v>
          </cell>
          <cell r="D1033">
            <v>0</v>
          </cell>
          <cell r="E1033" t="str">
            <v>나 노무비</v>
          </cell>
          <cell r="F1033">
            <v>0</v>
          </cell>
          <cell r="G1033">
            <v>0</v>
          </cell>
          <cell r="H1033">
            <v>0</v>
          </cell>
          <cell r="M1033" t="str">
            <v>단면적 35㎟이하 적용</v>
          </cell>
          <cell r="N1033" t="str">
            <v>통4-1-4</v>
          </cell>
        </row>
        <row r="1034">
          <cell r="C1034">
            <v>553</v>
          </cell>
          <cell r="D1034">
            <v>0</v>
          </cell>
          <cell r="E1034" t="str">
            <v>광케이블설치사</v>
          </cell>
          <cell r="F1034">
            <v>0</v>
          </cell>
          <cell r="G1034" t="str">
            <v>인</v>
          </cell>
          <cell r="H1034">
            <v>0</v>
          </cell>
          <cell r="I1034" t="str">
            <v>1.34*1</v>
          </cell>
          <cell r="J1034" t="str">
            <v>=</v>
          </cell>
          <cell r="K1034" t="e">
            <v>#NAME?</v>
          </cell>
          <cell r="M1034" t="str">
            <v>기본x단위량</v>
          </cell>
          <cell r="N1034">
            <v>0</v>
          </cell>
        </row>
        <row r="1035">
          <cell r="C1035">
            <v>523</v>
          </cell>
          <cell r="D1035">
            <v>0</v>
          </cell>
          <cell r="E1035" t="str">
            <v>보통인부</v>
          </cell>
          <cell r="F1035">
            <v>0</v>
          </cell>
          <cell r="G1035" t="str">
            <v>인</v>
          </cell>
          <cell r="H1035">
            <v>0</v>
          </cell>
          <cell r="I1035" t="str">
            <v>1.34*1</v>
          </cell>
          <cell r="J1035" t="str">
            <v>=</v>
          </cell>
          <cell r="K1035" t="e">
            <v>#NAME?</v>
          </cell>
          <cell r="M1035" t="str">
            <v>기본x단위량</v>
          </cell>
          <cell r="N1035">
            <v>0</v>
          </cell>
        </row>
        <row r="1036">
          <cell r="C1036">
            <v>603</v>
          </cell>
          <cell r="D1036">
            <v>0</v>
          </cell>
          <cell r="E1036" t="str">
            <v>소계</v>
          </cell>
          <cell r="F1036">
            <v>0</v>
          </cell>
          <cell r="G1036">
            <v>0</v>
          </cell>
          <cell r="H1036">
            <v>0</v>
          </cell>
          <cell r="M1036">
            <v>0</v>
          </cell>
          <cell r="N1036">
            <v>0</v>
          </cell>
        </row>
        <row r="1037">
          <cell r="A1037" t="str">
            <v>39-5</v>
          </cell>
          <cell r="B1037">
            <v>5</v>
          </cell>
          <cell r="C1037">
            <v>553</v>
          </cell>
          <cell r="D1037">
            <v>0</v>
          </cell>
          <cell r="E1037" t="str">
            <v>광케이블설치사</v>
          </cell>
          <cell r="F1037">
            <v>0</v>
          </cell>
          <cell r="G1037" t="str">
            <v>인</v>
          </cell>
          <cell r="H1037">
            <v>0</v>
          </cell>
          <cell r="J1037" t="str">
            <v>=</v>
          </cell>
          <cell r="K1037" t="e">
            <v>#NAME?</v>
          </cell>
          <cell r="M1037">
            <v>0</v>
          </cell>
          <cell r="N1037">
            <v>0</v>
          </cell>
        </row>
        <row r="1038">
          <cell r="A1038" t="str">
            <v>39-6</v>
          </cell>
          <cell r="B1038">
            <v>6</v>
          </cell>
          <cell r="C1038">
            <v>523</v>
          </cell>
          <cell r="D1038">
            <v>0</v>
          </cell>
          <cell r="E1038" t="str">
            <v>보통인부</v>
          </cell>
          <cell r="F1038">
            <v>0</v>
          </cell>
          <cell r="G1038" t="str">
            <v>인</v>
          </cell>
          <cell r="H1038">
            <v>0</v>
          </cell>
          <cell r="J1038" t="str">
            <v>=</v>
          </cell>
          <cell r="K1038" t="e">
            <v>#NAME?</v>
          </cell>
          <cell r="M1038">
            <v>0</v>
          </cell>
          <cell r="N1038">
            <v>0</v>
          </cell>
        </row>
        <row r="1039">
          <cell r="A1039" t="str">
            <v>39-7</v>
          </cell>
          <cell r="B1039">
            <v>7</v>
          </cell>
          <cell r="C1039">
            <v>602</v>
          </cell>
          <cell r="D1039">
            <v>0</v>
          </cell>
          <cell r="E1039" t="str">
            <v>다. 공구손료</v>
          </cell>
          <cell r="F1039" t="str">
            <v>노무비x3%</v>
          </cell>
          <cell r="G1039">
            <v>0</v>
          </cell>
          <cell r="H1039">
            <v>0</v>
          </cell>
          <cell r="M1039">
            <v>0</v>
          </cell>
          <cell r="N1039" t="str">
            <v>공구손료</v>
          </cell>
        </row>
        <row r="1040">
          <cell r="A1040" t="str">
            <v>39-8</v>
          </cell>
          <cell r="B1040">
            <v>8</v>
          </cell>
          <cell r="C1040">
            <v>553</v>
          </cell>
          <cell r="D1040">
            <v>0</v>
          </cell>
          <cell r="E1040" t="str">
            <v>광케이블설치사</v>
          </cell>
          <cell r="F1040">
            <v>0</v>
          </cell>
          <cell r="G1040" t="str">
            <v>인</v>
          </cell>
          <cell r="H1040">
            <v>0</v>
          </cell>
          <cell r="I1040" t="str">
            <v>1.34</v>
          </cell>
          <cell r="J1040" t="str">
            <v>=</v>
          </cell>
          <cell r="K1040" t="e">
            <v>#NAME?</v>
          </cell>
          <cell r="M1040" t="str">
            <v>기본</v>
          </cell>
          <cell r="N1040" t="str">
            <v>통1-1-10</v>
          </cell>
        </row>
        <row r="1041">
          <cell r="A1041" t="str">
            <v>39-9</v>
          </cell>
          <cell r="B1041">
            <v>9</v>
          </cell>
          <cell r="C1041">
            <v>523</v>
          </cell>
          <cell r="D1041">
            <v>0</v>
          </cell>
          <cell r="E1041" t="str">
            <v>보통인부</v>
          </cell>
          <cell r="F1041">
            <v>0</v>
          </cell>
          <cell r="G1041" t="str">
            <v>인</v>
          </cell>
          <cell r="H1041">
            <v>0</v>
          </cell>
          <cell r="I1041" t="str">
            <v>1.34</v>
          </cell>
          <cell r="J1041" t="str">
            <v>=</v>
          </cell>
          <cell r="K1041" t="e">
            <v>#NAME?</v>
          </cell>
          <cell r="M1041" t="str">
            <v>기본</v>
          </cell>
          <cell r="N1041">
            <v>0</v>
          </cell>
        </row>
        <row r="1042">
          <cell r="D1042">
            <v>0</v>
          </cell>
          <cell r="E1042">
            <v>0</v>
          </cell>
          <cell r="F1042">
            <v>0</v>
          </cell>
          <cell r="G1042">
            <v>0</v>
          </cell>
          <cell r="H1042">
            <v>0</v>
          </cell>
          <cell r="M1042">
            <v>0</v>
          </cell>
          <cell r="N1042">
            <v>0</v>
          </cell>
        </row>
        <row r="1043">
          <cell r="D1043">
            <v>0</v>
          </cell>
          <cell r="E1043">
            <v>0</v>
          </cell>
          <cell r="F1043">
            <v>0</v>
          </cell>
          <cell r="G1043">
            <v>0</v>
          </cell>
          <cell r="H1043">
            <v>0</v>
          </cell>
          <cell r="I1043">
            <v>0</v>
          </cell>
          <cell r="K1043">
            <v>0</v>
          </cell>
          <cell r="M1043">
            <v>0</v>
          </cell>
          <cell r="N1043">
            <v>0</v>
          </cell>
        </row>
        <row r="1044">
          <cell r="D1044">
            <v>0</v>
          </cell>
          <cell r="E1044">
            <v>0</v>
          </cell>
          <cell r="F1044">
            <v>0</v>
          </cell>
          <cell r="G1044">
            <v>0</v>
          </cell>
          <cell r="H1044">
            <v>0</v>
          </cell>
          <cell r="I1044">
            <v>0</v>
          </cell>
          <cell r="K1044">
            <v>0</v>
          </cell>
          <cell r="M1044">
            <v>0</v>
          </cell>
          <cell r="N1044">
            <v>0</v>
          </cell>
        </row>
        <row r="1045">
          <cell r="D1045">
            <v>0</v>
          </cell>
          <cell r="E1045">
            <v>0</v>
          </cell>
          <cell r="F1045">
            <v>0</v>
          </cell>
          <cell r="G1045">
            <v>0</v>
          </cell>
          <cell r="H1045">
            <v>0</v>
          </cell>
          <cell r="I1045">
            <v>0</v>
          </cell>
          <cell r="K1045">
            <v>0</v>
          </cell>
          <cell r="M1045">
            <v>0</v>
          </cell>
          <cell r="N1045">
            <v>0</v>
          </cell>
        </row>
        <row r="1046">
          <cell r="D1046">
            <v>0</v>
          </cell>
          <cell r="E1046">
            <v>0</v>
          </cell>
          <cell r="F1046">
            <v>0</v>
          </cell>
          <cell r="G1046">
            <v>0</v>
          </cell>
          <cell r="H1046">
            <v>0</v>
          </cell>
          <cell r="I1046">
            <v>0</v>
          </cell>
          <cell r="K1046">
            <v>0</v>
          </cell>
          <cell r="M1046">
            <v>0</v>
          </cell>
          <cell r="N1046">
            <v>0</v>
          </cell>
        </row>
        <row r="1047">
          <cell r="D1047">
            <v>0</v>
          </cell>
          <cell r="E1047">
            <v>0</v>
          </cell>
          <cell r="F1047">
            <v>0</v>
          </cell>
          <cell r="G1047">
            <v>0</v>
          </cell>
          <cell r="H1047">
            <v>0</v>
          </cell>
          <cell r="I1047">
            <v>0</v>
          </cell>
          <cell r="K1047">
            <v>0</v>
          </cell>
          <cell r="M1047">
            <v>0</v>
          </cell>
          <cell r="N1047">
            <v>0</v>
          </cell>
        </row>
        <row r="1048">
          <cell r="D1048">
            <v>0</v>
          </cell>
          <cell r="E1048">
            <v>0</v>
          </cell>
          <cell r="F1048">
            <v>0</v>
          </cell>
          <cell r="G1048">
            <v>0</v>
          </cell>
          <cell r="H1048">
            <v>0</v>
          </cell>
          <cell r="I1048">
            <v>0</v>
          </cell>
          <cell r="K1048">
            <v>0</v>
          </cell>
          <cell r="M1048">
            <v>0</v>
          </cell>
          <cell r="N1048">
            <v>0</v>
          </cell>
        </row>
        <row r="1049">
          <cell r="D1049">
            <v>0</v>
          </cell>
          <cell r="E1049">
            <v>0</v>
          </cell>
          <cell r="F1049">
            <v>0</v>
          </cell>
          <cell r="G1049">
            <v>0</v>
          </cell>
          <cell r="H1049">
            <v>0</v>
          </cell>
          <cell r="I1049">
            <v>0</v>
          </cell>
          <cell r="K1049">
            <v>0</v>
          </cell>
          <cell r="M1049">
            <v>0</v>
          </cell>
          <cell r="N1049">
            <v>0</v>
          </cell>
        </row>
        <row r="1050">
          <cell r="D1050">
            <v>0</v>
          </cell>
          <cell r="E1050">
            <v>0</v>
          </cell>
          <cell r="F1050">
            <v>0</v>
          </cell>
          <cell r="G1050">
            <v>0</v>
          </cell>
          <cell r="H1050">
            <v>0</v>
          </cell>
          <cell r="I1050">
            <v>0</v>
          </cell>
          <cell r="K1050">
            <v>0</v>
          </cell>
          <cell r="M1050">
            <v>0</v>
          </cell>
          <cell r="N1050">
            <v>0</v>
          </cell>
        </row>
        <row r="1051">
          <cell r="D1051">
            <v>0</v>
          </cell>
          <cell r="E1051">
            <v>0</v>
          </cell>
          <cell r="F1051">
            <v>0</v>
          </cell>
          <cell r="G1051">
            <v>0</v>
          </cell>
          <cell r="H1051">
            <v>0</v>
          </cell>
          <cell r="I1051">
            <v>0</v>
          </cell>
          <cell r="K1051">
            <v>0</v>
          </cell>
          <cell r="M1051">
            <v>0</v>
          </cell>
          <cell r="N1051">
            <v>0</v>
          </cell>
        </row>
        <row r="1052">
          <cell r="D1052">
            <v>0</v>
          </cell>
          <cell r="E1052">
            <v>0</v>
          </cell>
          <cell r="F1052">
            <v>0</v>
          </cell>
          <cell r="G1052">
            <v>0</v>
          </cell>
          <cell r="H1052">
            <v>0</v>
          </cell>
          <cell r="I1052">
            <v>0</v>
          </cell>
          <cell r="K1052">
            <v>0</v>
          </cell>
          <cell r="M1052">
            <v>0</v>
          </cell>
          <cell r="N1052">
            <v>0</v>
          </cell>
        </row>
        <row r="1053">
          <cell r="D1053">
            <v>0</v>
          </cell>
          <cell r="E1053">
            <v>0</v>
          </cell>
          <cell r="F1053">
            <v>0</v>
          </cell>
          <cell r="G1053">
            <v>0</v>
          </cell>
          <cell r="H1053">
            <v>0</v>
          </cell>
          <cell r="M1053">
            <v>0</v>
          </cell>
          <cell r="N1053">
            <v>0</v>
          </cell>
        </row>
        <row r="1054">
          <cell r="D1054">
            <v>0</v>
          </cell>
          <cell r="E1054">
            <v>0</v>
          </cell>
          <cell r="F1054">
            <v>0</v>
          </cell>
          <cell r="G1054">
            <v>0</v>
          </cell>
          <cell r="H1054">
            <v>0</v>
          </cell>
          <cell r="M1054">
            <v>0</v>
          </cell>
          <cell r="N1054">
            <v>0</v>
          </cell>
        </row>
        <row r="1055">
          <cell r="D1055">
            <v>0</v>
          </cell>
          <cell r="E1055">
            <v>0</v>
          </cell>
          <cell r="F1055">
            <v>0</v>
          </cell>
          <cell r="G1055">
            <v>0</v>
          </cell>
          <cell r="H1055">
            <v>0</v>
          </cell>
          <cell r="I1055">
            <v>0</v>
          </cell>
          <cell r="J1055">
            <v>0</v>
          </cell>
          <cell r="K1055">
            <v>0</v>
          </cell>
          <cell r="L1055">
            <v>0</v>
          </cell>
          <cell r="M1055">
            <v>0</v>
          </cell>
          <cell r="N1055">
            <v>0</v>
          </cell>
        </row>
        <row r="1056">
          <cell r="A1056">
            <v>40</v>
          </cell>
          <cell r="B1056">
            <v>0</v>
          </cell>
          <cell r="C1056">
            <v>0</v>
          </cell>
          <cell r="D1056">
            <v>40</v>
          </cell>
          <cell r="E1056" t="str">
            <v>광전복합케이블, 구내</v>
          </cell>
          <cell r="F1056" t="str">
            <v>SM8C/2.5㎟X2C/2.5㎟*1C, 일반난연</v>
          </cell>
          <cell r="G1056" t="str">
            <v>100m</v>
          </cell>
          <cell r="H1056">
            <v>0</v>
          </cell>
          <cell r="I1056">
            <v>0</v>
          </cell>
          <cell r="J1056">
            <v>0</v>
          </cell>
          <cell r="K1056">
            <v>0</v>
          </cell>
          <cell r="L1056">
            <v>0</v>
          </cell>
          <cell r="M1056">
            <v>0</v>
          </cell>
          <cell r="N1056">
            <v>0</v>
          </cell>
        </row>
        <row r="1057">
          <cell r="A1057" t="str">
            <v>40-1</v>
          </cell>
          <cell r="B1057">
            <v>1</v>
          </cell>
          <cell r="C1057">
            <v>600</v>
          </cell>
          <cell r="D1057">
            <v>0</v>
          </cell>
          <cell r="E1057" t="str">
            <v>가. 재료비</v>
          </cell>
          <cell r="F1057">
            <v>0</v>
          </cell>
          <cell r="G1057">
            <v>0</v>
          </cell>
          <cell r="H1057">
            <v>0</v>
          </cell>
          <cell r="M1057">
            <v>0</v>
          </cell>
          <cell r="N1057">
            <v>0</v>
          </cell>
        </row>
        <row r="1058">
          <cell r="A1058" t="str">
            <v>40-2</v>
          </cell>
          <cell r="B1058">
            <v>2</v>
          </cell>
          <cell r="C1058">
            <v>30</v>
          </cell>
          <cell r="D1058">
            <v>0</v>
          </cell>
          <cell r="E1058" t="str">
            <v>광전복합케이블</v>
          </cell>
          <cell r="F1058" t="str">
            <v>SM8C/2.5㎟X2C/2.5㎟*1C, 일반난연</v>
          </cell>
          <cell r="G1058" t="str">
            <v>m</v>
          </cell>
          <cell r="H1058">
            <v>0</v>
          </cell>
          <cell r="I1058" t="str">
            <v>1*100*(1+0.075)</v>
          </cell>
          <cell r="K1058" t="e">
            <v>#NAME?</v>
          </cell>
          <cell r="M1058" t="str">
            <v>기본x단위x(1+재료할증)</v>
          </cell>
          <cell r="N1058" t="str">
            <v>통1-1-6</v>
          </cell>
        </row>
        <row r="1059">
          <cell r="A1059" t="str">
            <v>40-3</v>
          </cell>
          <cell r="B1059">
            <v>3</v>
          </cell>
          <cell r="C1059">
            <v>606</v>
          </cell>
          <cell r="D1059">
            <v>0</v>
          </cell>
          <cell r="E1059" t="str">
            <v>잡자재비</v>
          </cell>
          <cell r="F1059" t="str">
            <v>전선 및 배관의 2%</v>
          </cell>
          <cell r="G1059" t="str">
            <v>요율</v>
          </cell>
          <cell r="H1059">
            <v>0</v>
          </cell>
          <cell r="I1059">
            <v>0.02</v>
          </cell>
          <cell r="K1059" t="e">
            <v>#NAME?</v>
          </cell>
          <cell r="M1059" t="str">
            <v>기본</v>
          </cell>
          <cell r="N1059" t="str">
            <v>통1-1-12</v>
          </cell>
        </row>
        <row r="1060">
          <cell r="A1060" t="str">
            <v>40-4</v>
          </cell>
          <cell r="B1060">
            <v>4</v>
          </cell>
          <cell r="C1060">
            <v>601</v>
          </cell>
          <cell r="D1060">
            <v>0</v>
          </cell>
          <cell r="E1060" t="str">
            <v>나 노무비</v>
          </cell>
          <cell r="F1060">
            <v>0</v>
          </cell>
          <cell r="G1060">
            <v>0</v>
          </cell>
          <cell r="H1060">
            <v>0</v>
          </cell>
          <cell r="M1060" t="str">
            <v>단면적 35㎟이하 적용</v>
          </cell>
          <cell r="N1060" t="str">
            <v>통4-1-4</v>
          </cell>
        </row>
        <row r="1061">
          <cell r="A1061">
            <v>0</v>
          </cell>
          <cell r="B1061">
            <v>0</v>
          </cell>
          <cell r="C1061">
            <v>553</v>
          </cell>
          <cell r="D1061">
            <v>0</v>
          </cell>
          <cell r="E1061" t="str">
            <v>광케이블설치사</v>
          </cell>
          <cell r="F1061">
            <v>0</v>
          </cell>
          <cell r="G1061" t="str">
            <v>인</v>
          </cell>
          <cell r="H1061">
            <v>0</v>
          </cell>
          <cell r="I1061" t="str">
            <v>1.34*1</v>
          </cell>
          <cell r="J1061" t="str">
            <v>=</v>
          </cell>
          <cell r="K1061" t="e">
            <v>#NAME?</v>
          </cell>
          <cell r="L1061">
            <v>0</v>
          </cell>
          <cell r="M1061" t="str">
            <v>기본x단위량</v>
          </cell>
          <cell r="N1061">
            <v>0</v>
          </cell>
        </row>
        <row r="1062">
          <cell r="A1062">
            <v>0</v>
          </cell>
          <cell r="B1062">
            <v>0</v>
          </cell>
          <cell r="C1062">
            <v>523</v>
          </cell>
          <cell r="D1062">
            <v>0</v>
          </cell>
          <cell r="E1062" t="str">
            <v>보통인부</v>
          </cell>
          <cell r="F1062">
            <v>0</v>
          </cell>
          <cell r="G1062" t="str">
            <v>인</v>
          </cell>
          <cell r="H1062">
            <v>0</v>
          </cell>
          <cell r="I1062" t="str">
            <v>1.34*1</v>
          </cell>
          <cell r="J1062" t="str">
            <v>=</v>
          </cell>
          <cell r="K1062" t="e">
            <v>#NAME?</v>
          </cell>
          <cell r="L1062">
            <v>0</v>
          </cell>
          <cell r="M1062" t="str">
            <v>기본x단위량</v>
          </cell>
          <cell r="N1062">
            <v>0</v>
          </cell>
        </row>
        <row r="1063">
          <cell r="A1063">
            <v>0</v>
          </cell>
          <cell r="B1063">
            <v>0</v>
          </cell>
          <cell r="C1063">
            <v>603</v>
          </cell>
          <cell r="D1063">
            <v>0</v>
          </cell>
          <cell r="E1063" t="str">
            <v>소계</v>
          </cell>
          <cell r="F1063">
            <v>0</v>
          </cell>
          <cell r="G1063">
            <v>0</v>
          </cell>
          <cell r="H1063">
            <v>0</v>
          </cell>
          <cell r="I1063">
            <v>0</v>
          </cell>
          <cell r="J1063">
            <v>0</v>
          </cell>
          <cell r="K1063">
            <v>0</v>
          </cell>
          <cell r="L1063">
            <v>0</v>
          </cell>
          <cell r="M1063">
            <v>0</v>
          </cell>
          <cell r="N1063">
            <v>0</v>
          </cell>
        </row>
        <row r="1064">
          <cell r="A1064" t="str">
            <v>40-5</v>
          </cell>
          <cell r="B1064">
            <v>5</v>
          </cell>
          <cell r="C1064">
            <v>553</v>
          </cell>
          <cell r="D1064">
            <v>0</v>
          </cell>
          <cell r="E1064" t="str">
            <v>광케이블설치사</v>
          </cell>
          <cell r="F1064">
            <v>0</v>
          </cell>
          <cell r="G1064" t="str">
            <v>인</v>
          </cell>
          <cell r="H1064">
            <v>0</v>
          </cell>
          <cell r="I1064">
            <v>0</v>
          </cell>
          <cell r="J1064" t="str">
            <v>=</v>
          </cell>
          <cell r="K1064" t="e">
            <v>#NAME?</v>
          </cell>
          <cell r="L1064">
            <v>0</v>
          </cell>
          <cell r="M1064">
            <v>0</v>
          </cell>
          <cell r="N1064">
            <v>0</v>
          </cell>
        </row>
        <row r="1065">
          <cell r="A1065" t="str">
            <v>40-6</v>
          </cell>
          <cell r="B1065">
            <v>6</v>
          </cell>
          <cell r="C1065">
            <v>523</v>
          </cell>
          <cell r="D1065">
            <v>0</v>
          </cell>
          <cell r="E1065" t="str">
            <v>보통인부</v>
          </cell>
          <cell r="F1065">
            <v>0</v>
          </cell>
          <cell r="G1065" t="str">
            <v>인</v>
          </cell>
          <cell r="H1065">
            <v>0</v>
          </cell>
          <cell r="I1065">
            <v>0</v>
          </cell>
          <cell r="J1065" t="str">
            <v>=</v>
          </cell>
          <cell r="K1065" t="e">
            <v>#NAME?</v>
          </cell>
          <cell r="L1065">
            <v>0</v>
          </cell>
          <cell r="M1065">
            <v>0</v>
          </cell>
          <cell r="N1065">
            <v>0</v>
          </cell>
        </row>
        <row r="1066">
          <cell r="A1066" t="str">
            <v>40-7</v>
          </cell>
          <cell r="B1066">
            <v>7</v>
          </cell>
          <cell r="C1066">
            <v>602</v>
          </cell>
          <cell r="D1066">
            <v>0</v>
          </cell>
          <cell r="E1066" t="str">
            <v>다. 공구손료</v>
          </cell>
          <cell r="F1066" t="str">
            <v>노무비x3%</v>
          </cell>
          <cell r="G1066">
            <v>0</v>
          </cell>
          <cell r="H1066">
            <v>0</v>
          </cell>
          <cell r="I1066">
            <v>0</v>
          </cell>
          <cell r="J1066">
            <v>0</v>
          </cell>
          <cell r="K1066">
            <v>0</v>
          </cell>
          <cell r="L1066">
            <v>0</v>
          </cell>
          <cell r="M1066">
            <v>0</v>
          </cell>
          <cell r="N1066" t="str">
            <v>공구손료</v>
          </cell>
        </row>
        <row r="1067">
          <cell r="A1067" t="str">
            <v>40-8</v>
          </cell>
          <cell r="B1067">
            <v>8</v>
          </cell>
          <cell r="C1067">
            <v>553</v>
          </cell>
          <cell r="D1067">
            <v>0</v>
          </cell>
          <cell r="E1067" t="str">
            <v>광케이블설치사</v>
          </cell>
          <cell r="F1067">
            <v>0</v>
          </cell>
          <cell r="G1067" t="str">
            <v>인</v>
          </cell>
          <cell r="H1067">
            <v>0</v>
          </cell>
          <cell r="I1067" t="str">
            <v>1.34</v>
          </cell>
          <cell r="J1067" t="str">
            <v>=</v>
          </cell>
          <cell r="K1067" t="e">
            <v>#NAME?</v>
          </cell>
          <cell r="L1067">
            <v>0</v>
          </cell>
          <cell r="M1067" t="str">
            <v>기본</v>
          </cell>
          <cell r="N1067" t="str">
            <v>통1-1-10</v>
          </cell>
        </row>
        <row r="1068">
          <cell r="A1068" t="str">
            <v>40-9</v>
          </cell>
          <cell r="B1068">
            <v>9</v>
          </cell>
          <cell r="C1068">
            <v>523</v>
          </cell>
          <cell r="D1068">
            <v>0</v>
          </cell>
          <cell r="E1068" t="str">
            <v>보통인부</v>
          </cell>
          <cell r="F1068">
            <v>0</v>
          </cell>
          <cell r="G1068" t="str">
            <v>인</v>
          </cell>
          <cell r="H1068">
            <v>0</v>
          </cell>
          <cell r="I1068" t="str">
            <v>1.34</v>
          </cell>
          <cell r="J1068" t="str">
            <v>=</v>
          </cell>
          <cell r="K1068" t="e">
            <v>#NAME?</v>
          </cell>
          <cell r="L1068">
            <v>0</v>
          </cell>
          <cell r="M1068" t="str">
            <v>기본</v>
          </cell>
          <cell r="N1068">
            <v>0</v>
          </cell>
        </row>
        <row r="1069">
          <cell r="A1069">
            <v>0</v>
          </cell>
          <cell r="B1069">
            <v>0</v>
          </cell>
          <cell r="C1069">
            <v>0</v>
          </cell>
          <cell r="D1069">
            <v>0</v>
          </cell>
          <cell r="E1069">
            <v>0</v>
          </cell>
          <cell r="F1069">
            <v>0</v>
          </cell>
          <cell r="G1069">
            <v>0</v>
          </cell>
          <cell r="H1069">
            <v>0</v>
          </cell>
          <cell r="I1069">
            <v>0</v>
          </cell>
          <cell r="J1069">
            <v>0</v>
          </cell>
          <cell r="K1069">
            <v>0</v>
          </cell>
          <cell r="M1069">
            <v>0</v>
          </cell>
          <cell r="N1069">
            <v>0</v>
          </cell>
        </row>
        <row r="1070">
          <cell r="A1070">
            <v>0</v>
          </cell>
          <cell r="B1070">
            <v>0</v>
          </cell>
          <cell r="C1070">
            <v>0</v>
          </cell>
          <cell r="D1070">
            <v>0</v>
          </cell>
          <cell r="E1070">
            <v>0</v>
          </cell>
          <cell r="F1070">
            <v>0</v>
          </cell>
          <cell r="G1070">
            <v>0</v>
          </cell>
          <cell r="H1070">
            <v>0</v>
          </cell>
          <cell r="I1070">
            <v>0</v>
          </cell>
          <cell r="J1070">
            <v>0</v>
          </cell>
          <cell r="K1070">
            <v>0</v>
          </cell>
          <cell r="M1070">
            <v>0</v>
          </cell>
          <cell r="N1070">
            <v>0</v>
          </cell>
        </row>
        <row r="1071">
          <cell r="A1071">
            <v>0</v>
          </cell>
          <cell r="B1071">
            <v>0</v>
          </cell>
          <cell r="C1071">
            <v>0</v>
          </cell>
          <cell r="D1071">
            <v>0</v>
          </cell>
          <cell r="E1071">
            <v>0</v>
          </cell>
          <cell r="F1071">
            <v>0</v>
          </cell>
          <cell r="G1071">
            <v>0</v>
          </cell>
          <cell r="H1071">
            <v>0</v>
          </cell>
          <cell r="I1071">
            <v>0</v>
          </cell>
          <cell r="J1071">
            <v>0</v>
          </cell>
          <cell r="K1071">
            <v>0</v>
          </cell>
          <cell r="M1071">
            <v>0</v>
          </cell>
          <cell r="N1071">
            <v>0</v>
          </cell>
        </row>
        <row r="1072">
          <cell r="A1072">
            <v>0</v>
          </cell>
          <cell r="B1072">
            <v>0</v>
          </cell>
          <cell r="C1072">
            <v>0</v>
          </cell>
          <cell r="D1072">
            <v>0</v>
          </cell>
          <cell r="E1072">
            <v>0</v>
          </cell>
          <cell r="F1072">
            <v>0</v>
          </cell>
          <cell r="G1072">
            <v>0</v>
          </cell>
          <cell r="H1072">
            <v>0</v>
          </cell>
          <cell r="I1072">
            <v>0</v>
          </cell>
          <cell r="J1072">
            <v>0</v>
          </cell>
          <cell r="K1072">
            <v>0</v>
          </cell>
          <cell r="M1072">
            <v>0</v>
          </cell>
          <cell r="N1072">
            <v>0</v>
          </cell>
        </row>
        <row r="1073">
          <cell r="A1073">
            <v>0</v>
          </cell>
          <cell r="B1073">
            <v>0</v>
          </cell>
          <cell r="C1073">
            <v>0</v>
          </cell>
          <cell r="D1073">
            <v>0</v>
          </cell>
          <cell r="E1073">
            <v>0</v>
          </cell>
          <cell r="F1073">
            <v>0</v>
          </cell>
          <cell r="G1073">
            <v>0</v>
          </cell>
          <cell r="H1073">
            <v>0</v>
          </cell>
          <cell r="I1073">
            <v>0</v>
          </cell>
          <cell r="J1073">
            <v>0</v>
          </cell>
          <cell r="K1073">
            <v>0</v>
          </cell>
          <cell r="M1073">
            <v>0</v>
          </cell>
          <cell r="N1073">
            <v>0</v>
          </cell>
        </row>
        <row r="1074">
          <cell r="A1074">
            <v>0</v>
          </cell>
          <cell r="B1074">
            <v>0</v>
          </cell>
          <cell r="C1074">
            <v>0</v>
          </cell>
          <cell r="D1074">
            <v>0</v>
          </cell>
          <cell r="E1074">
            <v>0</v>
          </cell>
          <cell r="F1074">
            <v>0</v>
          </cell>
          <cell r="G1074">
            <v>0</v>
          </cell>
          <cell r="H1074">
            <v>0</v>
          </cell>
          <cell r="I1074">
            <v>0</v>
          </cell>
          <cell r="J1074">
            <v>0</v>
          </cell>
          <cell r="K1074">
            <v>0</v>
          </cell>
          <cell r="M1074">
            <v>0</v>
          </cell>
          <cell r="N1074">
            <v>0</v>
          </cell>
        </row>
        <row r="1075">
          <cell r="A1075">
            <v>0</v>
          </cell>
          <cell r="B1075">
            <v>0</v>
          </cell>
          <cell r="C1075">
            <v>0</v>
          </cell>
          <cell r="D1075">
            <v>0</v>
          </cell>
          <cell r="E1075">
            <v>0</v>
          </cell>
          <cell r="F1075">
            <v>0</v>
          </cell>
          <cell r="G1075">
            <v>0</v>
          </cell>
          <cell r="H1075">
            <v>0</v>
          </cell>
          <cell r="I1075">
            <v>0</v>
          </cell>
          <cell r="J1075">
            <v>0</v>
          </cell>
          <cell r="K1075">
            <v>0</v>
          </cell>
          <cell r="M1075">
            <v>0</v>
          </cell>
          <cell r="N1075">
            <v>0</v>
          </cell>
        </row>
        <row r="1076">
          <cell r="A1076">
            <v>0</v>
          </cell>
          <cell r="B1076">
            <v>0</v>
          </cell>
          <cell r="C1076">
            <v>0</v>
          </cell>
          <cell r="D1076">
            <v>0</v>
          </cell>
          <cell r="E1076">
            <v>0</v>
          </cell>
          <cell r="F1076">
            <v>0</v>
          </cell>
          <cell r="G1076">
            <v>0</v>
          </cell>
          <cell r="H1076">
            <v>0</v>
          </cell>
          <cell r="I1076">
            <v>0</v>
          </cell>
          <cell r="J1076">
            <v>0</v>
          </cell>
          <cell r="K1076">
            <v>0</v>
          </cell>
          <cell r="M1076">
            <v>0</v>
          </cell>
          <cell r="N1076">
            <v>0</v>
          </cell>
        </row>
        <row r="1077">
          <cell r="A1077">
            <v>0</v>
          </cell>
          <cell r="B1077">
            <v>0</v>
          </cell>
          <cell r="C1077">
            <v>0</v>
          </cell>
          <cell r="D1077">
            <v>0</v>
          </cell>
          <cell r="E1077">
            <v>0</v>
          </cell>
          <cell r="F1077">
            <v>0</v>
          </cell>
          <cell r="G1077">
            <v>0</v>
          </cell>
          <cell r="H1077">
            <v>0</v>
          </cell>
          <cell r="I1077">
            <v>0</v>
          </cell>
          <cell r="J1077">
            <v>0</v>
          </cell>
          <cell r="K1077">
            <v>0</v>
          </cell>
          <cell r="M1077">
            <v>0</v>
          </cell>
          <cell r="N1077">
            <v>0</v>
          </cell>
        </row>
        <row r="1078">
          <cell r="A1078">
            <v>0</v>
          </cell>
          <cell r="B1078">
            <v>0</v>
          </cell>
          <cell r="C1078">
            <v>0</v>
          </cell>
          <cell r="D1078">
            <v>0</v>
          </cell>
          <cell r="E1078">
            <v>0</v>
          </cell>
          <cell r="F1078">
            <v>0</v>
          </cell>
          <cell r="G1078">
            <v>0</v>
          </cell>
          <cell r="H1078">
            <v>0</v>
          </cell>
          <cell r="I1078">
            <v>0</v>
          </cell>
          <cell r="J1078">
            <v>0</v>
          </cell>
          <cell r="K1078">
            <v>0</v>
          </cell>
          <cell r="M1078">
            <v>0</v>
          </cell>
          <cell r="N1078">
            <v>0</v>
          </cell>
        </row>
        <row r="1079">
          <cell r="A1079">
            <v>0</v>
          </cell>
          <cell r="B1079">
            <v>0</v>
          </cell>
          <cell r="C1079">
            <v>0</v>
          </cell>
          <cell r="D1079">
            <v>0</v>
          </cell>
          <cell r="E1079">
            <v>0</v>
          </cell>
          <cell r="F1079">
            <v>0</v>
          </cell>
          <cell r="G1079">
            <v>0</v>
          </cell>
          <cell r="H1079">
            <v>0</v>
          </cell>
          <cell r="I1079">
            <v>0</v>
          </cell>
          <cell r="J1079">
            <v>0</v>
          </cell>
          <cell r="K1079">
            <v>0</v>
          </cell>
          <cell r="M1079">
            <v>0</v>
          </cell>
          <cell r="N1079">
            <v>0</v>
          </cell>
        </row>
        <row r="1080">
          <cell r="A1080">
            <v>0</v>
          </cell>
          <cell r="B1080">
            <v>0</v>
          </cell>
          <cell r="C1080">
            <v>0</v>
          </cell>
          <cell r="D1080">
            <v>0</v>
          </cell>
          <cell r="E1080">
            <v>0</v>
          </cell>
          <cell r="F1080">
            <v>0</v>
          </cell>
          <cell r="G1080">
            <v>0</v>
          </cell>
          <cell r="H1080">
            <v>0</v>
          </cell>
          <cell r="I1080">
            <v>0</v>
          </cell>
          <cell r="J1080">
            <v>0</v>
          </cell>
          <cell r="K1080">
            <v>0</v>
          </cell>
          <cell r="M1080">
            <v>0</v>
          </cell>
          <cell r="N1080">
            <v>0</v>
          </cell>
        </row>
        <row r="1081">
          <cell r="A1081">
            <v>0</v>
          </cell>
          <cell r="B1081">
            <v>0</v>
          </cell>
          <cell r="C1081">
            <v>0</v>
          </cell>
          <cell r="D1081">
            <v>0</v>
          </cell>
          <cell r="E1081">
            <v>0</v>
          </cell>
          <cell r="F1081">
            <v>0</v>
          </cell>
          <cell r="G1081">
            <v>0</v>
          </cell>
          <cell r="H1081">
            <v>0</v>
          </cell>
          <cell r="I1081">
            <v>0</v>
          </cell>
          <cell r="J1081">
            <v>0</v>
          </cell>
          <cell r="K1081">
            <v>0</v>
          </cell>
          <cell r="M1081">
            <v>0</v>
          </cell>
          <cell r="N1081">
            <v>0</v>
          </cell>
        </row>
        <row r="1082">
          <cell r="A1082">
            <v>0</v>
          </cell>
          <cell r="B1082">
            <v>0</v>
          </cell>
          <cell r="C1082">
            <v>0</v>
          </cell>
          <cell r="D1082">
            <v>0</v>
          </cell>
          <cell r="E1082">
            <v>0</v>
          </cell>
          <cell r="F1082">
            <v>0</v>
          </cell>
          <cell r="G1082">
            <v>0</v>
          </cell>
          <cell r="H1082">
            <v>0</v>
          </cell>
          <cell r="I1082">
            <v>0</v>
          </cell>
          <cell r="J1082">
            <v>0</v>
          </cell>
          <cell r="K1082">
            <v>0</v>
          </cell>
          <cell r="L1082">
            <v>0</v>
          </cell>
          <cell r="M1082">
            <v>0</v>
          </cell>
          <cell r="N1082">
            <v>0</v>
          </cell>
        </row>
        <row r="1083">
          <cell r="A1083">
            <v>41</v>
          </cell>
          <cell r="D1083">
            <v>41</v>
          </cell>
          <cell r="E1083" t="str">
            <v>광전복합케이블, 터널, 야간</v>
          </cell>
          <cell r="F1083" t="str">
            <v>SM8C/2.5㎟X2C/2.5㎟*1C, 일반난연</v>
          </cell>
          <cell r="G1083" t="str">
            <v>100m</v>
          </cell>
          <cell r="H1083">
            <v>0</v>
          </cell>
          <cell r="I1083">
            <v>0</v>
          </cell>
          <cell r="J1083">
            <v>0</v>
          </cell>
          <cell r="K1083">
            <v>0</v>
          </cell>
          <cell r="L1083">
            <v>0</v>
          </cell>
          <cell r="M1083">
            <v>0</v>
          </cell>
          <cell r="N1083">
            <v>0</v>
          </cell>
        </row>
        <row r="1084">
          <cell r="A1084" t="str">
            <v>41-1</v>
          </cell>
          <cell r="B1084">
            <v>1</v>
          </cell>
          <cell r="C1084">
            <v>600</v>
          </cell>
          <cell r="D1084">
            <v>0</v>
          </cell>
          <cell r="E1084" t="str">
            <v>가. 재료비</v>
          </cell>
          <cell r="F1084">
            <v>0</v>
          </cell>
          <cell r="G1084">
            <v>0</v>
          </cell>
          <cell r="H1084">
            <v>0</v>
          </cell>
          <cell r="M1084">
            <v>0</v>
          </cell>
          <cell r="N1084">
            <v>0</v>
          </cell>
        </row>
        <row r="1085">
          <cell r="A1085" t="str">
            <v>41-2</v>
          </cell>
          <cell r="B1085">
            <v>2</v>
          </cell>
          <cell r="C1085">
            <v>30</v>
          </cell>
          <cell r="D1085">
            <v>0</v>
          </cell>
          <cell r="E1085" t="str">
            <v>광전복합케이블</v>
          </cell>
          <cell r="F1085" t="str">
            <v>SM8C/2.5㎟X2C/2.5㎟*1C, 일반난연</v>
          </cell>
          <cell r="G1085" t="str">
            <v>m</v>
          </cell>
          <cell r="H1085">
            <v>0</v>
          </cell>
          <cell r="I1085" t="str">
            <v>1*100*(1+0.03)</v>
          </cell>
          <cell r="K1085" t="e">
            <v>#NAME?</v>
          </cell>
          <cell r="M1085" t="str">
            <v>기본x단위x(1+재료할증)</v>
          </cell>
          <cell r="N1085" t="str">
            <v>통1-1-6</v>
          </cell>
        </row>
        <row r="1086">
          <cell r="A1086" t="str">
            <v>41-3</v>
          </cell>
          <cell r="B1086">
            <v>3</v>
          </cell>
          <cell r="C1086">
            <v>606</v>
          </cell>
          <cell r="D1086">
            <v>0</v>
          </cell>
          <cell r="E1086" t="str">
            <v>잡자재비</v>
          </cell>
          <cell r="F1086" t="str">
            <v>전선 및 배관의 2%</v>
          </cell>
          <cell r="G1086" t="str">
            <v>요율</v>
          </cell>
          <cell r="H1086">
            <v>0</v>
          </cell>
          <cell r="I1086">
            <v>0.02</v>
          </cell>
          <cell r="K1086" t="e">
            <v>#NAME?</v>
          </cell>
          <cell r="M1086" t="str">
            <v>기본</v>
          </cell>
          <cell r="N1086" t="str">
            <v>통1-1-12</v>
          </cell>
        </row>
        <row r="1087">
          <cell r="A1087" t="str">
            <v>41-4</v>
          </cell>
          <cell r="B1087">
            <v>4</v>
          </cell>
          <cell r="C1087">
            <v>601</v>
          </cell>
          <cell r="D1087">
            <v>0</v>
          </cell>
          <cell r="E1087" t="str">
            <v>나 노무비</v>
          </cell>
          <cell r="F1087">
            <v>0</v>
          </cell>
          <cell r="G1087">
            <v>0</v>
          </cell>
          <cell r="H1087">
            <v>0</v>
          </cell>
          <cell r="M1087" t="str">
            <v>단면적 35㎟이하 적용</v>
          </cell>
          <cell r="N1087" t="str">
            <v>통4-1-4</v>
          </cell>
        </row>
        <row r="1088">
          <cell r="A1088">
            <v>0</v>
          </cell>
          <cell r="B1088">
            <v>0</v>
          </cell>
          <cell r="C1088">
            <v>553</v>
          </cell>
          <cell r="D1088">
            <v>0</v>
          </cell>
          <cell r="E1088" t="str">
            <v>광케이블설치사</v>
          </cell>
          <cell r="F1088">
            <v>0</v>
          </cell>
          <cell r="G1088" t="str">
            <v>인</v>
          </cell>
          <cell r="H1088">
            <v>0</v>
          </cell>
          <cell r="I1088" t="str">
            <v>1.34*1*(1+0.517)</v>
          </cell>
          <cell r="J1088" t="str">
            <v>=</v>
          </cell>
          <cell r="K1088" t="e">
            <v>#NAME?</v>
          </cell>
          <cell r="L1088">
            <v>0</v>
          </cell>
          <cell r="M1088" t="str">
            <v>기본x단위량x야간할증</v>
          </cell>
          <cell r="N1088">
            <v>0</v>
          </cell>
        </row>
        <row r="1089">
          <cell r="A1089">
            <v>0</v>
          </cell>
          <cell r="B1089">
            <v>0</v>
          </cell>
          <cell r="C1089">
            <v>523</v>
          </cell>
          <cell r="D1089">
            <v>0</v>
          </cell>
          <cell r="E1089" t="str">
            <v>보통인부</v>
          </cell>
          <cell r="F1089">
            <v>0</v>
          </cell>
          <cell r="G1089" t="str">
            <v>인</v>
          </cell>
          <cell r="H1089">
            <v>0</v>
          </cell>
          <cell r="I1089" t="str">
            <v>1.34*1*(1+0.517)</v>
          </cell>
          <cell r="J1089" t="str">
            <v>=</v>
          </cell>
          <cell r="K1089" t="e">
            <v>#NAME?</v>
          </cell>
          <cell r="L1089">
            <v>0</v>
          </cell>
          <cell r="M1089" t="str">
            <v>기본x단위량x야간할증</v>
          </cell>
          <cell r="N1089">
            <v>0</v>
          </cell>
        </row>
        <row r="1090">
          <cell r="A1090">
            <v>0</v>
          </cell>
          <cell r="B1090">
            <v>0</v>
          </cell>
          <cell r="C1090">
            <v>603</v>
          </cell>
          <cell r="D1090">
            <v>0</v>
          </cell>
          <cell r="E1090" t="str">
            <v>소계</v>
          </cell>
          <cell r="F1090">
            <v>0</v>
          </cell>
          <cell r="G1090">
            <v>0</v>
          </cell>
          <cell r="H1090">
            <v>0</v>
          </cell>
          <cell r="I1090">
            <v>0</v>
          </cell>
          <cell r="J1090">
            <v>0</v>
          </cell>
          <cell r="K1090">
            <v>0</v>
          </cell>
          <cell r="L1090">
            <v>0</v>
          </cell>
          <cell r="M1090">
            <v>0</v>
          </cell>
          <cell r="N1090">
            <v>0</v>
          </cell>
        </row>
        <row r="1091">
          <cell r="A1091" t="str">
            <v>41-5</v>
          </cell>
          <cell r="B1091">
            <v>5</v>
          </cell>
          <cell r="C1091">
            <v>553</v>
          </cell>
          <cell r="D1091">
            <v>0</v>
          </cell>
          <cell r="E1091" t="str">
            <v>광케이블설치사</v>
          </cell>
          <cell r="F1091">
            <v>0</v>
          </cell>
          <cell r="G1091" t="str">
            <v>인</v>
          </cell>
          <cell r="H1091">
            <v>0</v>
          </cell>
          <cell r="I1091">
            <v>0</v>
          </cell>
          <cell r="J1091" t="str">
            <v>=</v>
          </cell>
          <cell r="K1091" t="e">
            <v>#NAME?</v>
          </cell>
          <cell r="L1091">
            <v>0</v>
          </cell>
          <cell r="M1091">
            <v>0</v>
          </cell>
          <cell r="N1091">
            <v>0</v>
          </cell>
        </row>
        <row r="1092">
          <cell r="A1092" t="str">
            <v>41-6</v>
          </cell>
          <cell r="B1092">
            <v>6</v>
          </cell>
          <cell r="C1092">
            <v>523</v>
          </cell>
          <cell r="D1092">
            <v>0</v>
          </cell>
          <cell r="E1092" t="str">
            <v>보통인부</v>
          </cell>
          <cell r="F1092">
            <v>0</v>
          </cell>
          <cell r="G1092" t="str">
            <v>인</v>
          </cell>
          <cell r="H1092">
            <v>0</v>
          </cell>
          <cell r="I1092">
            <v>0</v>
          </cell>
          <cell r="J1092" t="str">
            <v>=</v>
          </cell>
          <cell r="K1092" t="e">
            <v>#NAME?</v>
          </cell>
          <cell r="L1092">
            <v>0</v>
          </cell>
          <cell r="M1092">
            <v>0</v>
          </cell>
          <cell r="N1092">
            <v>0</v>
          </cell>
        </row>
        <row r="1093">
          <cell r="A1093" t="str">
            <v>41-7</v>
          </cell>
          <cell r="B1093">
            <v>7</v>
          </cell>
          <cell r="C1093">
            <v>602</v>
          </cell>
          <cell r="D1093">
            <v>0</v>
          </cell>
          <cell r="E1093" t="str">
            <v>다. 공구손료</v>
          </cell>
          <cell r="F1093" t="str">
            <v>노무비x3%</v>
          </cell>
          <cell r="G1093">
            <v>0</v>
          </cell>
          <cell r="H1093">
            <v>0</v>
          </cell>
          <cell r="I1093">
            <v>0</v>
          </cell>
          <cell r="J1093">
            <v>0</v>
          </cell>
          <cell r="K1093">
            <v>0</v>
          </cell>
          <cell r="L1093">
            <v>0</v>
          </cell>
          <cell r="M1093">
            <v>0</v>
          </cell>
          <cell r="N1093" t="str">
            <v>공구손료</v>
          </cell>
        </row>
        <row r="1094">
          <cell r="A1094" t="str">
            <v>41-8</v>
          </cell>
          <cell r="B1094">
            <v>8</v>
          </cell>
          <cell r="C1094">
            <v>553</v>
          </cell>
          <cell r="D1094">
            <v>0</v>
          </cell>
          <cell r="E1094" t="str">
            <v>광케이블설치사</v>
          </cell>
          <cell r="F1094">
            <v>0</v>
          </cell>
          <cell r="G1094" t="str">
            <v>인</v>
          </cell>
          <cell r="H1094">
            <v>0</v>
          </cell>
          <cell r="I1094" t="str">
            <v>1.34</v>
          </cell>
          <cell r="J1094" t="str">
            <v>=</v>
          </cell>
          <cell r="K1094" t="e">
            <v>#NAME?</v>
          </cell>
          <cell r="L1094">
            <v>0</v>
          </cell>
          <cell r="M1094" t="str">
            <v>기본</v>
          </cell>
          <cell r="N1094" t="str">
            <v>통1-1-10</v>
          </cell>
        </row>
        <row r="1095">
          <cell r="A1095" t="str">
            <v>41-9</v>
          </cell>
          <cell r="B1095">
            <v>9</v>
          </cell>
          <cell r="C1095">
            <v>523</v>
          </cell>
          <cell r="D1095">
            <v>0</v>
          </cell>
          <cell r="E1095" t="str">
            <v>보통인부</v>
          </cell>
          <cell r="F1095">
            <v>0</v>
          </cell>
          <cell r="G1095" t="str">
            <v>인</v>
          </cell>
          <cell r="H1095">
            <v>0</v>
          </cell>
          <cell r="I1095" t="str">
            <v>1.34</v>
          </cell>
          <cell r="J1095" t="str">
            <v>=</v>
          </cell>
          <cell r="K1095" t="e">
            <v>#NAME?</v>
          </cell>
          <cell r="L1095">
            <v>0</v>
          </cell>
          <cell r="M1095" t="str">
            <v>기본</v>
          </cell>
          <cell r="N1095">
            <v>0</v>
          </cell>
        </row>
        <row r="1096">
          <cell r="A1096">
            <v>0</v>
          </cell>
          <cell r="B1096">
            <v>0</v>
          </cell>
          <cell r="C1096">
            <v>0</v>
          </cell>
          <cell r="D1096">
            <v>0</v>
          </cell>
          <cell r="E1096">
            <v>0</v>
          </cell>
          <cell r="F1096">
            <v>0</v>
          </cell>
          <cell r="G1096">
            <v>0</v>
          </cell>
          <cell r="H1096">
            <v>0</v>
          </cell>
          <cell r="I1096">
            <v>0</v>
          </cell>
          <cell r="J1096">
            <v>0</v>
          </cell>
          <cell r="K1096">
            <v>0</v>
          </cell>
          <cell r="M1096">
            <v>0</v>
          </cell>
          <cell r="N1096">
            <v>0</v>
          </cell>
        </row>
        <row r="1097">
          <cell r="A1097">
            <v>0</v>
          </cell>
          <cell r="B1097">
            <v>0</v>
          </cell>
          <cell r="C1097">
            <v>0</v>
          </cell>
          <cell r="D1097">
            <v>0</v>
          </cell>
          <cell r="E1097">
            <v>0</v>
          </cell>
          <cell r="F1097">
            <v>0</v>
          </cell>
          <cell r="G1097">
            <v>0</v>
          </cell>
          <cell r="H1097">
            <v>0</v>
          </cell>
          <cell r="I1097">
            <v>0</v>
          </cell>
          <cell r="J1097">
            <v>0</v>
          </cell>
          <cell r="K1097">
            <v>0</v>
          </cell>
          <cell r="M1097">
            <v>0</v>
          </cell>
          <cell r="N1097">
            <v>0</v>
          </cell>
        </row>
        <row r="1098">
          <cell r="A1098">
            <v>0</v>
          </cell>
          <cell r="B1098">
            <v>0</v>
          </cell>
          <cell r="C1098">
            <v>0</v>
          </cell>
          <cell r="D1098">
            <v>0</v>
          </cell>
          <cell r="E1098">
            <v>0</v>
          </cell>
          <cell r="F1098">
            <v>0</v>
          </cell>
          <cell r="G1098">
            <v>0</v>
          </cell>
          <cell r="H1098">
            <v>0</v>
          </cell>
          <cell r="I1098">
            <v>0</v>
          </cell>
          <cell r="J1098">
            <v>0</v>
          </cell>
          <cell r="K1098">
            <v>0</v>
          </cell>
          <cell r="M1098">
            <v>0</v>
          </cell>
          <cell r="N1098">
            <v>0</v>
          </cell>
        </row>
        <row r="1099">
          <cell r="A1099">
            <v>0</v>
          </cell>
          <cell r="B1099">
            <v>0</v>
          </cell>
          <cell r="C1099">
            <v>0</v>
          </cell>
          <cell r="D1099">
            <v>0</v>
          </cell>
          <cell r="E1099">
            <v>0</v>
          </cell>
          <cell r="F1099">
            <v>0</v>
          </cell>
          <cell r="G1099">
            <v>0</v>
          </cell>
          <cell r="H1099">
            <v>0</v>
          </cell>
          <cell r="I1099">
            <v>0</v>
          </cell>
          <cell r="J1099">
            <v>0</v>
          </cell>
          <cell r="K1099">
            <v>0</v>
          </cell>
          <cell r="M1099">
            <v>0</v>
          </cell>
          <cell r="N1099">
            <v>0</v>
          </cell>
        </row>
        <row r="1100">
          <cell r="A1100">
            <v>0</v>
          </cell>
          <cell r="B1100">
            <v>0</v>
          </cell>
          <cell r="C1100">
            <v>0</v>
          </cell>
          <cell r="D1100">
            <v>0</v>
          </cell>
          <cell r="E1100">
            <v>0</v>
          </cell>
          <cell r="F1100">
            <v>0</v>
          </cell>
          <cell r="G1100">
            <v>0</v>
          </cell>
          <cell r="H1100">
            <v>0</v>
          </cell>
          <cell r="I1100">
            <v>0</v>
          </cell>
          <cell r="J1100">
            <v>0</v>
          </cell>
          <cell r="K1100">
            <v>0</v>
          </cell>
          <cell r="M1100">
            <v>0</v>
          </cell>
          <cell r="N1100">
            <v>0</v>
          </cell>
        </row>
        <row r="1101">
          <cell r="A1101">
            <v>0</v>
          </cell>
          <cell r="B1101">
            <v>0</v>
          </cell>
          <cell r="C1101">
            <v>0</v>
          </cell>
          <cell r="D1101">
            <v>0</v>
          </cell>
          <cell r="E1101">
            <v>0</v>
          </cell>
          <cell r="F1101">
            <v>0</v>
          </cell>
          <cell r="G1101">
            <v>0</v>
          </cell>
          <cell r="H1101">
            <v>0</v>
          </cell>
          <cell r="I1101">
            <v>0</v>
          </cell>
          <cell r="J1101">
            <v>0</v>
          </cell>
          <cell r="K1101">
            <v>0</v>
          </cell>
          <cell r="M1101">
            <v>0</v>
          </cell>
          <cell r="N1101">
            <v>0</v>
          </cell>
        </row>
        <row r="1102">
          <cell r="A1102">
            <v>0</v>
          </cell>
          <cell r="B1102">
            <v>0</v>
          </cell>
          <cell r="C1102">
            <v>0</v>
          </cell>
          <cell r="D1102">
            <v>0</v>
          </cell>
          <cell r="E1102">
            <v>0</v>
          </cell>
          <cell r="F1102">
            <v>0</v>
          </cell>
          <cell r="G1102">
            <v>0</v>
          </cell>
          <cell r="H1102">
            <v>0</v>
          </cell>
          <cell r="I1102">
            <v>0</v>
          </cell>
          <cell r="J1102">
            <v>0</v>
          </cell>
          <cell r="K1102">
            <v>0</v>
          </cell>
          <cell r="M1102">
            <v>0</v>
          </cell>
          <cell r="N1102">
            <v>0</v>
          </cell>
        </row>
        <row r="1103">
          <cell r="A1103">
            <v>0</v>
          </cell>
          <cell r="B1103">
            <v>0</v>
          </cell>
          <cell r="C1103">
            <v>0</v>
          </cell>
          <cell r="D1103">
            <v>0</v>
          </cell>
          <cell r="E1103">
            <v>0</v>
          </cell>
          <cell r="F1103">
            <v>0</v>
          </cell>
          <cell r="G1103">
            <v>0</v>
          </cell>
          <cell r="H1103">
            <v>0</v>
          </cell>
          <cell r="I1103">
            <v>0</v>
          </cell>
          <cell r="J1103">
            <v>0</v>
          </cell>
          <cell r="K1103">
            <v>0</v>
          </cell>
          <cell r="M1103">
            <v>0</v>
          </cell>
          <cell r="N1103">
            <v>0</v>
          </cell>
        </row>
        <row r="1104">
          <cell r="A1104">
            <v>0</v>
          </cell>
          <cell r="B1104">
            <v>0</v>
          </cell>
          <cell r="C1104">
            <v>0</v>
          </cell>
          <cell r="D1104">
            <v>0</v>
          </cell>
          <cell r="E1104">
            <v>0</v>
          </cell>
          <cell r="F1104">
            <v>0</v>
          </cell>
          <cell r="G1104">
            <v>0</v>
          </cell>
          <cell r="H1104">
            <v>0</v>
          </cell>
          <cell r="I1104">
            <v>0</v>
          </cell>
          <cell r="J1104">
            <v>0</v>
          </cell>
          <cell r="K1104">
            <v>0</v>
          </cell>
          <cell r="M1104">
            <v>0</v>
          </cell>
          <cell r="N1104">
            <v>0</v>
          </cell>
        </row>
        <row r="1105">
          <cell r="A1105">
            <v>0</v>
          </cell>
          <cell r="B1105">
            <v>0</v>
          </cell>
          <cell r="C1105">
            <v>0</v>
          </cell>
          <cell r="D1105">
            <v>0</v>
          </cell>
          <cell r="E1105">
            <v>0</v>
          </cell>
          <cell r="F1105">
            <v>0</v>
          </cell>
          <cell r="G1105">
            <v>0</v>
          </cell>
          <cell r="H1105">
            <v>0</v>
          </cell>
          <cell r="I1105">
            <v>0</v>
          </cell>
          <cell r="J1105">
            <v>0</v>
          </cell>
          <cell r="K1105">
            <v>0</v>
          </cell>
          <cell r="M1105">
            <v>0</v>
          </cell>
          <cell r="N1105">
            <v>0</v>
          </cell>
        </row>
        <row r="1106">
          <cell r="A1106">
            <v>0</v>
          </cell>
          <cell r="B1106">
            <v>0</v>
          </cell>
          <cell r="C1106">
            <v>0</v>
          </cell>
          <cell r="D1106">
            <v>0</v>
          </cell>
          <cell r="E1106">
            <v>0</v>
          </cell>
          <cell r="F1106">
            <v>0</v>
          </cell>
          <cell r="G1106">
            <v>0</v>
          </cell>
          <cell r="H1106">
            <v>0</v>
          </cell>
          <cell r="I1106">
            <v>0</v>
          </cell>
          <cell r="J1106">
            <v>0</v>
          </cell>
          <cell r="K1106">
            <v>0</v>
          </cell>
          <cell r="M1106">
            <v>0</v>
          </cell>
          <cell r="N1106">
            <v>0</v>
          </cell>
        </row>
        <row r="1107">
          <cell r="A1107">
            <v>0</v>
          </cell>
          <cell r="B1107">
            <v>0</v>
          </cell>
          <cell r="C1107">
            <v>0</v>
          </cell>
          <cell r="D1107">
            <v>0</v>
          </cell>
          <cell r="E1107">
            <v>0</v>
          </cell>
          <cell r="F1107">
            <v>0</v>
          </cell>
          <cell r="G1107">
            <v>0</v>
          </cell>
          <cell r="H1107">
            <v>0</v>
          </cell>
          <cell r="I1107">
            <v>0</v>
          </cell>
          <cell r="J1107">
            <v>0</v>
          </cell>
          <cell r="K1107">
            <v>0</v>
          </cell>
          <cell r="M1107">
            <v>0</v>
          </cell>
          <cell r="N1107">
            <v>0</v>
          </cell>
        </row>
        <row r="1108">
          <cell r="A1108">
            <v>0</v>
          </cell>
          <cell r="B1108">
            <v>0</v>
          </cell>
          <cell r="C1108">
            <v>0</v>
          </cell>
          <cell r="D1108">
            <v>0</v>
          </cell>
          <cell r="E1108">
            <v>0</v>
          </cell>
          <cell r="F1108">
            <v>0</v>
          </cell>
          <cell r="G1108">
            <v>0</v>
          </cell>
          <cell r="H1108">
            <v>0</v>
          </cell>
          <cell r="I1108">
            <v>0</v>
          </cell>
          <cell r="J1108">
            <v>0</v>
          </cell>
          <cell r="K1108">
            <v>0</v>
          </cell>
          <cell r="M1108">
            <v>0</v>
          </cell>
          <cell r="N1108">
            <v>0</v>
          </cell>
        </row>
        <row r="1109">
          <cell r="A1109">
            <v>0</v>
          </cell>
          <cell r="B1109">
            <v>0</v>
          </cell>
          <cell r="C1109">
            <v>0</v>
          </cell>
          <cell r="D1109">
            <v>0</v>
          </cell>
          <cell r="E1109">
            <v>0</v>
          </cell>
          <cell r="F1109">
            <v>0</v>
          </cell>
          <cell r="G1109">
            <v>0</v>
          </cell>
          <cell r="H1109">
            <v>0</v>
          </cell>
          <cell r="I1109">
            <v>0</v>
          </cell>
          <cell r="J1109">
            <v>0</v>
          </cell>
          <cell r="K1109">
            <v>0</v>
          </cell>
          <cell r="L1109">
            <v>0</v>
          </cell>
          <cell r="M1109">
            <v>0</v>
          </cell>
          <cell r="N1109">
            <v>0</v>
          </cell>
        </row>
        <row r="1110">
          <cell r="A1110">
            <v>42</v>
          </cell>
          <cell r="D1110">
            <v>42</v>
          </cell>
          <cell r="E1110" t="str">
            <v>광전복합케이블, 구내</v>
          </cell>
          <cell r="F1110" t="str">
            <v>SM8C/4㎟X2C/4㎟*1C, 일반난연</v>
          </cell>
          <cell r="G1110" t="str">
            <v>100m</v>
          </cell>
          <cell r="H1110">
            <v>0</v>
          </cell>
          <cell r="I1110">
            <v>0</v>
          </cell>
          <cell r="J1110">
            <v>0</v>
          </cell>
          <cell r="K1110">
            <v>0</v>
          </cell>
          <cell r="L1110">
            <v>0</v>
          </cell>
          <cell r="M1110">
            <v>0</v>
          </cell>
          <cell r="N1110">
            <v>0</v>
          </cell>
        </row>
        <row r="1111">
          <cell r="A1111" t="str">
            <v>42-1</v>
          </cell>
          <cell r="B1111">
            <v>1</v>
          </cell>
          <cell r="C1111">
            <v>600</v>
          </cell>
          <cell r="D1111">
            <v>0</v>
          </cell>
          <cell r="E1111" t="str">
            <v>가. 재료비</v>
          </cell>
          <cell r="F1111">
            <v>0</v>
          </cell>
          <cell r="G1111">
            <v>0</v>
          </cell>
          <cell r="H1111">
            <v>0</v>
          </cell>
          <cell r="M1111">
            <v>0</v>
          </cell>
          <cell r="N1111">
            <v>0</v>
          </cell>
        </row>
        <row r="1112">
          <cell r="A1112" t="str">
            <v>42-2</v>
          </cell>
          <cell r="B1112">
            <v>2</v>
          </cell>
          <cell r="C1112">
            <v>31</v>
          </cell>
          <cell r="D1112">
            <v>0</v>
          </cell>
          <cell r="E1112" t="str">
            <v>광전복합케이블</v>
          </cell>
          <cell r="F1112" t="str">
            <v>SM8C/4㎟X2C/4㎟*1C, 일반난연</v>
          </cell>
          <cell r="G1112" t="str">
            <v>m</v>
          </cell>
          <cell r="H1112">
            <v>0</v>
          </cell>
          <cell r="I1112" t="str">
            <v>1*100*(1+0.075)</v>
          </cell>
          <cell r="K1112" t="e">
            <v>#NAME?</v>
          </cell>
          <cell r="M1112" t="str">
            <v>기본x단위x(1+재료할증)</v>
          </cell>
          <cell r="N1112" t="str">
            <v>통1-1-6</v>
          </cell>
        </row>
        <row r="1113">
          <cell r="A1113" t="str">
            <v>42-3</v>
          </cell>
          <cell r="B1113">
            <v>3</v>
          </cell>
          <cell r="C1113">
            <v>606</v>
          </cell>
          <cell r="D1113">
            <v>0</v>
          </cell>
          <cell r="E1113" t="str">
            <v>잡자재비</v>
          </cell>
          <cell r="F1113" t="str">
            <v>전선 및 배관의 2%</v>
          </cell>
          <cell r="G1113" t="str">
            <v>요율</v>
          </cell>
          <cell r="H1113">
            <v>0</v>
          </cell>
          <cell r="I1113">
            <v>0.02</v>
          </cell>
          <cell r="K1113" t="e">
            <v>#NAME?</v>
          </cell>
          <cell r="M1113" t="str">
            <v>기본</v>
          </cell>
          <cell r="N1113" t="str">
            <v>통1-1-12</v>
          </cell>
        </row>
        <row r="1114">
          <cell r="A1114" t="str">
            <v>42-4</v>
          </cell>
          <cell r="B1114">
            <v>4</v>
          </cell>
          <cell r="C1114">
            <v>601</v>
          </cell>
          <cell r="D1114">
            <v>0</v>
          </cell>
          <cell r="E1114" t="str">
            <v>나 노무비</v>
          </cell>
          <cell r="F1114">
            <v>0</v>
          </cell>
          <cell r="G1114">
            <v>0</v>
          </cell>
          <cell r="H1114">
            <v>0</v>
          </cell>
          <cell r="M1114" t="str">
            <v>단면적 35㎟이하 적용</v>
          </cell>
          <cell r="N1114" t="str">
            <v>통4-1-4</v>
          </cell>
        </row>
        <row r="1115">
          <cell r="C1115">
            <v>553</v>
          </cell>
          <cell r="D1115">
            <v>0</v>
          </cell>
          <cell r="E1115" t="str">
            <v>광케이블설치사</v>
          </cell>
          <cell r="F1115">
            <v>0</v>
          </cell>
          <cell r="G1115" t="str">
            <v>인</v>
          </cell>
          <cell r="H1115">
            <v>0</v>
          </cell>
          <cell r="I1115" t="str">
            <v>1.34*1</v>
          </cell>
          <cell r="J1115" t="str">
            <v>=</v>
          </cell>
          <cell r="K1115" t="e">
            <v>#NAME?</v>
          </cell>
          <cell r="M1115" t="str">
            <v>기본x단위량</v>
          </cell>
          <cell r="N1115">
            <v>0</v>
          </cell>
        </row>
        <row r="1116">
          <cell r="C1116">
            <v>523</v>
          </cell>
          <cell r="D1116">
            <v>0</v>
          </cell>
          <cell r="E1116" t="str">
            <v>보통인부</v>
          </cell>
          <cell r="F1116">
            <v>0</v>
          </cell>
          <cell r="G1116" t="str">
            <v>인</v>
          </cell>
          <cell r="H1116">
            <v>0</v>
          </cell>
          <cell r="I1116" t="str">
            <v>1.34*1</v>
          </cell>
          <cell r="J1116" t="str">
            <v>=</v>
          </cell>
          <cell r="K1116" t="e">
            <v>#NAME?</v>
          </cell>
          <cell r="M1116" t="str">
            <v>기본x단위량</v>
          </cell>
          <cell r="N1116">
            <v>0</v>
          </cell>
        </row>
        <row r="1117">
          <cell r="C1117">
            <v>603</v>
          </cell>
          <cell r="D1117">
            <v>0</v>
          </cell>
          <cell r="E1117" t="str">
            <v>소계</v>
          </cell>
          <cell r="F1117">
            <v>0</v>
          </cell>
          <cell r="G1117">
            <v>0</v>
          </cell>
          <cell r="H1117">
            <v>0</v>
          </cell>
          <cell r="M1117">
            <v>0</v>
          </cell>
          <cell r="N1117">
            <v>0</v>
          </cell>
        </row>
        <row r="1118">
          <cell r="A1118" t="str">
            <v>42-5</v>
          </cell>
          <cell r="B1118">
            <v>5</v>
          </cell>
          <cell r="C1118">
            <v>553</v>
          </cell>
          <cell r="D1118">
            <v>0</v>
          </cell>
          <cell r="E1118" t="str">
            <v>광케이블설치사</v>
          </cell>
          <cell r="F1118">
            <v>0</v>
          </cell>
          <cell r="G1118" t="str">
            <v>인</v>
          </cell>
          <cell r="H1118">
            <v>0</v>
          </cell>
          <cell r="J1118" t="str">
            <v>=</v>
          </cell>
          <cell r="K1118" t="e">
            <v>#NAME?</v>
          </cell>
          <cell r="M1118">
            <v>0</v>
          </cell>
          <cell r="N1118">
            <v>0</v>
          </cell>
        </row>
        <row r="1119">
          <cell r="A1119" t="str">
            <v>42-6</v>
          </cell>
          <cell r="B1119">
            <v>6</v>
          </cell>
          <cell r="C1119">
            <v>523</v>
          </cell>
          <cell r="D1119">
            <v>0</v>
          </cell>
          <cell r="E1119" t="str">
            <v>보통인부</v>
          </cell>
          <cell r="F1119">
            <v>0</v>
          </cell>
          <cell r="G1119" t="str">
            <v>인</v>
          </cell>
          <cell r="H1119">
            <v>0</v>
          </cell>
          <cell r="J1119" t="str">
            <v>=</v>
          </cell>
          <cell r="K1119" t="e">
            <v>#NAME?</v>
          </cell>
          <cell r="M1119">
            <v>0</v>
          </cell>
          <cell r="N1119">
            <v>0</v>
          </cell>
        </row>
        <row r="1120">
          <cell r="A1120" t="str">
            <v>42-7</v>
          </cell>
          <cell r="B1120">
            <v>7</v>
          </cell>
          <cell r="C1120">
            <v>602</v>
          </cell>
          <cell r="D1120">
            <v>0</v>
          </cell>
          <cell r="E1120" t="str">
            <v>다. 공구손료</v>
          </cell>
          <cell r="F1120" t="str">
            <v>노무비x3%</v>
          </cell>
          <cell r="G1120">
            <v>0</v>
          </cell>
          <cell r="H1120">
            <v>0</v>
          </cell>
          <cell r="M1120">
            <v>0</v>
          </cell>
          <cell r="N1120" t="str">
            <v>공구손료</v>
          </cell>
        </row>
        <row r="1121">
          <cell r="A1121" t="str">
            <v>42-8</v>
          </cell>
          <cell r="B1121">
            <v>8</v>
          </cell>
          <cell r="C1121">
            <v>553</v>
          </cell>
          <cell r="D1121">
            <v>0</v>
          </cell>
          <cell r="E1121" t="str">
            <v>광케이블설치사</v>
          </cell>
          <cell r="F1121">
            <v>0</v>
          </cell>
          <cell r="G1121" t="str">
            <v>인</v>
          </cell>
          <cell r="H1121">
            <v>0</v>
          </cell>
          <cell r="I1121" t="str">
            <v>1.34</v>
          </cell>
          <cell r="J1121" t="str">
            <v>=</v>
          </cell>
          <cell r="K1121" t="e">
            <v>#NAME?</v>
          </cell>
          <cell r="M1121" t="str">
            <v>기본</v>
          </cell>
          <cell r="N1121" t="str">
            <v>통1-1-10</v>
          </cell>
        </row>
        <row r="1122">
          <cell r="A1122" t="str">
            <v>42-9</v>
          </cell>
          <cell r="B1122">
            <v>9</v>
          </cell>
          <cell r="C1122">
            <v>523</v>
          </cell>
          <cell r="D1122">
            <v>0</v>
          </cell>
          <cell r="E1122" t="str">
            <v>보통인부</v>
          </cell>
          <cell r="F1122">
            <v>0</v>
          </cell>
          <cell r="G1122" t="str">
            <v>인</v>
          </cell>
          <cell r="H1122">
            <v>0</v>
          </cell>
          <cell r="I1122" t="str">
            <v>1.34</v>
          </cell>
          <cell r="J1122" t="str">
            <v>=</v>
          </cell>
          <cell r="K1122" t="e">
            <v>#NAME?</v>
          </cell>
          <cell r="M1122" t="str">
            <v>기본</v>
          </cell>
          <cell r="N1122">
            <v>0</v>
          </cell>
        </row>
        <row r="1123">
          <cell r="D1123">
            <v>0</v>
          </cell>
          <cell r="E1123">
            <v>0</v>
          </cell>
          <cell r="F1123">
            <v>0</v>
          </cell>
          <cell r="G1123">
            <v>0</v>
          </cell>
          <cell r="H1123">
            <v>0</v>
          </cell>
          <cell r="M1123">
            <v>0</v>
          </cell>
          <cell r="N1123">
            <v>0</v>
          </cell>
        </row>
        <row r="1124">
          <cell r="D1124">
            <v>0</v>
          </cell>
          <cell r="E1124">
            <v>0</v>
          </cell>
          <cell r="F1124">
            <v>0</v>
          </cell>
          <cell r="G1124">
            <v>0</v>
          </cell>
          <cell r="H1124">
            <v>0</v>
          </cell>
          <cell r="I1124">
            <v>0</v>
          </cell>
          <cell r="K1124">
            <v>0</v>
          </cell>
          <cell r="M1124">
            <v>0</v>
          </cell>
          <cell r="N1124">
            <v>0</v>
          </cell>
        </row>
        <row r="1125">
          <cell r="D1125">
            <v>0</v>
          </cell>
          <cell r="E1125">
            <v>0</v>
          </cell>
          <cell r="F1125">
            <v>0</v>
          </cell>
          <cell r="G1125">
            <v>0</v>
          </cell>
          <cell r="H1125">
            <v>0</v>
          </cell>
          <cell r="I1125">
            <v>0</v>
          </cell>
          <cell r="K1125">
            <v>0</v>
          </cell>
          <cell r="M1125">
            <v>0</v>
          </cell>
          <cell r="N1125">
            <v>0</v>
          </cell>
        </row>
        <row r="1126">
          <cell r="D1126">
            <v>0</v>
          </cell>
          <cell r="E1126">
            <v>0</v>
          </cell>
          <cell r="F1126">
            <v>0</v>
          </cell>
          <cell r="G1126">
            <v>0</v>
          </cell>
          <cell r="H1126">
            <v>0</v>
          </cell>
          <cell r="I1126">
            <v>0</v>
          </cell>
          <cell r="K1126">
            <v>0</v>
          </cell>
          <cell r="M1126">
            <v>0</v>
          </cell>
          <cell r="N1126">
            <v>0</v>
          </cell>
        </row>
        <row r="1127">
          <cell r="D1127">
            <v>0</v>
          </cell>
          <cell r="E1127">
            <v>0</v>
          </cell>
          <cell r="F1127">
            <v>0</v>
          </cell>
          <cell r="G1127">
            <v>0</v>
          </cell>
          <cell r="H1127">
            <v>0</v>
          </cell>
          <cell r="I1127">
            <v>0</v>
          </cell>
          <cell r="K1127">
            <v>0</v>
          </cell>
          <cell r="M1127">
            <v>0</v>
          </cell>
          <cell r="N1127">
            <v>0</v>
          </cell>
        </row>
        <row r="1128">
          <cell r="D1128">
            <v>0</v>
          </cell>
          <cell r="E1128">
            <v>0</v>
          </cell>
          <cell r="F1128">
            <v>0</v>
          </cell>
          <cell r="G1128">
            <v>0</v>
          </cell>
          <cell r="H1128">
            <v>0</v>
          </cell>
          <cell r="I1128">
            <v>0</v>
          </cell>
          <cell r="K1128">
            <v>0</v>
          </cell>
          <cell r="M1128">
            <v>0</v>
          </cell>
          <cell r="N1128">
            <v>0</v>
          </cell>
        </row>
        <row r="1129">
          <cell r="A1129">
            <v>0</v>
          </cell>
          <cell r="B1129">
            <v>0</v>
          </cell>
          <cell r="C1129">
            <v>0</v>
          </cell>
          <cell r="D1129">
            <v>0</v>
          </cell>
          <cell r="E1129">
            <v>0</v>
          </cell>
          <cell r="F1129">
            <v>0</v>
          </cell>
          <cell r="G1129">
            <v>0</v>
          </cell>
          <cell r="H1129">
            <v>0</v>
          </cell>
          <cell r="I1129">
            <v>0</v>
          </cell>
          <cell r="J1129">
            <v>0</v>
          </cell>
          <cell r="K1129">
            <v>0</v>
          </cell>
          <cell r="M1129">
            <v>0</v>
          </cell>
          <cell r="N1129">
            <v>0</v>
          </cell>
        </row>
        <row r="1130">
          <cell r="A1130">
            <v>0</v>
          </cell>
          <cell r="B1130">
            <v>0</v>
          </cell>
          <cell r="C1130">
            <v>0</v>
          </cell>
          <cell r="D1130">
            <v>0</v>
          </cell>
          <cell r="E1130">
            <v>0</v>
          </cell>
          <cell r="F1130">
            <v>0</v>
          </cell>
          <cell r="G1130">
            <v>0</v>
          </cell>
          <cell r="H1130">
            <v>0</v>
          </cell>
          <cell r="I1130">
            <v>0</v>
          </cell>
          <cell r="J1130">
            <v>0</v>
          </cell>
          <cell r="K1130">
            <v>0</v>
          </cell>
          <cell r="M1130">
            <v>0</v>
          </cell>
          <cell r="N1130">
            <v>0</v>
          </cell>
        </row>
        <row r="1131">
          <cell r="A1131">
            <v>0</v>
          </cell>
          <cell r="B1131">
            <v>0</v>
          </cell>
          <cell r="C1131">
            <v>0</v>
          </cell>
          <cell r="D1131">
            <v>0</v>
          </cell>
          <cell r="E1131">
            <v>0</v>
          </cell>
          <cell r="F1131">
            <v>0</v>
          </cell>
          <cell r="G1131">
            <v>0</v>
          </cell>
          <cell r="H1131">
            <v>0</v>
          </cell>
          <cell r="I1131">
            <v>0</v>
          </cell>
          <cell r="J1131">
            <v>0</v>
          </cell>
          <cell r="K1131">
            <v>0</v>
          </cell>
          <cell r="M1131">
            <v>0</v>
          </cell>
          <cell r="N1131">
            <v>0</v>
          </cell>
        </row>
        <row r="1132">
          <cell r="A1132">
            <v>0</v>
          </cell>
          <cell r="B1132">
            <v>0</v>
          </cell>
          <cell r="C1132">
            <v>0</v>
          </cell>
          <cell r="D1132">
            <v>0</v>
          </cell>
          <cell r="E1132">
            <v>0</v>
          </cell>
          <cell r="F1132">
            <v>0</v>
          </cell>
          <cell r="G1132">
            <v>0</v>
          </cell>
          <cell r="H1132">
            <v>0</v>
          </cell>
          <cell r="I1132">
            <v>0</v>
          </cell>
          <cell r="J1132">
            <v>0</v>
          </cell>
          <cell r="K1132">
            <v>0</v>
          </cell>
          <cell r="M1132">
            <v>0</v>
          </cell>
          <cell r="N1132">
            <v>0</v>
          </cell>
        </row>
        <row r="1133">
          <cell r="A1133">
            <v>0</v>
          </cell>
          <cell r="B1133">
            <v>0</v>
          </cell>
          <cell r="C1133">
            <v>0</v>
          </cell>
          <cell r="D1133">
            <v>0</v>
          </cell>
          <cell r="E1133">
            <v>0</v>
          </cell>
          <cell r="F1133">
            <v>0</v>
          </cell>
          <cell r="G1133">
            <v>0</v>
          </cell>
          <cell r="H1133">
            <v>0</v>
          </cell>
          <cell r="I1133">
            <v>0</v>
          </cell>
          <cell r="J1133">
            <v>0</v>
          </cell>
          <cell r="K1133">
            <v>0</v>
          </cell>
          <cell r="M1133">
            <v>0</v>
          </cell>
          <cell r="N1133">
            <v>0</v>
          </cell>
        </row>
        <row r="1134">
          <cell r="A1134">
            <v>0</v>
          </cell>
          <cell r="B1134">
            <v>0</v>
          </cell>
          <cell r="C1134">
            <v>0</v>
          </cell>
          <cell r="D1134">
            <v>0</v>
          </cell>
          <cell r="E1134">
            <v>0</v>
          </cell>
          <cell r="F1134">
            <v>0</v>
          </cell>
          <cell r="G1134">
            <v>0</v>
          </cell>
          <cell r="H1134">
            <v>0</v>
          </cell>
          <cell r="I1134">
            <v>0</v>
          </cell>
          <cell r="J1134">
            <v>0</v>
          </cell>
          <cell r="K1134">
            <v>0</v>
          </cell>
          <cell r="M1134">
            <v>0</v>
          </cell>
          <cell r="N1134">
            <v>0</v>
          </cell>
        </row>
        <row r="1135">
          <cell r="A1135">
            <v>0</v>
          </cell>
          <cell r="B1135">
            <v>0</v>
          </cell>
          <cell r="C1135">
            <v>0</v>
          </cell>
          <cell r="D1135">
            <v>0</v>
          </cell>
          <cell r="E1135">
            <v>0</v>
          </cell>
          <cell r="F1135">
            <v>0</v>
          </cell>
          <cell r="G1135">
            <v>0</v>
          </cell>
          <cell r="H1135">
            <v>0</v>
          </cell>
          <cell r="I1135">
            <v>0</v>
          </cell>
          <cell r="J1135">
            <v>0</v>
          </cell>
          <cell r="K1135">
            <v>0</v>
          </cell>
          <cell r="M1135">
            <v>0</v>
          </cell>
          <cell r="N1135">
            <v>0</v>
          </cell>
        </row>
        <row r="1136">
          <cell r="A1136">
            <v>0</v>
          </cell>
          <cell r="B1136">
            <v>0</v>
          </cell>
          <cell r="C1136">
            <v>0</v>
          </cell>
          <cell r="D1136">
            <v>0</v>
          </cell>
          <cell r="E1136">
            <v>0</v>
          </cell>
          <cell r="F1136">
            <v>0</v>
          </cell>
          <cell r="G1136">
            <v>0</v>
          </cell>
          <cell r="H1136">
            <v>0</v>
          </cell>
          <cell r="I1136">
            <v>0</v>
          </cell>
          <cell r="J1136">
            <v>0</v>
          </cell>
          <cell r="K1136">
            <v>0</v>
          </cell>
          <cell r="L1136">
            <v>0</v>
          </cell>
          <cell r="M1136">
            <v>0</v>
          </cell>
          <cell r="N1136">
            <v>0</v>
          </cell>
        </row>
        <row r="1137">
          <cell r="A1137">
            <v>43</v>
          </cell>
          <cell r="D1137">
            <v>43</v>
          </cell>
          <cell r="E1137" t="str">
            <v>광전복합케이블, 터널, 야간</v>
          </cell>
          <cell r="F1137" t="str">
            <v>SM8C/4㎟X2C/4㎟*1C, 일반난연</v>
          </cell>
          <cell r="G1137" t="str">
            <v>100m</v>
          </cell>
          <cell r="H1137">
            <v>0</v>
          </cell>
          <cell r="I1137">
            <v>0</v>
          </cell>
          <cell r="J1137">
            <v>0</v>
          </cell>
          <cell r="K1137">
            <v>0</v>
          </cell>
          <cell r="L1137">
            <v>0</v>
          </cell>
          <cell r="M1137">
            <v>0</v>
          </cell>
          <cell r="N1137">
            <v>0</v>
          </cell>
        </row>
        <row r="1138">
          <cell r="A1138" t="str">
            <v>43-1</v>
          </cell>
          <cell r="B1138">
            <v>1</v>
          </cell>
          <cell r="C1138">
            <v>600</v>
          </cell>
          <cell r="D1138">
            <v>0</v>
          </cell>
          <cell r="E1138" t="str">
            <v>가. 재료비</v>
          </cell>
          <cell r="F1138">
            <v>0</v>
          </cell>
          <cell r="G1138">
            <v>0</v>
          </cell>
          <cell r="H1138">
            <v>0</v>
          </cell>
          <cell r="M1138">
            <v>0</v>
          </cell>
          <cell r="N1138">
            <v>0</v>
          </cell>
        </row>
        <row r="1139">
          <cell r="A1139" t="str">
            <v>43-2</v>
          </cell>
          <cell r="B1139">
            <v>2</v>
          </cell>
          <cell r="C1139">
            <v>31</v>
          </cell>
          <cell r="D1139">
            <v>0</v>
          </cell>
          <cell r="E1139" t="str">
            <v>광전복합케이블</v>
          </cell>
          <cell r="F1139" t="str">
            <v>SM8C/4㎟X2C/4㎟*1C, 일반난연</v>
          </cell>
          <cell r="G1139" t="str">
            <v>m</v>
          </cell>
          <cell r="H1139">
            <v>0</v>
          </cell>
          <cell r="I1139" t="str">
            <v>1*100*(1+0.03)</v>
          </cell>
          <cell r="K1139" t="e">
            <v>#NAME?</v>
          </cell>
          <cell r="M1139" t="str">
            <v>기본x단위x(1+재료할증)</v>
          </cell>
          <cell r="N1139" t="str">
            <v>통1-1-6</v>
          </cell>
        </row>
        <row r="1140">
          <cell r="A1140" t="str">
            <v>43-3</v>
          </cell>
          <cell r="B1140">
            <v>3</v>
          </cell>
          <cell r="C1140">
            <v>606</v>
          </cell>
          <cell r="D1140">
            <v>0</v>
          </cell>
          <cell r="E1140" t="str">
            <v>잡자재비</v>
          </cell>
          <cell r="F1140" t="str">
            <v>전선 및 배관의 2%</v>
          </cell>
          <cell r="G1140" t="str">
            <v>요율</v>
          </cell>
          <cell r="H1140">
            <v>0</v>
          </cell>
          <cell r="I1140">
            <v>0.02</v>
          </cell>
          <cell r="K1140" t="e">
            <v>#NAME?</v>
          </cell>
          <cell r="M1140" t="str">
            <v>기본</v>
          </cell>
          <cell r="N1140" t="str">
            <v>통1-1-12</v>
          </cell>
        </row>
        <row r="1141">
          <cell r="A1141" t="str">
            <v>43-4</v>
          </cell>
          <cell r="B1141">
            <v>4</v>
          </cell>
          <cell r="C1141">
            <v>601</v>
          </cell>
          <cell r="D1141">
            <v>0</v>
          </cell>
          <cell r="E1141" t="str">
            <v>나 노무비</v>
          </cell>
          <cell r="F1141">
            <v>0</v>
          </cell>
          <cell r="G1141">
            <v>0</v>
          </cell>
          <cell r="H1141">
            <v>0</v>
          </cell>
          <cell r="M1141" t="str">
            <v>단면적 35㎟이하 적용</v>
          </cell>
          <cell r="N1141" t="str">
            <v>통4-1-4</v>
          </cell>
        </row>
        <row r="1142">
          <cell r="A1142">
            <v>0</v>
          </cell>
          <cell r="B1142">
            <v>0</v>
          </cell>
          <cell r="C1142">
            <v>553</v>
          </cell>
          <cell r="D1142">
            <v>0</v>
          </cell>
          <cell r="E1142" t="str">
            <v>광케이블설치사</v>
          </cell>
          <cell r="F1142">
            <v>0</v>
          </cell>
          <cell r="G1142" t="str">
            <v>인</v>
          </cell>
          <cell r="H1142">
            <v>0</v>
          </cell>
          <cell r="I1142" t="str">
            <v>1.34*1*(1+0.517)</v>
          </cell>
          <cell r="J1142" t="str">
            <v>=</v>
          </cell>
          <cell r="K1142" t="e">
            <v>#NAME?</v>
          </cell>
          <cell r="L1142">
            <v>0</v>
          </cell>
          <cell r="M1142" t="str">
            <v>기본x단위량x야간할증</v>
          </cell>
          <cell r="N1142">
            <v>0</v>
          </cell>
        </row>
        <row r="1143">
          <cell r="A1143">
            <v>0</v>
          </cell>
          <cell r="B1143">
            <v>0</v>
          </cell>
          <cell r="C1143">
            <v>523</v>
          </cell>
          <cell r="D1143">
            <v>0</v>
          </cell>
          <cell r="E1143" t="str">
            <v>보통인부</v>
          </cell>
          <cell r="F1143">
            <v>0</v>
          </cell>
          <cell r="G1143" t="str">
            <v>인</v>
          </cell>
          <cell r="H1143">
            <v>0</v>
          </cell>
          <cell r="I1143" t="str">
            <v>1.34*1*(1+0.517)</v>
          </cell>
          <cell r="J1143" t="str">
            <v>=</v>
          </cell>
          <cell r="K1143" t="e">
            <v>#NAME?</v>
          </cell>
          <cell r="L1143">
            <v>0</v>
          </cell>
          <cell r="M1143" t="str">
            <v>기본x단위량x야간할증</v>
          </cell>
          <cell r="N1143">
            <v>0</v>
          </cell>
        </row>
        <row r="1144">
          <cell r="A1144">
            <v>0</v>
          </cell>
          <cell r="B1144">
            <v>0</v>
          </cell>
          <cell r="C1144">
            <v>603</v>
          </cell>
          <cell r="D1144">
            <v>0</v>
          </cell>
          <cell r="E1144" t="str">
            <v>소계</v>
          </cell>
          <cell r="F1144">
            <v>0</v>
          </cell>
          <cell r="G1144">
            <v>0</v>
          </cell>
          <cell r="H1144">
            <v>0</v>
          </cell>
          <cell r="I1144">
            <v>0</v>
          </cell>
          <cell r="J1144">
            <v>0</v>
          </cell>
          <cell r="K1144">
            <v>0</v>
          </cell>
          <cell r="L1144">
            <v>0</v>
          </cell>
          <cell r="M1144">
            <v>0</v>
          </cell>
          <cell r="N1144">
            <v>0</v>
          </cell>
        </row>
        <row r="1145">
          <cell r="A1145" t="str">
            <v>43-5</v>
          </cell>
          <cell r="B1145">
            <v>5</v>
          </cell>
          <cell r="C1145">
            <v>553</v>
          </cell>
          <cell r="D1145">
            <v>0</v>
          </cell>
          <cell r="E1145" t="str">
            <v>광케이블설치사</v>
          </cell>
          <cell r="F1145">
            <v>0</v>
          </cell>
          <cell r="G1145" t="str">
            <v>인</v>
          </cell>
          <cell r="H1145">
            <v>0</v>
          </cell>
          <cell r="I1145">
            <v>0</v>
          </cell>
          <cell r="J1145" t="str">
            <v>=</v>
          </cell>
          <cell r="K1145" t="e">
            <v>#NAME?</v>
          </cell>
          <cell r="L1145">
            <v>0</v>
          </cell>
          <cell r="M1145">
            <v>0</v>
          </cell>
          <cell r="N1145">
            <v>0</v>
          </cell>
        </row>
        <row r="1146">
          <cell r="A1146" t="str">
            <v>43-6</v>
          </cell>
          <cell r="B1146">
            <v>6</v>
          </cell>
          <cell r="C1146">
            <v>523</v>
          </cell>
          <cell r="D1146">
            <v>0</v>
          </cell>
          <cell r="E1146" t="str">
            <v>보통인부</v>
          </cell>
          <cell r="F1146">
            <v>0</v>
          </cell>
          <cell r="G1146" t="str">
            <v>인</v>
          </cell>
          <cell r="H1146">
            <v>0</v>
          </cell>
          <cell r="I1146">
            <v>0</v>
          </cell>
          <cell r="J1146" t="str">
            <v>=</v>
          </cell>
          <cell r="K1146" t="e">
            <v>#NAME?</v>
          </cell>
          <cell r="L1146">
            <v>0</v>
          </cell>
          <cell r="M1146">
            <v>0</v>
          </cell>
          <cell r="N1146">
            <v>0</v>
          </cell>
        </row>
        <row r="1147">
          <cell r="A1147" t="str">
            <v>43-7</v>
          </cell>
          <cell r="B1147">
            <v>7</v>
          </cell>
          <cell r="C1147">
            <v>602</v>
          </cell>
          <cell r="D1147">
            <v>0</v>
          </cell>
          <cell r="E1147" t="str">
            <v>다. 공구손료</v>
          </cell>
          <cell r="F1147" t="str">
            <v>노무비x3%</v>
          </cell>
          <cell r="G1147">
            <v>0</v>
          </cell>
          <cell r="H1147">
            <v>0</v>
          </cell>
          <cell r="I1147">
            <v>0</v>
          </cell>
          <cell r="J1147">
            <v>0</v>
          </cell>
          <cell r="K1147">
            <v>0</v>
          </cell>
          <cell r="L1147">
            <v>0</v>
          </cell>
          <cell r="M1147">
            <v>0</v>
          </cell>
          <cell r="N1147" t="str">
            <v>공구손료</v>
          </cell>
        </row>
        <row r="1148">
          <cell r="A1148" t="str">
            <v>43-8</v>
          </cell>
          <cell r="B1148">
            <v>8</v>
          </cell>
          <cell r="C1148">
            <v>553</v>
          </cell>
          <cell r="D1148">
            <v>0</v>
          </cell>
          <cell r="E1148" t="str">
            <v>광케이블설치사</v>
          </cell>
          <cell r="F1148">
            <v>0</v>
          </cell>
          <cell r="G1148" t="str">
            <v>인</v>
          </cell>
          <cell r="H1148">
            <v>0</v>
          </cell>
          <cell r="I1148" t="str">
            <v>1.34</v>
          </cell>
          <cell r="J1148" t="str">
            <v>=</v>
          </cell>
          <cell r="K1148" t="e">
            <v>#NAME?</v>
          </cell>
          <cell r="L1148">
            <v>0</v>
          </cell>
          <cell r="M1148" t="str">
            <v>기본</v>
          </cell>
          <cell r="N1148" t="str">
            <v>통1-1-10</v>
          </cell>
        </row>
        <row r="1149">
          <cell r="A1149" t="str">
            <v>43-9</v>
          </cell>
          <cell r="B1149">
            <v>9</v>
          </cell>
          <cell r="C1149">
            <v>523</v>
          </cell>
          <cell r="D1149">
            <v>0</v>
          </cell>
          <cell r="E1149" t="str">
            <v>보통인부</v>
          </cell>
          <cell r="F1149">
            <v>0</v>
          </cell>
          <cell r="G1149" t="str">
            <v>인</v>
          </cell>
          <cell r="H1149">
            <v>0</v>
          </cell>
          <cell r="I1149" t="str">
            <v>1.34</v>
          </cell>
          <cell r="J1149" t="str">
            <v>=</v>
          </cell>
          <cell r="K1149" t="e">
            <v>#NAME?</v>
          </cell>
          <cell r="L1149">
            <v>0</v>
          </cell>
          <cell r="M1149" t="str">
            <v>기본</v>
          </cell>
          <cell r="N1149">
            <v>0</v>
          </cell>
        </row>
        <row r="1150">
          <cell r="A1150">
            <v>0</v>
          </cell>
          <cell r="B1150">
            <v>0</v>
          </cell>
          <cell r="C1150">
            <v>0</v>
          </cell>
          <cell r="D1150">
            <v>0</v>
          </cell>
          <cell r="E1150">
            <v>0</v>
          </cell>
          <cell r="F1150">
            <v>0</v>
          </cell>
          <cell r="G1150">
            <v>0</v>
          </cell>
          <cell r="H1150">
            <v>0</v>
          </cell>
          <cell r="I1150">
            <v>0</v>
          </cell>
          <cell r="J1150">
            <v>0</v>
          </cell>
          <cell r="K1150">
            <v>0</v>
          </cell>
          <cell r="M1150">
            <v>0</v>
          </cell>
          <cell r="N1150">
            <v>0</v>
          </cell>
        </row>
        <row r="1151">
          <cell r="A1151">
            <v>0</v>
          </cell>
          <cell r="B1151">
            <v>0</v>
          </cell>
          <cell r="C1151">
            <v>0</v>
          </cell>
          <cell r="D1151">
            <v>0</v>
          </cell>
          <cell r="E1151">
            <v>0</v>
          </cell>
          <cell r="F1151">
            <v>0</v>
          </cell>
          <cell r="G1151">
            <v>0</v>
          </cell>
          <cell r="H1151">
            <v>0</v>
          </cell>
          <cell r="I1151">
            <v>0</v>
          </cell>
          <cell r="J1151">
            <v>0</v>
          </cell>
          <cell r="K1151">
            <v>0</v>
          </cell>
          <cell r="M1151">
            <v>0</v>
          </cell>
          <cell r="N1151">
            <v>0</v>
          </cell>
        </row>
        <row r="1152">
          <cell r="A1152">
            <v>0</v>
          </cell>
          <cell r="B1152">
            <v>0</v>
          </cell>
          <cell r="C1152">
            <v>0</v>
          </cell>
          <cell r="D1152">
            <v>0</v>
          </cell>
          <cell r="E1152">
            <v>0</v>
          </cell>
          <cell r="F1152">
            <v>0</v>
          </cell>
          <cell r="G1152">
            <v>0</v>
          </cell>
          <cell r="H1152">
            <v>0</v>
          </cell>
          <cell r="I1152">
            <v>0</v>
          </cell>
          <cell r="J1152">
            <v>0</v>
          </cell>
          <cell r="K1152">
            <v>0</v>
          </cell>
          <cell r="M1152">
            <v>0</v>
          </cell>
          <cell r="N1152">
            <v>0</v>
          </cell>
        </row>
        <row r="1153">
          <cell r="A1153">
            <v>0</v>
          </cell>
          <cell r="B1153">
            <v>0</v>
          </cell>
          <cell r="C1153">
            <v>0</v>
          </cell>
          <cell r="D1153">
            <v>0</v>
          </cell>
          <cell r="E1153">
            <v>0</v>
          </cell>
          <cell r="F1153">
            <v>0</v>
          </cell>
          <cell r="G1153">
            <v>0</v>
          </cell>
          <cell r="H1153">
            <v>0</v>
          </cell>
          <cell r="I1153">
            <v>0</v>
          </cell>
          <cell r="J1153">
            <v>0</v>
          </cell>
          <cell r="K1153">
            <v>0</v>
          </cell>
          <cell r="M1153">
            <v>0</v>
          </cell>
          <cell r="N1153">
            <v>0</v>
          </cell>
        </row>
        <row r="1154">
          <cell r="A1154">
            <v>0</v>
          </cell>
          <cell r="B1154">
            <v>0</v>
          </cell>
          <cell r="C1154">
            <v>0</v>
          </cell>
          <cell r="D1154">
            <v>0</v>
          </cell>
          <cell r="E1154">
            <v>0</v>
          </cell>
          <cell r="F1154">
            <v>0</v>
          </cell>
          <cell r="G1154">
            <v>0</v>
          </cell>
          <cell r="H1154">
            <v>0</v>
          </cell>
          <cell r="I1154">
            <v>0</v>
          </cell>
          <cell r="J1154">
            <v>0</v>
          </cell>
          <cell r="K1154">
            <v>0</v>
          </cell>
          <cell r="M1154">
            <v>0</v>
          </cell>
          <cell r="N1154">
            <v>0</v>
          </cell>
        </row>
        <row r="1155">
          <cell r="A1155">
            <v>0</v>
          </cell>
          <cell r="B1155">
            <v>0</v>
          </cell>
          <cell r="C1155">
            <v>0</v>
          </cell>
          <cell r="D1155">
            <v>0</v>
          </cell>
          <cell r="E1155">
            <v>0</v>
          </cell>
          <cell r="F1155">
            <v>0</v>
          </cell>
          <cell r="G1155">
            <v>0</v>
          </cell>
          <cell r="H1155">
            <v>0</v>
          </cell>
          <cell r="I1155">
            <v>0</v>
          </cell>
          <cell r="J1155">
            <v>0</v>
          </cell>
          <cell r="K1155">
            <v>0</v>
          </cell>
          <cell r="M1155">
            <v>0</v>
          </cell>
          <cell r="N1155">
            <v>0</v>
          </cell>
        </row>
        <row r="1156">
          <cell r="A1156">
            <v>0</v>
          </cell>
          <cell r="B1156">
            <v>0</v>
          </cell>
          <cell r="C1156">
            <v>0</v>
          </cell>
          <cell r="D1156">
            <v>0</v>
          </cell>
          <cell r="E1156">
            <v>0</v>
          </cell>
          <cell r="F1156">
            <v>0</v>
          </cell>
          <cell r="G1156">
            <v>0</v>
          </cell>
          <cell r="H1156">
            <v>0</v>
          </cell>
          <cell r="I1156">
            <v>0</v>
          </cell>
          <cell r="J1156">
            <v>0</v>
          </cell>
          <cell r="K1156">
            <v>0</v>
          </cell>
          <cell r="M1156">
            <v>0</v>
          </cell>
          <cell r="N1156">
            <v>0</v>
          </cell>
        </row>
        <row r="1157">
          <cell r="A1157">
            <v>0</v>
          </cell>
          <cell r="B1157">
            <v>0</v>
          </cell>
          <cell r="C1157">
            <v>0</v>
          </cell>
          <cell r="D1157">
            <v>0</v>
          </cell>
          <cell r="E1157">
            <v>0</v>
          </cell>
          <cell r="F1157">
            <v>0</v>
          </cell>
          <cell r="G1157">
            <v>0</v>
          </cell>
          <cell r="H1157">
            <v>0</v>
          </cell>
          <cell r="I1157">
            <v>0</v>
          </cell>
          <cell r="J1157">
            <v>0</v>
          </cell>
          <cell r="K1157">
            <v>0</v>
          </cell>
          <cell r="M1157">
            <v>0</v>
          </cell>
          <cell r="N1157">
            <v>0</v>
          </cell>
        </row>
        <row r="1158">
          <cell r="A1158">
            <v>0</v>
          </cell>
          <cell r="B1158">
            <v>0</v>
          </cell>
          <cell r="C1158">
            <v>0</v>
          </cell>
          <cell r="D1158">
            <v>0</v>
          </cell>
          <cell r="E1158">
            <v>0</v>
          </cell>
          <cell r="F1158">
            <v>0</v>
          </cell>
          <cell r="G1158">
            <v>0</v>
          </cell>
          <cell r="H1158">
            <v>0</v>
          </cell>
          <cell r="I1158">
            <v>0</v>
          </cell>
          <cell r="J1158">
            <v>0</v>
          </cell>
          <cell r="K1158">
            <v>0</v>
          </cell>
          <cell r="M1158">
            <v>0</v>
          </cell>
          <cell r="N1158">
            <v>0</v>
          </cell>
        </row>
        <row r="1159">
          <cell r="A1159">
            <v>0</v>
          </cell>
          <cell r="B1159">
            <v>0</v>
          </cell>
          <cell r="C1159">
            <v>0</v>
          </cell>
          <cell r="D1159">
            <v>0</v>
          </cell>
          <cell r="E1159">
            <v>0</v>
          </cell>
          <cell r="F1159">
            <v>0</v>
          </cell>
          <cell r="G1159">
            <v>0</v>
          </cell>
          <cell r="H1159">
            <v>0</v>
          </cell>
          <cell r="I1159">
            <v>0</v>
          </cell>
          <cell r="J1159">
            <v>0</v>
          </cell>
          <cell r="K1159">
            <v>0</v>
          </cell>
          <cell r="M1159">
            <v>0</v>
          </cell>
          <cell r="N1159">
            <v>0</v>
          </cell>
        </row>
        <row r="1160">
          <cell r="A1160">
            <v>0</v>
          </cell>
          <cell r="B1160">
            <v>0</v>
          </cell>
          <cell r="C1160">
            <v>0</v>
          </cell>
          <cell r="D1160">
            <v>0</v>
          </cell>
          <cell r="E1160">
            <v>0</v>
          </cell>
          <cell r="F1160">
            <v>0</v>
          </cell>
          <cell r="G1160">
            <v>0</v>
          </cell>
          <cell r="H1160">
            <v>0</v>
          </cell>
          <cell r="I1160">
            <v>0</v>
          </cell>
          <cell r="J1160">
            <v>0</v>
          </cell>
          <cell r="K1160">
            <v>0</v>
          </cell>
          <cell r="M1160">
            <v>0</v>
          </cell>
          <cell r="N1160">
            <v>0</v>
          </cell>
        </row>
        <row r="1161">
          <cell r="A1161">
            <v>0</v>
          </cell>
          <cell r="B1161">
            <v>0</v>
          </cell>
          <cell r="C1161">
            <v>0</v>
          </cell>
          <cell r="D1161">
            <v>0</v>
          </cell>
          <cell r="E1161">
            <v>0</v>
          </cell>
          <cell r="F1161">
            <v>0</v>
          </cell>
          <cell r="G1161">
            <v>0</v>
          </cell>
          <cell r="H1161">
            <v>0</v>
          </cell>
          <cell r="I1161">
            <v>0</v>
          </cell>
          <cell r="J1161">
            <v>0</v>
          </cell>
          <cell r="K1161">
            <v>0</v>
          </cell>
          <cell r="M1161">
            <v>0</v>
          </cell>
          <cell r="N1161">
            <v>0</v>
          </cell>
        </row>
        <row r="1162">
          <cell r="A1162">
            <v>0</v>
          </cell>
          <cell r="B1162">
            <v>0</v>
          </cell>
          <cell r="C1162">
            <v>0</v>
          </cell>
          <cell r="D1162">
            <v>0</v>
          </cell>
          <cell r="E1162">
            <v>0</v>
          </cell>
          <cell r="F1162">
            <v>0</v>
          </cell>
          <cell r="G1162">
            <v>0</v>
          </cell>
          <cell r="H1162">
            <v>0</v>
          </cell>
          <cell r="I1162">
            <v>0</v>
          </cell>
          <cell r="J1162">
            <v>0</v>
          </cell>
          <cell r="K1162">
            <v>0</v>
          </cell>
          <cell r="M1162">
            <v>0</v>
          </cell>
          <cell r="N1162">
            <v>0</v>
          </cell>
        </row>
        <row r="1163">
          <cell r="A1163">
            <v>0</v>
          </cell>
          <cell r="B1163">
            <v>0</v>
          </cell>
          <cell r="C1163">
            <v>0</v>
          </cell>
          <cell r="D1163">
            <v>0</v>
          </cell>
          <cell r="E1163">
            <v>0</v>
          </cell>
          <cell r="F1163">
            <v>0</v>
          </cell>
          <cell r="G1163">
            <v>0</v>
          </cell>
          <cell r="H1163">
            <v>0</v>
          </cell>
          <cell r="I1163">
            <v>0</v>
          </cell>
          <cell r="J1163">
            <v>0</v>
          </cell>
          <cell r="K1163">
            <v>0</v>
          </cell>
          <cell r="L1163">
            <v>0</v>
          </cell>
          <cell r="M1163">
            <v>0</v>
          </cell>
          <cell r="N1163">
            <v>0</v>
          </cell>
        </row>
        <row r="1164">
          <cell r="A1164">
            <v>44</v>
          </cell>
          <cell r="D1164">
            <v>44</v>
          </cell>
          <cell r="E1164" t="str">
            <v>광전복합케이블, 구내</v>
          </cell>
          <cell r="F1164" t="str">
            <v>SM8C/6㎟X2C/6㎟*1C, 일반난연</v>
          </cell>
          <cell r="G1164" t="str">
            <v>100m</v>
          </cell>
          <cell r="H1164">
            <v>0</v>
          </cell>
          <cell r="I1164">
            <v>0</v>
          </cell>
          <cell r="J1164">
            <v>0</v>
          </cell>
          <cell r="K1164">
            <v>0</v>
          </cell>
          <cell r="L1164">
            <v>0</v>
          </cell>
          <cell r="M1164">
            <v>0</v>
          </cell>
          <cell r="N1164">
            <v>0</v>
          </cell>
        </row>
        <row r="1165">
          <cell r="A1165" t="str">
            <v>44-1</v>
          </cell>
          <cell r="B1165">
            <v>1</v>
          </cell>
          <cell r="C1165">
            <v>600</v>
          </cell>
          <cell r="D1165">
            <v>0</v>
          </cell>
          <cell r="E1165" t="str">
            <v>가. 재료비</v>
          </cell>
          <cell r="F1165">
            <v>0</v>
          </cell>
          <cell r="G1165">
            <v>0</v>
          </cell>
          <cell r="H1165">
            <v>0</v>
          </cell>
          <cell r="M1165">
            <v>0</v>
          </cell>
          <cell r="N1165">
            <v>0</v>
          </cell>
        </row>
        <row r="1166">
          <cell r="A1166" t="str">
            <v>44-2</v>
          </cell>
          <cell r="B1166">
            <v>2</v>
          </cell>
          <cell r="C1166">
            <v>32</v>
          </cell>
          <cell r="D1166">
            <v>0</v>
          </cell>
          <cell r="E1166" t="str">
            <v>광전복합케이블</v>
          </cell>
          <cell r="F1166" t="str">
            <v>SM8C/6㎟X2C/6㎟*1C, 일반난연</v>
          </cell>
          <cell r="G1166" t="str">
            <v>m</v>
          </cell>
          <cell r="H1166">
            <v>0</v>
          </cell>
          <cell r="I1166" t="str">
            <v>1*100*(1+0.075)</v>
          </cell>
          <cell r="K1166" t="e">
            <v>#NAME?</v>
          </cell>
          <cell r="M1166" t="str">
            <v>기본x단위x(1+재료할증)</v>
          </cell>
          <cell r="N1166" t="str">
            <v>통1-1-6</v>
          </cell>
        </row>
        <row r="1167">
          <cell r="A1167" t="str">
            <v>44-3</v>
          </cell>
          <cell r="B1167">
            <v>3</v>
          </cell>
          <cell r="C1167">
            <v>606</v>
          </cell>
          <cell r="D1167">
            <v>0</v>
          </cell>
          <cell r="E1167" t="str">
            <v>잡자재비</v>
          </cell>
          <cell r="F1167" t="str">
            <v>전선 및 배관의 2%</v>
          </cell>
          <cell r="G1167" t="str">
            <v>요율</v>
          </cell>
          <cell r="H1167">
            <v>0</v>
          </cell>
          <cell r="I1167">
            <v>0.02</v>
          </cell>
          <cell r="K1167" t="e">
            <v>#NAME?</v>
          </cell>
          <cell r="M1167" t="str">
            <v>기본</v>
          </cell>
          <cell r="N1167" t="str">
            <v>통1-1-12</v>
          </cell>
        </row>
        <row r="1168">
          <cell r="A1168" t="str">
            <v>44-4</v>
          </cell>
          <cell r="B1168">
            <v>4</v>
          </cell>
          <cell r="C1168">
            <v>601</v>
          </cell>
          <cell r="D1168">
            <v>0</v>
          </cell>
          <cell r="E1168" t="str">
            <v>나 노무비</v>
          </cell>
          <cell r="F1168">
            <v>0</v>
          </cell>
          <cell r="G1168">
            <v>0</v>
          </cell>
          <cell r="H1168">
            <v>0</v>
          </cell>
          <cell r="M1168" t="str">
            <v>단면적 35㎟이하 적용</v>
          </cell>
          <cell r="N1168" t="str">
            <v>통4-1-4</v>
          </cell>
        </row>
        <row r="1169">
          <cell r="C1169">
            <v>553</v>
          </cell>
          <cell r="D1169">
            <v>0</v>
          </cell>
          <cell r="E1169" t="str">
            <v>광케이블설치사</v>
          </cell>
          <cell r="F1169">
            <v>0</v>
          </cell>
          <cell r="G1169" t="str">
            <v>인</v>
          </cell>
          <cell r="H1169">
            <v>0</v>
          </cell>
          <cell r="I1169" t="str">
            <v>1.34*1</v>
          </cell>
          <cell r="J1169" t="str">
            <v>=</v>
          </cell>
          <cell r="K1169" t="e">
            <v>#NAME?</v>
          </cell>
          <cell r="M1169" t="str">
            <v>기본x단위량</v>
          </cell>
          <cell r="N1169">
            <v>0</v>
          </cell>
        </row>
        <row r="1170">
          <cell r="C1170">
            <v>523</v>
          </cell>
          <cell r="D1170">
            <v>0</v>
          </cell>
          <cell r="E1170" t="str">
            <v>보통인부</v>
          </cell>
          <cell r="F1170">
            <v>0</v>
          </cell>
          <cell r="G1170" t="str">
            <v>인</v>
          </cell>
          <cell r="H1170">
            <v>0</v>
          </cell>
          <cell r="I1170" t="str">
            <v>1.34*1</v>
          </cell>
          <cell r="J1170" t="str">
            <v>=</v>
          </cell>
          <cell r="K1170" t="e">
            <v>#NAME?</v>
          </cell>
          <cell r="M1170" t="str">
            <v>기본x단위량</v>
          </cell>
          <cell r="N1170">
            <v>0</v>
          </cell>
        </row>
        <row r="1171">
          <cell r="C1171">
            <v>603</v>
          </cell>
          <cell r="D1171">
            <v>0</v>
          </cell>
          <cell r="E1171" t="str">
            <v>소계</v>
          </cell>
          <cell r="F1171">
            <v>0</v>
          </cell>
          <cell r="G1171">
            <v>0</v>
          </cell>
          <cell r="H1171">
            <v>0</v>
          </cell>
          <cell r="M1171">
            <v>0</v>
          </cell>
          <cell r="N1171">
            <v>0</v>
          </cell>
        </row>
        <row r="1172">
          <cell r="A1172" t="str">
            <v>44-5</v>
          </cell>
          <cell r="B1172">
            <v>5</v>
          </cell>
          <cell r="C1172">
            <v>553</v>
          </cell>
          <cell r="D1172">
            <v>0</v>
          </cell>
          <cell r="E1172" t="str">
            <v>광케이블설치사</v>
          </cell>
          <cell r="F1172">
            <v>0</v>
          </cell>
          <cell r="G1172" t="str">
            <v>인</v>
          </cell>
          <cell r="H1172">
            <v>0</v>
          </cell>
          <cell r="J1172" t="str">
            <v>=</v>
          </cell>
          <cell r="K1172" t="e">
            <v>#NAME?</v>
          </cell>
          <cell r="M1172">
            <v>0</v>
          </cell>
          <cell r="N1172">
            <v>0</v>
          </cell>
        </row>
        <row r="1173">
          <cell r="A1173" t="str">
            <v>44-6</v>
          </cell>
          <cell r="B1173">
            <v>6</v>
          </cell>
          <cell r="C1173">
            <v>523</v>
          </cell>
          <cell r="D1173">
            <v>0</v>
          </cell>
          <cell r="E1173" t="str">
            <v>보통인부</v>
          </cell>
          <cell r="F1173">
            <v>0</v>
          </cell>
          <cell r="G1173" t="str">
            <v>인</v>
          </cell>
          <cell r="H1173">
            <v>0</v>
          </cell>
          <cell r="J1173" t="str">
            <v>=</v>
          </cell>
          <cell r="K1173" t="e">
            <v>#NAME?</v>
          </cell>
          <cell r="M1173">
            <v>0</v>
          </cell>
          <cell r="N1173">
            <v>0</v>
          </cell>
        </row>
        <row r="1174">
          <cell r="A1174" t="str">
            <v>44-7</v>
          </cell>
          <cell r="B1174">
            <v>7</v>
          </cell>
          <cell r="C1174">
            <v>602</v>
          </cell>
          <cell r="D1174">
            <v>0</v>
          </cell>
          <cell r="E1174" t="str">
            <v>다. 공구손료</v>
          </cell>
          <cell r="F1174" t="str">
            <v>노무비x3%</v>
          </cell>
          <cell r="G1174">
            <v>0</v>
          </cell>
          <cell r="H1174">
            <v>0</v>
          </cell>
          <cell r="M1174">
            <v>0</v>
          </cell>
          <cell r="N1174" t="str">
            <v>공구손료</v>
          </cell>
        </row>
        <row r="1175">
          <cell r="A1175" t="str">
            <v>44-8</v>
          </cell>
          <cell r="B1175">
            <v>8</v>
          </cell>
          <cell r="C1175">
            <v>553</v>
          </cell>
          <cell r="D1175">
            <v>0</v>
          </cell>
          <cell r="E1175" t="str">
            <v>광케이블설치사</v>
          </cell>
          <cell r="F1175">
            <v>0</v>
          </cell>
          <cell r="G1175" t="str">
            <v>인</v>
          </cell>
          <cell r="H1175">
            <v>0</v>
          </cell>
          <cell r="I1175" t="str">
            <v>1.34</v>
          </cell>
          <cell r="J1175" t="str">
            <v>=</v>
          </cell>
          <cell r="K1175" t="e">
            <v>#NAME?</v>
          </cell>
          <cell r="M1175" t="str">
            <v>기본</v>
          </cell>
          <cell r="N1175" t="str">
            <v>통1-1-10</v>
          </cell>
        </row>
        <row r="1176">
          <cell r="A1176" t="str">
            <v>44-9</v>
          </cell>
          <cell r="B1176">
            <v>9</v>
          </cell>
          <cell r="C1176">
            <v>523</v>
          </cell>
          <cell r="D1176">
            <v>0</v>
          </cell>
          <cell r="E1176" t="str">
            <v>보통인부</v>
          </cell>
          <cell r="F1176">
            <v>0</v>
          </cell>
          <cell r="G1176" t="str">
            <v>인</v>
          </cell>
          <cell r="H1176">
            <v>0</v>
          </cell>
          <cell r="I1176" t="str">
            <v>1.34</v>
          </cell>
          <cell r="J1176" t="str">
            <v>=</v>
          </cell>
          <cell r="K1176" t="e">
            <v>#NAME?</v>
          </cell>
          <cell r="M1176" t="str">
            <v>기본</v>
          </cell>
          <cell r="N1176">
            <v>0</v>
          </cell>
        </row>
        <row r="1177">
          <cell r="D1177">
            <v>0</v>
          </cell>
          <cell r="E1177">
            <v>0</v>
          </cell>
          <cell r="F1177">
            <v>0</v>
          </cell>
          <cell r="G1177">
            <v>0</v>
          </cell>
          <cell r="H1177">
            <v>0</v>
          </cell>
          <cell r="M1177">
            <v>0</v>
          </cell>
          <cell r="N1177">
            <v>0</v>
          </cell>
        </row>
        <row r="1178">
          <cell r="D1178">
            <v>0</v>
          </cell>
          <cell r="E1178">
            <v>0</v>
          </cell>
          <cell r="F1178">
            <v>0</v>
          </cell>
          <cell r="G1178">
            <v>0</v>
          </cell>
          <cell r="H1178">
            <v>0</v>
          </cell>
          <cell r="I1178">
            <v>0</v>
          </cell>
          <cell r="K1178">
            <v>0</v>
          </cell>
          <cell r="M1178">
            <v>0</v>
          </cell>
          <cell r="N1178">
            <v>0</v>
          </cell>
        </row>
        <row r="1179">
          <cell r="D1179">
            <v>0</v>
          </cell>
          <cell r="E1179">
            <v>0</v>
          </cell>
          <cell r="F1179">
            <v>0</v>
          </cell>
          <cell r="G1179">
            <v>0</v>
          </cell>
          <cell r="H1179">
            <v>0</v>
          </cell>
          <cell r="I1179">
            <v>0</v>
          </cell>
          <cell r="K1179">
            <v>0</v>
          </cell>
          <cell r="M1179">
            <v>0</v>
          </cell>
          <cell r="N1179">
            <v>0</v>
          </cell>
        </row>
        <row r="1180">
          <cell r="D1180">
            <v>0</v>
          </cell>
          <cell r="E1180">
            <v>0</v>
          </cell>
          <cell r="F1180">
            <v>0</v>
          </cell>
          <cell r="G1180">
            <v>0</v>
          </cell>
          <cell r="H1180">
            <v>0</v>
          </cell>
          <cell r="I1180">
            <v>0</v>
          </cell>
          <cell r="K1180">
            <v>0</v>
          </cell>
          <cell r="M1180">
            <v>0</v>
          </cell>
          <cell r="N1180">
            <v>0</v>
          </cell>
        </row>
        <row r="1181">
          <cell r="D1181">
            <v>0</v>
          </cell>
          <cell r="E1181">
            <v>0</v>
          </cell>
          <cell r="F1181">
            <v>0</v>
          </cell>
          <cell r="G1181">
            <v>0</v>
          </cell>
          <cell r="H1181">
            <v>0</v>
          </cell>
          <cell r="I1181">
            <v>0</v>
          </cell>
          <cell r="K1181">
            <v>0</v>
          </cell>
          <cell r="M1181">
            <v>0</v>
          </cell>
          <cell r="N1181">
            <v>0</v>
          </cell>
        </row>
        <row r="1182">
          <cell r="D1182">
            <v>0</v>
          </cell>
          <cell r="E1182">
            <v>0</v>
          </cell>
          <cell r="F1182">
            <v>0</v>
          </cell>
          <cell r="G1182">
            <v>0</v>
          </cell>
          <cell r="H1182">
            <v>0</v>
          </cell>
          <cell r="I1182">
            <v>0</v>
          </cell>
          <cell r="K1182">
            <v>0</v>
          </cell>
          <cell r="M1182">
            <v>0</v>
          </cell>
          <cell r="N1182">
            <v>0</v>
          </cell>
        </row>
        <row r="1183">
          <cell r="D1183">
            <v>0</v>
          </cell>
          <cell r="E1183">
            <v>0</v>
          </cell>
          <cell r="F1183">
            <v>0</v>
          </cell>
          <cell r="G1183">
            <v>0</v>
          </cell>
          <cell r="H1183">
            <v>0</v>
          </cell>
          <cell r="I1183">
            <v>0</v>
          </cell>
          <cell r="K1183">
            <v>0</v>
          </cell>
          <cell r="M1183">
            <v>0</v>
          </cell>
          <cell r="N1183">
            <v>0</v>
          </cell>
        </row>
        <row r="1184">
          <cell r="D1184">
            <v>0</v>
          </cell>
          <cell r="E1184">
            <v>0</v>
          </cell>
          <cell r="F1184">
            <v>0</v>
          </cell>
          <cell r="G1184">
            <v>0</v>
          </cell>
          <cell r="H1184">
            <v>0</v>
          </cell>
          <cell r="I1184">
            <v>0</v>
          </cell>
          <cell r="K1184">
            <v>0</v>
          </cell>
          <cell r="M1184">
            <v>0</v>
          </cell>
          <cell r="N1184">
            <v>0</v>
          </cell>
        </row>
        <row r="1185">
          <cell r="D1185">
            <v>0</v>
          </cell>
          <cell r="E1185">
            <v>0</v>
          </cell>
          <cell r="F1185">
            <v>0</v>
          </cell>
          <cell r="G1185">
            <v>0</v>
          </cell>
          <cell r="H1185">
            <v>0</v>
          </cell>
          <cell r="I1185">
            <v>0</v>
          </cell>
          <cell r="K1185">
            <v>0</v>
          </cell>
          <cell r="M1185">
            <v>0</v>
          </cell>
          <cell r="N1185">
            <v>0</v>
          </cell>
        </row>
        <row r="1186">
          <cell r="D1186">
            <v>0</v>
          </cell>
          <cell r="E1186">
            <v>0</v>
          </cell>
          <cell r="F1186">
            <v>0</v>
          </cell>
          <cell r="G1186">
            <v>0</v>
          </cell>
          <cell r="H1186">
            <v>0</v>
          </cell>
          <cell r="I1186">
            <v>0</v>
          </cell>
          <cell r="K1186">
            <v>0</v>
          </cell>
          <cell r="M1186">
            <v>0</v>
          </cell>
          <cell r="N1186">
            <v>0</v>
          </cell>
        </row>
        <row r="1187">
          <cell r="D1187">
            <v>0</v>
          </cell>
          <cell r="E1187">
            <v>0</v>
          </cell>
          <cell r="F1187">
            <v>0</v>
          </cell>
          <cell r="G1187">
            <v>0</v>
          </cell>
          <cell r="H1187">
            <v>0</v>
          </cell>
          <cell r="I1187">
            <v>0</v>
          </cell>
          <cell r="K1187">
            <v>0</v>
          </cell>
          <cell r="M1187">
            <v>0</v>
          </cell>
          <cell r="N1187">
            <v>0</v>
          </cell>
        </row>
        <row r="1188">
          <cell r="D1188">
            <v>0</v>
          </cell>
          <cell r="E1188">
            <v>0</v>
          </cell>
          <cell r="F1188">
            <v>0</v>
          </cell>
          <cell r="G1188">
            <v>0</v>
          </cell>
          <cell r="H1188">
            <v>0</v>
          </cell>
          <cell r="M1188">
            <v>0</v>
          </cell>
          <cell r="N1188">
            <v>0</v>
          </cell>
        </row>
        <row r="1189">
          <cell r="D1189">
            <v>0</v>
          </cell>
          <cell r="E1189">
            <v>0</v>
          </cell>
          <cell r="F1189">
            <v>0</v>
          </cell>
          <cell r="G1189">
            <v>0</v>
          </cell>
          <cell r="H1189">
            <v>0</v>
          </cell>
          <cell r="M1189">
            <v>0</v>
          </cell>
          <cell r="N1189">
            <v>0</v>
          </cell>
        </row>
        <row r="1190">
          <cell r="D1190">
            <v>0</v>
          </cell>
          <cell r="E1190">
            <v>0</v>
          </cell>
          <cell r="F1190">
            <v>0</v>
          </cell>
          <cell r="G1190">
            <v>0</v>
          </cell>
          <cell r="H1190">
            <v>0</v>
          </cell>
          <cell r="I1190">
            <v>0</v>
          </cell>
          <cell r="J1190">
            <v>0</v>
          </cell>
          <cell r="K1190">
            <v>0</v>
          </cell>
          <cell r="L1190">
            <v>0</v>
          </cell>
          <cell r="M1190">
            <v>0</v>
          </cell>
          <cell r="N1190">
            <v>0</v>
          </cell>
        </row>
        <row r="1191">
          <cell r="A1191">
            <v>45</v>
          </cell>
          <cell r="D1191">
            <v>45</v>
          </cell>
          <cell r="E1191" t="str">
            <v>광전복합케이블, 터널, 야간</v>
          </cell>
          <cell r="F1191" t="str">
            <v>SM8C/6㎟X2C/6㎟*1C, 일반난연</v>
          </cell>
          <cell r="G1191" t="str">
            <v>100m</v>
          </cell>
          <cell r="H1191">
            <v>0</v>
          </cell>
          <cell r="I1191">
            <v>0</v>
          </cell>
          <cell r="J1191">
            <v>0</v>
          </cell>
          <cell r="K1191">
            <v>0</v>
          </cell>
          <cell r="L1191">
            <v>0</v>
          </cell>
          <cell r="M1191">
            <v>0</v>
          </cell>
          <cell r="N1191">
            <v>0</v>
          </cell>
        </row>
        <row r="1192">
          <cell r="A1192" t="str">
            <v>45-1</v>
          </cell>
          <cell r="B1192">
            <v>1</v>
          </cell>
          <cell r="C1192">
            <v>600</v>
          </cell>
          <cell r="D1192">
            <v>0</v>
          </cell>
          <cell r="E1192" t="str">
            <v>가. 재료비</v>
          </cell>
          <cell r="F1192">
            <v>0</v>
          </cell>
          <cell r="G1192">
            <v>0</v>
          </cell>
          <cell r="H1192">
            <v>0</v>
          </cell>
          <cell r="M1192">
            <v>0</v>
          </cell>
          <cell r="N1192">
            <v>0</v>
          </cell>
        </row>
        <row r="1193">
          <cell r="A1193" t="str">
            <v>45-2</v>
          </cell>
          <cell r="B1193">
            <v>2</v>
          </cell>
          <cell r="C1193">
            <v>32</v>
          </cell>
          <cell r="D1193">
            <v>0</v>
          </cell>
          <cell r="E1193" t="str">
            <v>광전복합케이블</v>
          </cell>
          <cell r="F1193" t="str">
            <v>SM8C/6㎟X2C/6㎟*1C, 일반난연</v>
          </cell>
          <cell r="G1193" t="str">
            <v>m</v>
          </cell>
          <cell r="H1193">
            <v>0</v>
          </cell>
          <cell r="I1193" t="str">
            <v>1*100*(1+0.03)</v>
          </cell>
          <cell r="K1193" t="e">
            <v>#NAME?</v>
          </cell>
          <cell r="M1193" t="str">
            <v>기본x단위x(1+재료할증)</v>
          </cell>
          <cell r="N1193" t="str">
            <v>통1-1-6</v>
          </cell>
        </row>
        <row r="1194">
          <cell r="A1194" t="str">
            <v>45-3</v>
          </cell>
          <cell r="B1194">
            <v>3</v>
          </cell>
          <cell r="C1194">
            <v>606</v>
          </cell>
          <cell r="D1194">
            <v>0</v>
          </cell>
          <cell r="E1194" t="str">
            <v>잡자재비</v>
          </cell>
          <cell r="F1194" t="str">
            <v>전선 및 배관의 2%</v>
          </cell>
          <cell r="G1194" t="str">
            <v>요율</v>
          </cell>
          <cell r="H1194">
            <v>0</v>
          </cell>
          <cell r="I1194">
            <v>0.02</v>
          </cell>
          <cell r="K1194" t="e">
            <v>#NAME?</v>
          </cell>
          <cell r="M1194" t="str">
            <v>기본</v>
          </cell>
          <cell r="N1194" t="str">
            <v>통1-1-12</v>
          </cell>
        </row>
        <row r="1195">
          <cell r="A1195" t="str">
            <v>45-4</v>
          </cell>
          <cell r="B1195">
            <v>4</v>
          </cell>
          <cell r="C1195">
            <v>601</v>
          </cell>
          <cell r="D1195">
            <v>0</v>
          </cell>
          <cell r="E1195" t="str">
            <v>나 노무비</v>
          </cell>
          <cell r="F1195">
            <v>0</v>
          </cell>
          <cell r="G1195">
            <v>0</v>
          </cell>
          <cell r="H1195">
            <v>0</v>
          </cell>
          <cell r="M1195" t="str">
            <v>단면적 35㎟이하 적용</v>
          </cell>
          <cell r="N1195" t="str">
            <v>통4-1-4</v>
          </cell>
        </row>
        <row r="1196">
          <cell r="A1196">
            <v>0</v>
          </cell>
          <cell r="B1196">
            <v>0</v>
          </cell>
          <cell r="C1196">
            <v>553</v>
          </cell>
          <cell r="D1196">
            <v>0</v>
          </cell>
          <cell r="E1196" t="str">
            <v>광케이블설치사</v>
          </cell>
          <cell r="F1196">
            <v>0</v>
          </cell>
          <cell r="G1196" t="str">
            <v>인</v>
          </cell>
          <cell r="H1196">
            <v>0</v>
          </cell>
          <cell r="I1196" t="str">
            <v>1.34*1*(1+0.517)</v>
          </cell>
          <cell r="J1196" t="str">
            <v>=</v>
          </cell>
          <cell r="K1196" t="e">
            <v>#NAME?</v>
          </cell>
          <cell r="L1196">
            <v>0</v>
          </cell>
          <cell r="M1196" t="str">
            <v>기본x단위량x야간할증</v>
          </cell>
          <cell r="N1196">
            <v>0</v>
          </cell>
        </row>
        <row r="1197">
          <cell r="A1197">
            <v>0</v>
          </cell>
          <cell r="B1197">
            <v>0</v>
          </cell>
          <cell r="C1197">
            <v>523</v>
          </cell>
          <cell r="D1197">
            <v>0</v>
          </cell>
          <cell r="E1197" t="str">
            <v>보통인부</v>
          </cell>
          <cell r="F1197">
            <v>0</v>
          </cell>
          <cell r="G1197" t="str">
            <v>인</v>
          </cell>
          <cell r="H1197">
            <v>0</v>
          </cell>
          <cell r="I1197" t="str">
            <v>1.34*1*(1+0.517)</v>
          </cell>
          <cell r="J1197" t="str">
            <v>=</v>
          </cell>
          <cell r="K1197" t="e">
            <v>#NAME?</v>
          </cell>
          <cell r="L1197">
            <v>0</v>
          </cell>
          <cell r="M1197" t="str">
            <v>기본x단위량x야간할증</v>
          </cell>
          <cell r="N1197">
            <v>0</v>
          </cell>
        </row>
        <row r="1198">
          <cell r="A1198">
            <v>0</v>
          </cell>
          <cell r="B1198">
            <v>0</v>
          </cell>
          <cell r="C1198">
            <v>603</v>
          </cell>
          <cell r="D1198">
            <v>0</v>
          </cell>
          <cell r="E1198" t="str">
            <v>소계</v>
          </cell>
          <cell r="F1198">
            <v>0</v>
          </cell>
          <cell r="G1198">
            <v>0</v>
          </cell>
          <cell r="H1198">
            <v>0</v>
          </cell>
          <cell r="I1198">
            <v>0</v>
          </cell>
          <cell r="J1198">
            <v>0</v>
          </cell>
          <cell r="K1198">
            <v>0</v>
          </cell>
          <cell r="L1198">
            <v>0</v>
          </cell>
          <cell r="M1198">
            <v>0</v>
          </cell>
          <cell r="N1198">
            <v>0</v>
          </cell>
        </row>
        <row r="1199">
          <cell r="A1199" t="str">
            <v>45-5</v>
          </cell>
          <cell r="B1199">
            <v>5</v>
          </cell>
          <cell r="C1199">
            <v>553</v>
          </cell>
          <cell r="D1199">
            <v>0</v>
          </cell>
          <cell r="E1199" t="str">
            <v>광케이블설치사</v>
          </cell>
          <cell r="F1199">
            <v>0</v>
          </cell>
          <cell r="G1199" t="str">
            <v>인</v>
          </cell>
          <cell r="H1199">
            <v>0</v>
          </cell>
          <cell r="I1199">
            <v>0</v>
          </cell>
          <cell r="J1199" t="str">
            <v>=</v>
          </cell>
          <cell r="K1199" t="e">
            <v>#NAME?</v>
          </cell>
          <cell r="L1199">
            <v>0</v>
          </cell>
          <cell r="M1199">
            <v>0</v>
          </cell>
          <cell r="N1199">
            <v>0</v>
          </cell>
        </row>
        <row r="1200">
          <cell r="A1200" t="str">
            <v>45-6</v>
          </cell>
          <cell r="B1200">
            <v>6</v>
          </cell>
          <cell r="C1200">
            <v>523</v>
          </cell>
          <cell r="D1200">
            <v>0</v>
          </cell>
          <cell r="E1200" t="str">
            <v>보통인부</v>
          </cell>
          <cell r="F1200">
            <v>0</v>
          </cell>
          <cell r="G1200" t="str">
            <v>인</v>
          </cell>
          <cell r="H1200">
            <v>0</v>
          </cell>
          <cell r="I1200">
            <v>0</v>
          </cell>
          <cell r="J1200" t="str">
            <v>=</v>
          </cell>
          <cell r="K1200" t="e">
            <v>#NAME?</v>
          </cell>
          <cell r="L1200">
            <v>0</v>
          </cell>
          <cell r="M1200">
            <v>0</v>
          </cell>
          <cell r="N1200">
            <v>0</v>
          </cell>
        </row>
        <row r="1201">
          <cell r="A1201" t="str">
            <v>45-7</v>
          </cell>
          <cell r="B1201">
            <v>7</v>
          </cell>
          <cell r="C1201">
            <v>602</v>
          </cell>
          <cell r="D1201">
            <v>0</v>
          </cell>
          <cell r="E1201" t="str">
            <v>다. 공구손료</v>
          </cell>
          <cell r="F1201" t="str">
            <v>노무비x3%</v>
          </cell>
          <cell r="G1201">
            <v>0</v>
          </cell>
          <cell r="H1201">
            <v>0</v>
          </cell>
          <cell r="I1201">
            <v>0</v>
          </cell>
          <cell r="J1201">
            <v>0</v>
          </cell>
          <cell r="K1201">
            <v>0</v>
          </cell>
          <cell r="L1201">
            <v>0</v>
          </cell>
          <cell r="M1201">
            <v>0</v>
          </cell>
          <cell r="N1201" t="str">
            <v>공구손료</v>
          </cell>
        </row>
        <row r="1202">
          <cell r="A1202" t="str">
            <v>45-8</v>
          </cell>
          <cell r="B1202">
            <v>8</v>
          </cell>
          <cell r="C1202">
            <v>553</v>
          </cell>
          <cell r="D1202">
            <v>0</v>
          </cell>
          <cell r="E1202" t="str">
            <v>광케이블설치사</v>
          </cell>
          <cell r="F1202">
            <v>0</v>
          </cell>
          <cell r="G1202" t="str">
            <v>인</v>
          </cell>
          <cell r="H1202">
            <v>0</v>
          </cell>
          <cell r="I1202" t="str">
            <v>1.34</v>
          </cell>
          <cell r="J1202" t="str">
            <v>=</v>
          </cell>
          <cell r="K1202" t="e">
            <v>#NAME?</v>
          </cell>
          <cell r="L1202">
            <v>0</v>
          </cell>
          <cell r="M1202" t="str">
            <v>기본</v>
          </cell>
          <cell r="N1202" t="str">
            <v>통1-1-10</v>
          </cell>
        </row>
        <row r="1203">
          <cell r="A1203" t="str">
            <v>45-9</v>
          </cell>
          <cell r="B1203">
            <v>9</v>
          </cell>
          <cell r="C1203">
            <v>523</v>
          </cell>
          <cell r="D1203">
            <v>0</v>
          </cell>
          <cell r="E1203" t="str">
            <v>보통인부</v>
          </cell>
          <cell r="F1203">
            <v>0</v>
          </cell>
          <cell r="G1203" t="str">
            <v>인</v>
          </cell>
          <cell r="H1203">
            <v>0</v>
          </cell>
          <cell r="I1203" t="str">
            <v>1.34</v>
          </cell>
          <cell r="J1203" t="str">
            <v>=</v>
          </cell>
          <cell r="K1203" t="e">
            <v>#NAME?</v>
          </cell>
          <cell r="L1203">
            <v>0</v>
          </cell>
          <cell r="M1203" t="str">
            <v>기본</v>
          </cell>
          <cell r="N1203">
            <v>0</v>
          </cell>
        </row>
        <row r="1204">
          <cell r="A1204">
            <v>0</v>
          </cell>
          <cell r="B1204">
            <v>0</v>
          </cell>
          <cell r="C1204">
            <v>0</v>
          </cell>
          <cell r="D1204">
            <v>0</v>
          </cell>
          <cell r="E1204">
            <v>0</v>
          </cell>
          <cell r="F1204">
            <v>0</v>
          </cell>
          <cell r="G1204">
            <v>0</v>
          </cell>
          <cell r="H1204">
            <v>0</v>
          </cell>
          <cell r="I1204">
            <v>0</v>
          </cell>
          <cell r="J1204">
            <v>0</v>
          </cell>
          <cell r="K1204">
            <v>0</v>
          </cell>
          <cell r="M1204">
            <v>0</v>
          </cell>
          <cell r="N1204">
            <v>0</v>
          </cell>
        </row>
        <row r="1205">
          <cell r="A1205">
            <v>0</v>
          </cell>
          <cell r="B1205">
            <v>0</v>
          </cell>
          <cell r="C1205">
            <v>0</v>
          </cell>
          <cell r="D1205">
            <v>0</v>
          </cell>
          <cell r="E1205">
            <v>0</v>
          </cell>
          <cell r="F1205">
            <v>0</v>
          </cell>
          <cell r="G1205">
            <v>0</v>
          </cell>
          <cell r="H1205">
            <v>0</v>
          </cell>
          <cell r="I1205">
            <v>0</v>
          </cell>
          <cell r="J1205">
            <v>0</v>
          </cell>
          <cell r="K1205">
            <v>0</v>
          </cell>
          <cell r="M1205">
            <v>0</v>
          </cell>
          <cell r="N1205">
            <v>0</v>
          </cell>
        </row>
        <row r="1206">
          <cell r="A1206">
            <v>0</v>
          </cell>
          <cell r="B1206">
            <v>0</v>
          </cell>
          <cell r="C1206">
            <v>0</v>
          </cell>
          <cell r="D1206">
            <v>0</v>
          </cell>
          <cell r="E1206">
            <v>0</v>
          </cell>
          <cell r="F1206">
            <v>0</v>
          </cell>
          <cell r="G1206">
            <v>0</v>
          </cell>
          <cell r="H1206">
            <v>0</v>
          </cell>
          <cell r="I1206">
            <v>0</v>
          </cell>
          <cell r="J1206">
            <v>0</v>
          </cell>
          <cell r="K1206">
            <v>0</v>
          </cell>
          <cell r="M1206">
            <v>0</v>
          </cell>
          <cell r="N1206">
            <v>0</v>
          </cell>
        </row>
        <row r="1207">
          <cell r="A1207">
            <v>0</v>
          </cell>
          <cell r="B1207">
            <v>0</v>
          </cell>
          <cell r="C1207">
            <v>0</v>
          </cell>
          <cell r="D1207">
            <v>0</v>
          </cell>
          <cell r="E1207">
            <v>0</v>
          </cell>
          <cell r="F1207">
            <v>0</v>
          </cell>
          <cell r="G1207">
            <v>0</v>
          </cell>
          <cell r="H1207">
            <v>0</v>
          </cell>
          <cell r="I1207">
            <v>0</v>
          </cell>
          <cell r="J1207">
            <v>0</v>
          </cell>
          <cell r="K1207">
            <v>0</v>
          </cell>
          <cell r="M1207">
            <v>0</v>
          </cell>
          <cell r="N1207">
            <v>0</v>
          </cell>
        </row>
        <row r="1208">
          <cell r="A1208">
            <v>0</v>
          </cell>
          <cell r="B1208">
            <v>0</v>
          </cell>
          <cell r="C1208">
            <v>0</v>
          </cell>
          <cell r="D1208">
            <v>0</v>
          </cell>
          <cell r="E1208">
            <v>0</v>
          </cell>
          <cell r="F1208">
            <v>0</v>
          </cell>
          <cell r="G1208">
            <v>0</v>
          </cell>
          <cell r="H1208">
            <v>0</v>
          </cell>
          <cell r="I1208">
            <v>0</v>
          </cell>
          <cell r="J1208">
            <v>0</v>
          </cell>
          <cell r="K1208">
            <v>0</v>
          </cell>
          <cell r="M1208">
            <v>0</v>
          </cell>
          <cell r="N1208">
            <v>0</v>
          </cell>
        </row>
        <row r="1209">
          <cell r="A1209">
            <v>0</v>
          </cell>
          <cell r="B1209">
            <v>0</v>
          </cell>
          <cell r="C1209">
            <v>0</v>
          </cell>
          <cell r="D1209">
            <v>0</v>
          </cell>
          <cell r="E1209">
            <v>0</v>
          </cell>
          <cell r="F1209">
            <v>0</v>
          </cell>
          <cell r="G1209">
            <v>0</v>
          </cell>
          <cell r="H1209">
            <v>0</v>
          </cell>
          <cell r="I1209">
            <v>0</v>
          </cell>
          <cell r="J1209">
            <v>0</v>
          </cell>
          <cell r="K1209">
            <v>0</v>
          </cell>
          <cell r="M1209">
            <v>0</v>
          </cell>
          <cell r="N1209">
            <v>0</v>
          </cell>
        </row>
        <row r="1210">
          <cell r="A1210">
            <v>0</v>
          </cell>
          <cell r="B1210">
            <v>0</v>
          </cell>
          <cell r="C1210">
            <v>0</v>
          </cell>
          <cell r="D1210">
            <v>0</v>
          </cell>
          <cell r="E1210">
            <v>0</v>
          </cell>
          <cell r="F1210">
            <v>0</v>
          </cell>
          <cell r="G1210">
            <v>0</v>
          </cell>
          <cell r="H1210">
            <v>0</v>
          </cell>
          <cell r="I1210">
            <v>0</v>
          </cell>
          <cell r="J1210">
            <v>0</v>
          </cell>
          <cell r="K1210">
            <v>0</v>
          </cell>
          <cell r="M1210">
            <v>0</v>
          </cell>
          <cell r="N1210">
            <v>0</v>
          </cell>
        </row>
        <row r="1211">
          <cell r="A1211">
            <v>0</v>
          </cell>
          <cell r="B1211">
            <v>0</v>
          </cell>
          <cell r="C1211">
            <v>0</v>
          </cell>
          <cell r="D1211">
            <v>0</v>
          </cell>
          <cell r="E1211">
            <v>0</v>
          </cell>
          <cell r="F1211">
            <v>0</v>
          </cell>
          <cell r="G1211">
            <v>0</v>
          </cell>
          <cell r="H1211">
            <v>0</v>
          </cell>
          <cell r="I1211">
            <v>0</v>
          </cell>
          <cell r="J1211">
            <v>0</v>
          </cell>
          <cell r="K1211">
            <v>0</v>
          </cell>
          <cell r="M1211">
            <v>0</v>
          </cell>
          <cell r="N1211">
            <v>0</v>
          </cell>
        </row>
        <row r="1212">
          <cell r="A1212">
            <v>0</v>
          </cell>
          <cell r="B1212">
            <v>0</v>
          </cell>
          <cell r="C1212">
            <v>0</v>
          </cell>
          <cell r="D1212">
            <v>0</v>
          </cell>
          <cell r="E1212">
            <v>0</v>
          </cell>
          <cell r="F1212">
            <v>0</v>
          </cell>
          <cell r="G1212">
            <v>0</v>
          </cell>
          <cell r="H1212">
            <v>0</v>
          </cell>
          <cell r="I1212">
            <v>0</v>
          </cell>
          <cell r="J1212">
            <v>0</v>
          </cell>
          <cell r="K1212">
            <v>0</v>
          </cell>
          <cell r="M1212">
            <v>0</v>
          </cell>
          <cell r="N1212">
            <v>0</v>
          </cell>
        </row>
        <row r="1213">
          <cell r="A1213">
            <v>0</v>
          </cell>
          <cell r="B1213">
            <v>0</v>
          </cell>
          <cell r="C1213">
            <v>0</v>
          </cell>
          <cell r="D1213">
            <v>0</v>
          </cell>
          <cell r="E1213">
            <v>0</v>
          </cell>
          <cell r="F1213">
            <v>0</v>
          </cell>
          <cell r="G1213">
            <v>0</v>
          </cell>
          <cell r="H1213">
            <v>0</v>
          </cell>
          <cell r="I1213">
            <v>0</v>
          </cell>
          <cell r="J1213">
            <v>0</v>
          </cell>
          <cell r="K1213">
            <v>0</v>
          </cell>
          <cell r="M1213">
            <v>0</v>
          </cell>
          <cell r="N1213">
            <v>0</v>
          </cell>
        </row>
        <row r="1214">
          <cell r="A1214">
            <v>0</v>
          </cell>
          <cell r="B1214">
            <v>0</v>
          </cell>
          <cell r="C1214">
            <v>0</v>
          </cell>
          <cell r="D1214">
            <v>0</v>
          </cell>
          <cell r="E1214">
            <v>0</v>
          </cell>
          <cell r="F1214">
            <v>0</v>
          </cell>
          <cell r="G1214">
            <v>0</v>
          </cell>
          <cell r="H1214">
            <v>0</v>
          </cell>
          <cell r="I1214">
            <v>0</v>
          </cell>
          <cell r="J1214">
            <v>0</v>
          </cell>
          <cell r="K1214">
            <v>0</v>
          </cell>
          <cell r="M1214">
            <v>0</v>
          </cell>
          <cell r="N1214">
            <v>0</v>
          </cell>
        </row>
        <row r="1215">
          <cell r="A1215">
            <v>0</v>
          </cell>
          <cell r="B1215">
            <v>0</v>
          </cell>
          <cell r="C1215">
            <v>0</v>
          </cell>
          <cell r="D1215">
            <v>0</v>
          </cell>
          <cell r="E1215">
            <v>0</v>
          </cell>
          <cell r="F1215">
            <v>0</v>
          </cell>
          <cell r="G1215">
            <v>0</v>
          </cell>
          <cell r="H1215">
            <v>0</v>
          </cell>
          <cell r="I1215">
            <v>0</v>
          </cell>
          <cell r="J1215">
            <v>0</v>
          </cell>
          <cell r="K1215">
            <v>0</v>
          </cell>
          <cell r="M1215">
            <v>0</v>
          </cell>
          <cell r="N1215">
            <v>0</v>
          </cell>
        </row>
        <row r="1216">
          <cell r="A1216">
            <v>0</v>
          </cell>
          <cell r="B1216">
            <v>0</v>
          </cell>
          <cell r="C1216">
            <v>0</v>
          </cell>
          <cell r="D1216">
            <v>0</v>
          </cell>
          <cell r="E1216">
            <v>0</v>
          </cell>
          <cell r="F1216">
            <v>0</v>
          </cell>
          <cell r="G1216">
            <v>0</v>
          </cell>
          <cell r="H1216">
            <v>0</v>
          </cell>
          <cell r="I1216">
            <v>0</v>
          </cell>
          <cell r="J1216">
            <v>0</v>
          </cell>
          <cell r="K1216">
            <v>0</v>
          </cell>
          <cell r="M1216">
            <v>0</v>
          </cell>
          <cell r="N1216">
            <v>0</v>
          </cell>
        </row>
        <row r="1217">
          <cell r="A1217">
            <v>0</v>
          </cell>
          <cell r="B1217">
            <v>0</v>
          </cell>
          <cell r="C1217">
            <v>0</v>
          </cell>
          <cell r="D1217">
            <v>0</v>
          </cell>
          <cell r="E1217">
            <v>0</v>
          </cell>
          <cell r="F1217">
            <v>0</v>
          </cell>
          <cell r="G1217">
            <v>0</v>
          </cell>
          <cell r="H1217">
            <v>0</v>
          </cell>
          <cell r="I1217">
            <v>0</v>
          </cell>
          <cell r="J1217">
            <v>0</v>
          </cell>
          <cell r="K1217">
            <v>0</v>
          </cell>
          <cell r="L1217">
            <v>0</v>
          </cell>
          <cell r="M1217">
            <v>0</v>
          </cell>
          <cell r="N1217">
            <v>0</v>
          </cell>
        </row>
        <row r="1218">
          <cell r="A1218">
            <v>46</v>
          </cell>
          <cell r="D1218">
            <v>46</v>
          </cell>
          <cell r="E1218" t="str">
            <v>광전복합케이블, 구내</v>
          </cell>
          <cell r="F1218" t="str">
            <v>SM8C/10㎟X2C/10㎟*1C, 일반난연</v>
          </cell>
          <cell r="G1218" t="str">
            <v>100m</v>
          </cell>
          <cell r="H1218">
            <v>0</v>
          </cell>
          <cell r="I1218">
            <v>0</v>
          </cell>
          <cell r="J1218">
            <v>0</v>
          </cell>
          <cell r="K1218">
            <v>0</v>
          </cell>
          <cell r="L1218">
            <v>0</v>
          </cell>
          <cell r="M1218">
            <v>0</v>
          </cell>
          <cell r="N1218">
            <v>0</v>
          </cell>
        </row>
        <row r="1219">
          <cell r="A1219" t="str">
            <v>46-1</v>
          </cell>
          <cell r="B1219">
            <v>1</v>
          </cell>
          <cell r="C1219">
            <v>600</v>
          </cell>
          <cell r="D1219">
            <v>0</v>
          </cell>
          <cell r="E1219" t="str">
            <v>가. 재료비</v>
          </cell>
          <cell r="F1219">
            <v>0</v>
          </cell>
          <cell r="G1219">
            <v>0</v>
          </cell>
          <cell r="H1219">
            <v>0</v>
          </cell>
          <cell r="M1219">
            <v>0</v>
          </cell>
          <cell r="N1219">
            <v>0</v>
          </cell>
        </row>
        <row r="1220">
          <cell r="A1220" t="str">
            <v>46-2</v>
          </cell>
          <cell r="B1220">
            <v>2</v>
          </cell>
          <cell r="C1220">
            <v>33</v>
          </cell>
          <cell r="D1220">
            <v>0</v>
          </cell>
          <cell r="E1220" t="str">
            <v>광전복합케이블</v>
          </cell>
          <cell r="F1220" t="str">
            <v>SM8C/10㎟X2C/10㎟*1C, 일반난연</v>
          </cell>
          <cell r="G1220" t="str">
            <v>m</v>
          </cell>
          <cell r="H1220">
            <v>0</v>
          </cell>
          <cell r="I1220" t="str">
            <v>1*100*(1+0.075)</v>
          </cell>
          <cell r="K1220" t="e">
            <v>#NAME?</v>
          </cell>
          <cell r="M1220" t="str">
            <v>기본x단위x(1+재료할증)</v>
          </cell>
          <cell r="N1220" t="str">
            <v>통1-1-6</v>
          </cell>
        </row>
        <row r="1221">
          <cell r="A1221" t="str">
            <v>46-3</v>
          </cell>
          <cell r="B1221">
            <v>3</v>
          </cell>
          <cell r="C1221">
            <v>606</v>
          </cell>
          <cell r="D1221">
            <v>0</v>
          </cell>
          <cell r="E1221" t="str">
            <v>잡자재비</v>
          </cell>
          <cell r="F1221" t="str">
            <v>전선 및 배관의 2%</v>
          </cell>
          <cell r="G1221" t="str">
            <v>요율</v>
          </cell>
          <cell r="H1221">
            <v>0</v>
          </cell>
          <cell r="I1221">
            <v>0.02</v>
          </cell>
          <cell r="K1221" t="e">
            <v>#NAME?</v>
          </cell>
          <cell r="M1221" t="str">
            <v>기본</v>
          </cell>
          <cell r="N1221" t="str">
            <v>통1-1-12</v>
          </cell>
        </row>
        <row r="1222">
          <cell r="A1222" t="str">
            <v>46-4</v>
          </cell>
          <cell r="B1222">
            <v>4</v>
          </cell>
          <cell r="C1222">
            <v>601</v>
          </cell>
          <cell r="D1222">
            <v>0</v>
          </cell>
          <cell r="E1222" t="str">
            <v>나 노무비</v>
          </cell>
          <cell r="F1222">
            <v>0</v>
          </cell>
          <cell r="G1222">
            <v>0</v>
          </cell>
          <cell r="H1222">
            <v>0</v>
          </cell>
          <cell r="M1222" t="str">
            <v>단면적 35㎟이하 적용</v>
          </cell>
          <cell r="N1222" t="str">
            <v>통4-1-4</v>
          </cell>
        </row>
        <row r="1223">
          <cell r="A1223">
            <v>0</v>
          </cell>
          <cell r="B1223">
            <v>0</v>
          </cell>
          <cell r="C1223">
            <v>553</v>
          </cell>
          <cell r="D1223">
            <v>0</v>
          </cell>
          <cell r="E1223" t="str">
            <v>광케이블설치사</v>
          </cell>
          <cell r="F1223">
            <v>0</v>
          </cell>
          <cell r="G1223" t="str">
            <v>인</v>
          </cell>
          <cell r="H1223">
            <v>0</v>
          </cell>
          <cell r="I1223" t="str">
            <v>1.34*1</v>
          </cell>
          <cell r="J1223" t="str">
            <v>=</v>
          </cell>
          <cell r="K1223" t="e">
            <v>#NAME?</v>
          </cell>
          <cell r="L1223">
            <v>0</v>
          </cell>
          <cell r="M1223" t="str">
            <v>기본x단위량</v>
          </cell>
          <cell r="N1223">
            <v>0</v>
          </cell>
        </row>
        <row r="1224">
          <cell r="A1224">
            <v>0</v>
          </cell>
          <cell r="B1224">
            <v>0</v>
          </cell>
          <cell r="C1224">
            <v>523</v>
          </cell>
          <cell r="D1224">
            <v>0</v>
          </cell>
          <cell r="E1224" t="str">
            <v>보통인부</v>
          </cell>
          <cell r="F1224">
            <v>0</v>
          </cell>
          <cell r="G1224" t="str">
            <v>인</v>
          </cell>
          <cell r="H1224">
            <v>0</v>
          </cell>
          <cell r="I1224" t="str">
            <v>1.34*1</v>
          </cell>
          <cell r="J1224" t="str">
            <v>=</v>
          </cell>
          <cell r="K1224" t="e">
            <v>#NAME?</v>
          </cell>
          <cell r="L1224">
            <v>0</v>
          </cell>
          <cell r="M1224" t="str">
            <v>기본x단위량</v>
          </cell>
          <cell r="N1224">
            <v>0</v>
          </cell>
        </row>
        <row r="1225">
          <cell r="A1225">
            <v>0</v>
          </cell>
          <cell r="B1225">
            <v>0</v>
          </cell>
          <cell r="C1225">
            <v>603</v>
          </cell>
          <cell r="D1225">
            <v>0</v>
          </cell>
          <cell r="E1225" t="str">
            <v>소계</v>
          </cell>
          <cell r="F1225">
            <v>0</v>
          </cell>
          <cell r="G1225">
            <v>0</v>
          </cell>
          <cell r="H1225">
            <v>0</v>
          </cell>
          <cell r="I1225">
            <v>0</v>
          </cell>
          <cell r="J1225">
            <v>0</v>
          </cell>
          <cell r="K1225">
            <v>0</v>
          </cell>
          <cell r="L1225">
            <v>0</v>
          </cell>
          <cell r="M1225">
            <v>0</v>
          </cell>
          <cell r="N1225">
            <v>0</v>
          </cell>
        </row>
        <row r="1226">
          <cell r="A1226" t="str">
            <v>46-5</v>
          </cell>
          <cell r="B1226">
            <v>5</v>
          </cell>
          <cell r="C1226">
            <v>553</v>
          </cell>
          <cell r="D1226">
            <v>0</v>
          </cell>
          <cell r="E1226" t="str">
            <v>광케이블설치사</v>
          </cell>
          <cell r="F1226">
            <v>0</v>
          </cell>
          <cell r="G1226" t="str">
            <v>인</v>
          </cell>
          <cell r="H1226">
            <v>0</v>
          </cell>
          <cell r="I1226">
            <v>0</v>
          </cell>
          <cell r="J1226" t="str">
            <v>=</v>
          </cell>
          <cell r="K1226" t="e">
            <v>#NAME?</v>
          </cell>
          <cell r="L1226">
            <v>0</v>
          </cell>
          <cell r="M1226">
            <v>0</v>
          </cell>
          <cell r="N1226">
            <v>0</v>
          </cell>
        </row>
        <row r="1227">
          <cell r="A1227" t="str">
            <v>46-6</v>
          </cell>
          <cell r="B1227">
            <v>6</v>
          </cell>
          <cell r="C1227">
            <v>523</v>
          </cell>
          <cell r="D1227">
            <v>0</v>
          </cell>
          <cell r="E1227" t="str">
            <v>보통인부</v>
          </cell>
          <cell r="F1227">
            <v>0</v>
          </cell>
          <cell r="G1227" t="str">
            <v>인</v>
          </cell>
          <cell r="H1227">
            <v>0</v>
          </cell>
          <cell r="I1227">
            <v>0</v>
          </cell>
          <cell r="J1227" t="str">
            <v>=</v>
          </cell>
          <cell r="K1227" t="e">
            <v>#NAME?</v>
          </cell>
          <cell r="L1227">
            <v>0</v>
          </cell>
          <cell r="M1227">
            <v>0</v>
          </cell>
          <cell r="N1227">
            <v>0</v>
          </cell>
        </row>
        <row r="1228">
          <cell r="A1228" t="str">
            <v>46-7</v>
          </cell>
          <cell r="B1228">
            <v>7</v>
          </cell>
          <cell r="C1228">
            <v>602</v>
          </cell>
          <cell r="D1228">
            <v>0</v>
          </cell>
          <cell r="E1228" t="str">
            <v>다. 공구손료</v>
          </cell>
          <cell r="F1228" t="str">
            <v>노무비x3%</v>
          </cell>
          <cell r="G1228">
            <v>0</v>
          </cell>
          <cell r="H1228">
            <v>0</v>
          </cell>
          <cell r="I1228">
            <v>0</v>
          </cell>
          <cell r="J1228">
            <v>0</v>
          </cell>
          <cell r="K1228">
            <v>0</v>
          </cell>
          <cell r="L1228">
            <v>0</v>
          </cell>
          <cell r="M1228">
            <v>0</v>
          </cell>
          <cell r="N1228" t="str">
            <v>공구손료</v>
          </cell>
        </row>
        <row r="1229">
          <cell r="A1229" t="str">
            <v>46-8</v>
          </cell>
          <cell r="B1229">
            <v>8</v>
          </cell>
          <cell r="C1229">
            <v>553</v>
          </cell>
          <cell r="D1229">
            <v>0</v>
          </cell>
          <cell r="E1229" t="str">
            <v>광케이블설치사</v>
          </cell>
          <cell r="F1229">
            <v>0</v>
          </cell>
          <cell r="G1229" t="str">
            <v>인</v>
          </cell>
          <cell r="H1229">
            <v>0</v>
          </cell>
          <cell r="I1229" t="str">
            <v>1.34</v>
          </cell>
          <cell r="J1229" t="str">
            <v>=</v>
          </cell>
          <cell r="K1229" t="e">
            <v>#NAME?</v>
          </cell>
          <cell r="L1229">
            <v>0</v>
          </cell>
          <cell r="M1229" t="str">
            <v>기본</v>
          </cell>
          <cell r="N1229" t="str">
            <v>통1-1-10</v>
          </cell>
        </row>
        <row r="1230">
          <cell r="A1230" t="str">
            <v>46-9</v>
          </cell>
          <cell r="B1230">
            <v>9</v>
          </cell>
          <cell r="C1230">
            <v>523</v>
          </cell>
          <cell r="D1230">
            <v>0</v>
          </cell>
          <cell r="E1230" t="str">
            <v>보통인부</v>
          </cell>
          <cell r="F1230">
            <v>0</v>
          </cell>
          <cell r="G1230" t="str">
            <v>인</v>
          </cell>
          <cell r="H1230">
            <v>0</v>
          </cell>
          <cell r="I1230" t="str">
            <v>1.34</v>
          </cell>
          <cell r="J1230" t="str">
            <v>=</v>
          </cell>
          <cell r="K1230" t="e">
            <v>#NAME?</v>
          </cell>
          <cell r="L1230">
            <v>0</v>
          </cell>
          <cell r="M1230" t="str">
            <v>기본</v>
          </cell>
          <cell r="N1230">
            <v>0</v>
          </cell>
        </row>
        <row r="1231">
          <cell r="A1231">
            <v>0</v>
          </cell>
          <cell r="B1231">
            <v>0</v>
          </cell>
          <cell r="C1231">
            <v>0</v>
          </cell>
          <cell r="D1231">
            <v>0</v>
          </cell>
          <cell r="E1231">
            <v>0</v>
          </cell>
          <cell r="F1231">
            <v>0</v>
          </cell>
          <cell r="G1231">
            <v>0</v>
          </cell>
          <cell r="H1231">
            <v>0</v>
          </cell>
          <cell r="I1231">
            <v>0</v>
          </cell>
          <cell r="J1231">
            <v>0</v>
          </cell>
          <cell r="K1231">
            <v>0</v>
          </cell>
          <cell r="M1231">
            <v>0</v>
          </cell>
          <cell r="N1231">
            <v>0</v>
          </cell>
        </row>
        <row r="1232">
          <cell r="A1232">
            <v>0</v>
          </cell>
          <cell r="B1232">
            <v>0</v>
          </cell>
          <cell r="C1232">
            <v>0</v>
          </cell>
          <cell r="D1232">
            <v>0</v>
          </cell>
          <cell r="E1232">
            <v>0</v>
          </cell>
          <cell r="F1232">
            <v>0</v>
          </cell>
          <cell r="G1232">
            <v>0</v>
          </cell>
          <cell r="H1232">
            <v>0</v>
          </cell>
          <cell r="I1232">
            <v>0</v>
          </cell>
          <cell r="J1232">
            <v>0</v>
          </cell>
          <cell r="K1232">
            <v>0</v>
          </cell>
          <cell r="M1232">
            <v>0</v>
          </cell>
          <cell r="N1232">
            <v>0</v>
          </cell>
        </row>
        <row r="1233">
          <cell r="A1233">
            <v>0</v>
          </cell>
          <cell r="B1233">
            <v>0</v>
          </cell>
          <cell r="C1233">
            <v>0</v>
          </cell>
          <cell r="D1233">
            <v>0</v>
          </cell>
          <cell r="E1233">
            <v>0</v>
          </cell>
          <cell r="F1233">
            <v>0</v>
          </cell>
          <cell r="G1233">
            <v>0</v>
          </cell>
          <cell r="H1233">
            <v>0</v>
          </cell>
          <cell r="I1233">
            <v>0</v>
          </cell>
          <cell r="J1233">
            <v>0</v>
          </cell>
          <cell r="K1233">
            <v>0</v>
          </cell>
          <cell r="M1233">
            <v>0</v>
          </cell>
          <cell r="N1233">
            <v>0</v>
          </cell>
        </row>
        <row r="1234">
          <cell r="A1234">
            <v>0</v>
          </cell>
          <cell r="B1234">
            <v>0</v>
          </cell>
          <cell r="C1234">
            <v>0</v>
          </cell>
          <cell r="D1234">
            <v>0</v>
          </cell>
          <cell r="E1234">
            <v>0</v>
          </cell>
          <cell r="F1234">
            <v>0</v>
          </cell>
          <cell r="G1234">
            <v>0</v>
          </cell>
          <cell r="H1234">
            <v>0</v>
          </cell>
          <cell r="I1234">
            <v>0</v>
          </cell>
          <cell r="J1234">
            <v>0</v>
          </cell>
          <cell r="K1234">
            <v>0</v>
          </cell>
          <cell r="M1234">
            <v>0</v>
          </cell>
          <cell r="N1234">
            <v>0</v>
          </cell>
        </row>
        <row r="1235">
          <cell r="A1235">
            <v>0</v>
          </cell>
          <cell r="B1235">
            <v>0</v>
          </cell>
          <cell r="C1235">
            <v>0</v>
          </cell>
          <cell r="D1235">
            <v>0</v>
          </cell>
          <cell r="E1235">
            <v>0</v>
          </cell>
          <cell r="F1235">
            <v>0</v>
          </cell>
          <cell r="G1235">
            <v>0</v>
          </cell>
          <cell r="H1235">
            <v>0</v>
          </cell>
          <cell r="I1235">
            <v>0</v>
          </cell>
          <cell r="J1235">
            <v>0</v>
          </cell>
          <cell r="K1235">
            <v>0</v>
          </cell>
          <cell r="M1235">
            <v>0</v>
          </cell>
          <cell r="N1235">
            <v>0</v>
          </cell>
        </row>
        <row r="1236">
          <cell r="A1236">
            <v>0</v>
          </cell>
          <cell r="B1236">
            <v>0</v>
          </cell>
          <cell r="C1236">
            <v>0</v>
          </cell>
          <cell r="D1236">
            <v>0</v>
          </cell>
          <cell r="E1236">
            <v>0</v>
          </cell>
          <cell r="F1236">
            <v>0</v>
          </cell>
          <cell r="G1236">
            <v>0</v>
          </cell>
          <cell r="H1236">
            <v>0</v>
          </cell>
          <cell r="I1236">
            <v>0</v>
          </cell>
          <cell r="J1236">
            <v>0</v>
          </cell>
          <cell r="K1236">
            <v>0</v>
          </cell>
          <cell r="M1236">
            <v>0</v>
          </cell>
          <cell r="N1236">
            <v>0</v>
          </cell>
        </row>
        <row r="1237">
          <cell r="A1237">
            <v>0</v>
          </cell>
          <cell r="B1237">
            <v>0</v>
          </cell>
          <cell r="C1237">
            <v>0</v>
          </cell>
          <cell r="D1237">
            <v>0</v>
          </cell>
          <cell r="E1237">
            <v>0</v>
          </cell>
          <cell r="F1237">
            <v>0</v>
          </cell>
          <cell r="G1237">
            <v>0</v>
          </cell>
          <cell r="H1237">
            <v>0</v>
          </cell>
          <cell r="I1237">
            <v>0</v>
          </cell>
          <cell r="J1237">
            <v>0</v>
          </cell>
          <cell r="K1237">
            <v>0</v>
          </cell>
          <cell r="M1237">
            <v>0</v>
          </cell>
          <cell r="N1237">
            <v>0</v>
          </cell>
        </row>
        <row r="1238">
          <cell r="A1238">
            <v>0</v>
          </cell>
          <cell r="B1238">
            <v>0</v>
          </cell>
          <cell r="C1238">
            <v>0</v>
          </cell>
          <cell r="D1238">
            <v>0</v>
          </cell>
          <cell r="E1238">
            <v>0</v>
          </cell>
          <cell r="F1238">
            <v>0</v>
          </cell>
          <cell r="G1238">
            <v>0</v>
          </cell>
          <cell r="H1238">
            <v>0</v>
          </cell>
          <cell r="I1238">
            <v>0</v>
          </cell>
          <cell r="J1238">
            <v>0</v>
          </cell>
          <cell r="K1238">
            <v>0</v>
          </cell>
          <cell r="M1238">
            <v>0</v>
          </cell>
          <cell r="N1238">
            <v>0</v>
          </cell>
        </row>
        <row r="1239">
          <cell r="A1239">
            <v>0</v>
          </cell>
          <cell r="B1239">
            <v>0</v>
          </cell>
          <cell r="C1239">
            <v>0</v>
          </cell>
          <cell r="D1239">
            <v>0</v>
          </cell>
          <cell r="E1239">
            <v>0</v>
          </cell>
          <cell r="F1239">
            <v>0</v>
          </cell>
          <cell r="G1239">
            <v>0</v>
          </cell>
          <cell r="H1239">
            <v>0</v>
          </cell>
          <cell r="I1239">
            <v>0</v>
          </cell>
          <cell r="J1239">
            <v>0</v>
          </cell>
          <cell r="K1239">
            <v>0</v>
          </cell>
          <cell r="M1239">
            <v>0</v>
          </cell>
          <cell r="N1239">
            <v>0</v>
          </cell>
        </row>
        <row r="1240">
          <cell r="A1240">
            <v>0</v>
          </cell>
          <cell r="B1240">
            <v>0</v>
          </cell>
          <cell r="C1240">
            <v>0</v>
          </cell>
          <cell r="D1240">
            <v>0</v>
          </cell>
          <cell r="E1240">
            <v>0</v>
          </cell>
          <cell r="F1240">
            <v>0</v>
          </cell>
          <cell r="G1240">
            <v>0</v>
          </cell>
          <cell r="H1240">
            <v>0</v>
          </cell>
          <cell r="I1240">
            <v>0</v>
          </cell>
          <cell r="J1240">
            <v>0</v>
          </cell>
          <cell r="K1240">
            <v>0</v>
          </cell>
          <cell r="M1240">
            <v>0</v>
          </cell>
          <cell r="N1240">
            <v>0</v>
          </cell>
        </row>
        <row r="1241">
          <cell r="A1241">
            <v>0</v>
          </cell>
          <cell r="B1241">
            <v>0</v>
          </cell>
          <cell r="C1241">
            <v>0</v>
          </cell>
          <cell r="D1241">
            <v>0</v>
          </cell>
          <cell r="E1241">
            <v>0</v>
          </cell>
          <cell r="F1241">
            <v>0</v>
          </cell>
          <cell r="G1241">
            <v>0</v>
          </cell>
          <cell r="H1241">
            <v>0</v>
          </cell>
          <cell r="I1241">
            <v>0</v>
          </cell>
          <cell r="J1241">
            <v>0</v>
          </cell>
          <cell r="K1241">
            <v>0</v>
          </cell>
          <cell r="M1241">
            <v>0</v>
          </cell>
          <cell r="N1241">
            <v>0</v>
          </cell>
        </row>
        <row r="1242">
          <cell r="A1242">
            <v>0</v>
          </cell>
          <cell r="B1242">
            <v>0</v>
          </cell>
          <cell r="C1242">
            <v>0</v>
          </cell>
          <cell r="D1242">
            <v>0</v>
          </cell>
          <cell r="E1242">
            <v>0</v>
          </cell>
          <cell r="F1242">
            <v>0</v>
          </cell>
          <cell r="G1242">
            <v>0</v>
          </cell>
          <cell r="H1242">
            <v>0</v>
          </cell>
          <cell r="I1242">
            <v>0</v>
          </cell>
          <cell r="J1242">
            <v>0</v>
          </cell>
          <cell r="K1242">
            <v>0</v>
          </cell>
          <cell r="M1242">
            <v>0</v>
          </cell>
          <cell r="N1242">
            <v>0</v>
          </cell>
        </row>
        <row r="1243">
          <cell r="A1243">
            <v>0</v>
          </cell>
          <cell r="B1243">
            <v>0</v>
          </cell>
          <cell r="C1243">
            <v>0</v>
          </cell>
          <cell r="D1243">
            <v>0</v>
          </cell>
          <cell r="E1243">
            <v>0</v>
          </cell>
          <cell r="F1243">
            <v>0</v>
          </cell>
          <cell r="G1243">
            <v>0</v>
          </cell>
          <cell r="H1243">
            <v>0</v>
          </cell>
          <cell r="I1243">
            <v>0</v>
          </cell>
          <cell r="J1243">
            <v>0</v>
          </cell>
          <cell r="K1243">
            <v>0</v>
          </cell>
          <cell r="M1243">
            <v>0</v>
          </cell>
          <cell r="N1243">
            <v>0</v>
          </cell>
        </row>
        <row r="1244">
          <cell r="A1244">
            <v>0</v>
          </cell>
          <cell r="B1244">
            <v>0</v>
          </cell>
          <cell r="C1244">
            <v>0</v>
          </cell>
          <cell r="D1244">
            <v>0</v>
          </cell>
          <cell r="E1244">
            <v>0</v>
          </cell>
          <cell r="F1244">
            <v>0</v>
          </cell>
          <cell r="G1244">
            <v>0</v>
          </cell>
          <cell r="H1244">
            <v>0</v>
          </cell>
          <cell r="I1244">
            <v>0</v>
          </cell>
          <cell r="J1244">
            <v>0</v>
          </cell>
          <cell r="K1244">
            <v>0</v>
          </cell>
          <cell r="L1244">
            <v>0</v>
          </cell>
          <cell r="M1244">
            <v>0</v>
          </cell>
          <cell r="N1244">
            <v>0</v>
          </cell>
        </row>
        <row r="1245">
          <cell r="A1245">
            <v>47</v>
          </cell>
          <cell r="D1245">
            <v>47</v>
          </cell>
          <cell r="E1245" t="str">
            <v>광전복합케이블, 터널, 야간</v>
          </cell>
          <cell r="F1245" t="str">
            <v>SM8C/10㎟X2C/10㎟*1C, 일반난연</v>
          </cell>
          <cell r="G1245" t="str">
            <v>100m</v>
          </cell>
          <cell r="H1245">
            <v>0</v>
          </cell>
          <cell r="I1245">
            <v>0</v>
          </cell>
          <cell r="J1245">
            <v>0</v>
          </cell>
          <cell r="K1245">
            <v>0</v>
          </cell>
          <cell r="L1245">
            <v>0</v>
          </cell>
          <cell r="M1245">
            <v>0</v>
          </cell>
          <cell r="N1245">
            <v>0</v>
          </cell>
        </row>
        <row r="1246">
          <cell r="A1246" t="str">
            <v>47-1</v>
          </cell>
          <cell r="B1246">
            <v>1</v>
          </cell>
          <cell r="C1246">
            <v>600</v>
          </cell>
          <cell r="D1246">
            <v>0</v>
          </cell>
          <cell r="E1246" t="str">
            <v>가. 재료비</v>
          </cell>
          <cell r="F1246">
            <v>0</v>
          </cell>
          <cell r="G1246">
            <v>0</v>
          </cell>
          <cell r="H1246">
            <v>0</v>
          </cell>
          <cell r="M1246">
            <v>0</v>
          </cell>
          <cell r="N1246">
            <v>0</v>
          </cell>
        </row>
        <row r="1247">
          <cell r="A1247" t="str">
            <v>47-2</v>
          </cell>
          <cell r="B1247">
            <v>2</v>
          </cell>
          <cell r="C1247">
            <v>33</v>
          </cell>
          <cell r="D1247">
            <v>0</v>
          </cell>
          <cell r="E1247" t="str">
            <v>광전복합케이블</v>
          </cell>
          <cell r="F1247" t="str">
            <v>SM8C/10㎟X2C/10㎟*1C, 일반난연</v>
          </cell>
          <cell r="G1247" t="str">
            <v>m</v>
          </cell>
          <cell r="H1247">
            <v>0</v>
          </cell>
          <cell r="I1247" t="str">
            <v>1*100*(1+0.03)</v>
          </cell>
          <cell r="K1247" t="e">
            <v>#NAME?</v>
          </cell>
          <cell r="M1247" t="str">
            <v>기본x단위x(1+재료할증)</v>
          </cell>
          <cell r="N1247" t="str">
            <v>통1-1-6</v>
          </cell>
        </row>
        <row r="1248">
          <cell r="A1248" t="str">
            <v>47-3</v>
          </cell>
          <cell r="B1248">
            <v>3</v>
          </cell>
          <cell r="C1248">
            <v>606</v>
          </cell>
          <cell r="D1248">
            <v>0</v>
          </cell>
          <cell r="E1248" t="str">
            <v>잡자재비</v>
          </cell>
          <cell r="F1248" t="str">
            <v>전선 및 배관의 2%</v>
          </cell>
          <cell r="G1248" t="str">
            <v>요율</v>
          </cell>
          <cell r="H1248">
            <v>0</v>
          </cell>
          <cell r="I1248">
            <v>0.02</v>
          </cell>
          <cell r="K1248" t="e">
            <v>#NAME?</v>
          </cell>
          <cell r="M1248" t="str">
            <v>기본</v>
          </cell>
          <cell r="N1248" t="str">
            <v>통1-1-12</v>
          </cell>
        </row>
        <row r="1249">
          <cell r="A1249" t="str">
            <v>47-4</v>
          </cell>
          <cell r="B1249">
            <v>4</v>
          </cell>
          <cell r="C1249">
            <v>601</v>
          </cell>
          <cell r="D1249">
            <v>0</v>
          </cell>
          <cell r="E1249" t="str">
            <v>나 노무비</v>
          </cell>
          <cell r="F1249">
            <v>0</v>
          </cell>
          <cell r="G1249">
            <v>0</v>
          </cell>
          <cell r="H1249">
            <v>0</v>
          </cell>
          <cell r="M1249" t="str">
            <v>단면적 35㎟이하 적용</v>
          </cell>
          <cell r="N1249" t="str">
            <v>통4-1-4</v>
          </cell>
        </row>
        <row r="1250">
          <cell r="A1250">
            <v>0</v>
          </cell>
          <cell r="B1250">
            <v>0</v>
          </cell>
          <cell r="C1250">
            <v>553</v>
          </cell>
          <cell r="D1250">
            <v>0</v>
          </cell>
          <cell r="E1250" t="str">
            <v>광케이블설치사</v>
          </cell>
          <cell r="F1250">
            <v>0</v>
          </cell>
          <cell r="G1250" t="str">
            <v>인</v>
          </cell>
          <cell r="H1250">
            <v>0</v>
          </cell>
          <cell r="I1250" t="str">
            <v>1.34*1*(1+0.517)</v>
          </cell>
          <cell r="J1250" t="str">
            <v>=</v>
          </cell>
          <cell r="K1250" t="e">
            <v>#NAME?</v>
          </cell>
          <cell r="L1250">
            <v>0</v>
          </cell>
          <cell r="M1250" t="str">
            <v>기본x단위량x야간할증</v>
          </cell>
          <cell r="N1250">
            <v>0</v>
          </cell>
        </row>
        <row r="1251">
          <cell r="A1251">
            <v>0</v>
          </cell>
          <cell r="B1251">
            <v>0</v>
          </cell>
          <cell r="C1251">
            <v>523</v>
          </cell>
          <cell r="D1251">
            <v>0</v>
          </cell>
          <cell r="E1251" t="str">
            <v>보통인부</v>
          </cell>
          <cell r="F1251">
            <v>0</v>
          </cell>
          <cell r="G1251" t="str">
            <v>인</v>
          </cell>
          <cell r="H1251">
            <v>0</v>
          </cell>
          <cell r="I1251" t="str">
            <v>1.34*1*(1+0.517)</v>
          </cell>
          <cell r="J1251" t="str">
            <v>=</v>
          </cell>
          <cell r="K1251" t="e">
            <v>#NAME?</v>
          </cell>
          <cell r="L1251">
            <v>0</v>
          </cell>
          <cell r="M1251" t="str">
            <v>기본x단위량x야간할증</v>
          </cell>
          <cell r="N1251">
            <v>0</v>
          </cell>
        </row>
        <row r="1252">
          <cell r="A1252">
            <v>0</v>
          </cell>
          <cell r="B1252">
            <v>0</v>
          </cell>
          <cell r="C1252">
            <v>603</v>
          </cell>
          <cell r="D1252">
            <v>0</v>
          </cell>
          <cell r="E1252" t="str">
            <v>소계</v>
          </cell>
          <cell r="F1252">
            <v>0</v>
          </cell>
          <cell r="G1252">
            <v>0</v>
          </cell>
          <cell r="H1252">
            <v>0</v>
          </cell>
          <cell r="I1252">
            <v>0</v>
          </cell>
          <cell r="J1252">
            <v>0</v>
          </cell>
          <cell r="K1252">
            <v>0</v>
          </cell>
          <cell r="L1252">
            <v>0</v>
          </cell>
          <cell r="M1252">
            <v>0</v>
          </cell>
          <cell r="N1252">
            <v>0</v>
          </cell>
        </row>
        <row r="1253">
          <cell r="A1253" t="str">
            <v>47-5</v>
          </cell>
          <cell r="B1253">
            <v>5</v>
          </cell>
          <cell r="C1253">
            <v>553</v>
          </cell>
          <cell r="D1253">
            <v>0</v>
          </cell>
          <cell r="E1253" t="str">
            <v>광케이블설치사</v>
          </cell>
          <cell r="F1253">
            <v>0</v>
          </cell>
          <cell r="G1253" t="str">
            <v>인</v>
          </cell>
          <cell r="H1253">
            <v>0</v>
          </cell>
          <cell r="I1253">
            <v>0</v>
          </cell>
          <cell r="J1253" t="str">
            <v>=</v>
          </cell>
          <cell r="K1253" t="e">
            <v>#NAME?</v>
          </cell>
          <cell r="L1253">
            <v>0</v>
          </cell>
          <cell r="M1253">
            <v>0</v>
          </cell>
          <cell r="N1253">
            <v>0</v>
          </cell>
        </row>
        <row r="1254">
          <cell r="A1254" t="str">
            <v>47-6</v>
          </cell>
          <cell r="B1254">
            <v>6</v>
          </cell>
          <cell r="C1254">
            <v>523</v>
          </cell>
          <cell r="D1254">
            <v>0</v>
          </cell>
          <cell r="E1254" t="str">
            <v>보통인부</v>
          </cell>
          <cell r="F1254">
            <v>0</v>
          </cell>
          <cell r="G1254" t="str">
            <v>인</v>
          </cell>
          <cell r="H1254">
            <v>0</v>
          </cell>
          <cell r="I1254">
            <v>0</v>
          </cell>
          <cell r="J1254" t="str">
            <v>=</v>
          </cell>
          <cell r="K1254" t="e">
            <v>#NAME?</v>
          </cell>
          <cell r="L1254">
            <v>0</v>
          </cell>
          <cell r="M1254">
            <v>0</v>
          </cell>
          <cell r="N1254">
            <v>0</v>
          </cell>
        </row>
        <row r="1255">
          <cell r="A1255" t="str">
            <v>47-7</v>
          </cell>
          <cell r="B1255">
            <v>7</v>
          </cell>
          <cell r="C1255">
            <v>602</v>
          </cell>
          <cell r="D1255">
            <v>0</v>
          </cell>
          <cell r="E1255" t="str">
            <v>다. 공구손료</v>
          </cell>
          <cell r="F1255" t="str">
            <v>노무비x3%</v>
          </cell>
          <cell r="G1255">
            <v>0</v>
          </cell>
          <cell r="H1255">
            <v>0</v>
          </cell>
          <cell r="I1255">
            <v>0</v>
          </cell>
          <cell r="J1255">
            <v>0</v>
          </cell>
          <cell r="K1255">
            <v>0</v>
          </cell>
          <cell r="L1255">
            <v>0</v>
          </cell>
          <cell r="M1255">
            <v>0</v>
          </cell>
          <cell r="N1255" t="str">
            <v>공구손료</v>
          </cell>
        </row>
        <row r="1256">
          <cell r="A1256" t="str">
            <v>47-8</v>
          </cell>
          <cell r="B1256">
            <v>8</v>
          </cell>
          <cell r="C1256">
            <v>553</v>
          </cell>
          <cell r="D1256">
            <v>0</v>
          </cell>
          <cell r="E1256" t="str">
            <v>광케이블설치사</v>
          </cell>
          <cell r="F1256">
            <v>0</v>
          </cell>
          <cell r="G1256" t="str">
            <v>인</v>
          </cell>
          <cell r="H1256">
            <v>0</v>
          </cell>
          <cell r="I1256" t="str">
            <v>1.34</v>
          </cell>
          <cell r="J1256" t="str">
            <v>=</v>
          </cell>
          <cell r="K1256" t="e">
            <v>#NAME?</v>
          </cell>
          <cell r="L1256">
            <v>0</v>
          </cell>
          <cell r="M1256" t="str">
            <v>기본</v>
          </cell>
          <cell r="N1256" t="str">
            <v>통1-1-10</v>
          </cell>
        </row>
        <row r="1257">
          <cell r="A1257" t="str">
            <v>47-9</v>
          </cell>
          <cell r="B1257">
            <v>9</v>
          </cell>
          <cell r="C1257">
            <v>523</v>
          </cell>
          <cell r="D1257">
            <v>0</v>
          </cell>
          <cell r="E1257" t="str">
            <v>보통인부</v>
          </cell>
          <cell r="F1257">
            <v>0</v>
          </cell>
          <cell r="G1257" t="str">
            <v>인</v>
          </cell>
          <cell r="H1257">
            <v>0</v>
          </cell>
          <cell r="I1257" t="str">
            <v>1.34</v>
          </cell>
          <cell r="J1257" t="str">
            <v>=</v>
          </cell>
          <cell r="K1257" t="e">
            <v>#NAME?</v>
          </cell>
          <cell r="L1257">
            <v>0</v>
          </cell>
          <cell r="M1257" t="str">
            <v>기본</v>
          </cell>
          <cell r="N1257">
            <v>0</v>
          </cell>
        </row>
        <row r="1258">
          <cell r="A1258">
            <v>0</v>
          </cell>
          <cell r="B1258">
            <v>0</v>
          </cell>
          <cell r="C1258">
            <v>0</v>
          </cell>
          <cell r="D1258">
            <v>0</v>
          </cell>
          <cell r="E1258">
            <v>0</v>
          </cell>
          <cell r="F1258">
            <v>0</v>
          </cell>
          <cell r="G1258">
            <v>0</v>
          </cell>
          <cell r="H1258">
            <v>0</v>
          </cell>
          <cell r="I1258">
            <v>0</v>
          </cell>
          <cell r="J1258">
            <v>0</v>
          </cell>
          <cell r="K1258">
            <v>0</v>
          </cell>
          <cell r="M1258">
            <v>0</v>
          </cell>
          <cell r="N1258">
            <v>0</v>
          </cell>
        </row>
        <row r="1259">
          <cell r="A1259">
            <v>0</v>
          </cell>
          <cell r="B1259">
            <v>0</v>
          </cell>
          <cell r="C1259">
            <v>0</v>
          </cell>
          <cell r="D1259">
            <v>0</v>
          </cell>
          <cell r="E1259">
            <v>0</v>
          </cell>
          <cell r="F1259">
            <v>0</v>
          </cell>
          <cell r="G1259">
            <v>0</v>
          </cell>
          <cell r="H1259">
            <v>0</v>
          </cell>
          <cell r="I1259">
            <v>0</v>
          </cell>
          <cell r="J1259">
            <v>0</v>
          </cell>
          <cell r="K1259">
            <v>0</v>
          </cell>
          <cell r="M1259">
            <v>0</v>
          </cell>
          <cell r="N1259">
            <v>0</v>
          </cell>
        </row>
        <row r="1260">
          <cell r="A1260">
            <v>0</v>
          </cell>
          <cell r="B1260">
            <v>0</v>
          </cell>
          <cell r="C1260">
            <v>0</v>
          </cell>
          <cell r="D1260">
            <v>0</v>
          </cell>
          <cell r="E1260">
            <v>0</v>
          </cell>
          <cell r="F1260">
            <v>0</v>
          </cell>
          <cell r="G1260">
            <v>0</v>
          </cell>
          <cell r="H1260">
            <v>0</v>
          </cell>
          <cell r="I1260">
            <v>0</v>
          </cell>
          <cell r="J1260">
            <v>0</v>
          </cell>
          <cell r="K1260">
            <v>0</v>
          </cell>
          <cell r="M1260">
            <v>0</v>
          </cell>
          <cell r="N1260">
            <v>0</v>
          </cell>
        </row>
        <row r="1261">
          <cell r="A1261">
            <v>0</v>
          </cell>
          <cell r="B1261">
            <v>0</v>
          </cell>
          <cell r="C1261">
            <v>0</v>
          </cell>
          <cell r="D1261">
            <v>0</v>
          </cell>
          <cell r="E1261">
            <v>0</v>
          </cell>
          <cell r="F1261">
            <v>0</v>
          </cell>
          <cell r="G1261">
            <v>0</v>
          </cell>
          <cell r="H1261">
            <v>0</v>
          </cell>
          <cell r="I1261">
            <v>0</v>
          </cell>
          <cell r="J1261">
            <v>0</v>
          </cell>
          <cell r="K1261">
            <v>0</v>
          </cell>
          <cell r="M1261">
            <v>0</v>
          </cell>
          <cell r="N1261">
            <v>0</v>
          </cell>
        </row>
        <row r="1262">
          <cell r="A1262">
            <v>0</v>
          </cell>
          <cell r="B1262">
            <v>0</v>
          </cell>
          <cell r="C1262">
            <v>0</v>
          </cell>
          <cell r="D1262">
            <v>0</v>
          </cell>
          <cell r="E1262">
            <v>0</v>
          </cell>
          <cell r="F1262">
            <v>0</v>
          </cell>
          <cell r="G1262">
            <v>0</v>
          </cell>
          <cell r="H1262">
            <v>0</v>
          </cell>
          <cell r="I1262">
            <v>0</v>
          </cell>
          <cell r="J1262">
            <v>0</v>
          </cell>
          <cell r="K1262">
            <v>0</v>
          </cell>
          <cell r="M1262">
            <v>0</v>
          </cell>
          <cell r="N1262">
            <v>0</v>
          </cell>
        </row>
        <row r="1263">
          <cell r="A1263">
            <v>0</v>
          </cell>
          <cell r="B1263">
            <v>0</v>
          </cell>
          <cell r="C1263">
            <v>0</v>
          </cell>
          <cell r="D1263">
            <v>0</v>
          </cell>
          <cell r="E1263">
            <v>0</v>
          </cell>
          <cell r="F1263">
            <v>0</v>
          </cell>
          <cell r="G1263">
            <v>0</v>
          </cell>
          <cell r="H1263">
            <v>0</v>
          </cell>
          <cell r="I1263">
            <v>0</v>
          </cell>
          <cell r="J1263">
            <v>0</v>
          </cell>
          <cell r="K1263">
            <v>0</v>
          </cell>
          <cell r="M1263">
            <v>0</v>
          </cell>
          <cell r="N1263">
            <v>0</v>
          </cell>
        </row>
        <row r="1264">
          <cell r="A1264">
            <v>0</v>
          </cell>
          <cell r="B1264">
            <v>0</v>
          </cell>
          <cell r="C1264">
            <v>0</v>
          </cell>
          <cell r="D1264">
            <v>0</v>
          </cell>
          <cell r="E1264">
            <v>0</v>
          </cell>
          <cell r="F1264">
            <v>0</v>
          </cell>
          <cell r="G1264">
            <v>0</v>
          </cell>
          <cell r="H1264">
            <v>0</v>
          </cell>
          <cell r="I1264">
            <v>0</v>
          </cell>
          <cell r="J1264">
            <v>0</v>
          </cell>
          <cell r="K1264">
            <v>0</v>
          </cell>
          <cell r="M1264">
            <v>0</v>
          </cell>
          <cell r="N1264">
            <v>0</v>
          </cell>
        </row>
        <row r="1265">
          <cell r="A1265">
            <v>0</v>
          </cell>
          <cell r="B1265">
            <v>0</v>
          </cell>
          <cell r="C1265">
            <v>0</v>
          </cell>
          <cell r="D1265">
            <v>0</v>
          </cell>
          <cell r="E1265">
            <v>0</v>
          </cell>
          <cell r="F1265">
            <v>0</v>
          </cell>
          <cell r="G1265">
            <v>0</v>
          </cell>
          <cell r="H1265">
            <v>0</v>
          </cell>
          <cell r="I1265">
            <v>0</v>
          </cell>
          <cell r="J1265">
            <v>0</v>
          </cell>
          <cell r="K1265">
            <v>0</v>
          </cell>
          <cell r="M1265">
            <v>0</v>
          </cell>
          <cell r="N1265">
            <v>0</v>
          </cell>
        </row>
        <row r="1266">
          <cell r="A1266">
            <v>0</v>
          </cell>
          <cell r="B1266">
            <v>0</v>
          </cell>
          <cell r="C1266">
            <v>0</v>
          </cell>
          <cell r="D1266">
            <v>0</v>
          </cell>
          <cell r="E1266">
            <v>0</v>
          </cell>
          <cell r="F1266">
            <v>0</v>
          </cell>
          <cell r="G1266">
            <v>0</v>
          </cell>
          <cell r="H1266">
            <v>0</v>
          </cell>
          <cell r="I1266">
            <v>0</v>
          </cell>
          <cell r="J1266">
            <v>0</v>
          </cell>
          <cell r="K1266">
            <v>0</v>
          </cell>
          <cell r="M1266">
            <v>0</v>
          </cell>
          <cell r="N1266">
            <v>0</v>
          </cell>
        </row>
        <row r="1267">
          <cell r="A1267">
            <v>0</v>
          </cell>
          <cell r="B1267">
            <v>0</v>
          </cell>
          <cell r="C1267">
            <v>0</v>
          </cell>
          <cell r="D1267">
            <v>0</v>
          </cell>
          <cell r="E1267">
            <v>0</v>
          </cell>
          <cell r="F1267">
            <v>0</v>
          </cell>
          <cell r="G1267">
            <v>0</v>
          </cell>
          <cell r="H1267">
            <v>0</v>
          </cell>
          <cell r="I1267">
            <v>0</v>
          </cell>
          <cell r="J1267">
            <v>0</v>
          </cell>
          <cell r="K1267">
            <v>0</v>
          </cell>
          <cell r="M1267">
            <v>0</v>
          </cell>
          <cell r="N1267">
            <v>0</v>
          </cell>
        </row>
        <row r="1268">
          <cell r="A1268">
            <v>0</v>
          </cell>
          <cell r="B1268">
            <v>0</v>
          </cell>
          <cell r="C1268">
            <v>0</v>
          </cell>
          <cell r="D1268">
            <v>0</v>
          </cell>
          <cell r="E1268">
            <v>0</v>
          </cell>
          <cell r="F1268">
            <v>0</v>
          </cell>
          <cell r="G1268">
            <v>0</v>
          </cell>
          <cell r="H1268">
            <v>0</v>
          </cell>
          <cell r="I1268">
            <v>0</v>
          </cell>
          <cell r="J1268">
            <v>0</v>
          </cell>
          <cell r="K1268">
            <v>0</v>
          </cell>
          <cell r="M1268">
            <v>0</v>
          </cell>
          <cell r="N1268">
            <v>0</v>
          </cell>
        </row>
        <row r="1269">
          <cell r="A1269">
            <v>0</v>
          </cell>
          <cell r="B1269">
            <v>0</v>
          </cell>
          <cell r="C1269">
            <v>0</v>
          </cell>
          <cell r="D1269">
            <v>0</v>
          </cell>
          <cell r="E1269">
            <v>0</v>
          </cell>
          <cell r="F1269">
            <v>0</v>
          </cell>
          <cell r="G1269">
            <v>0</v>
          </cell>
          <cell r="H1269">
            <v>0</v>
          </cell>
          <cell r="I1269">
            <v>0</v>
          </cell>
          <cell r="J1269">
            <v>0</v>
          </cell>
          <cell r="K1269">
            <v>0</v>
          </cell>
          <cell r="M1269">
            <v>0</v>
          </cell>
          <cell r="N1269">
            <v>0</v>
          </cell>
        </row>
        <row r="1270">
          <cell r="A1270">
            <v>0</v>
          </cell>
          <cell r="B1270">
            <v>0</v>
          </cell>
          <cell r="C1270">
            <v>0</v>
          </cell>
          <cell r="D1270">
            <v>0</v>
          </cell>
          <cell r="E1270">
            <v>0</v>
          </cell>
          <cell r="F1270">
            <v>0</v>
          </cell>
          <cell r="G1270">
            <v>0</v>
          </cell>
          <cell r="H1270">
            <v>0</v>
          </cell>
          <cell r="I1270">
            <v>0</v>
          </cell>
          <cell r="J1270">
            <v>0</v>
          </cell>
          <cell r="K1270">
            <v>0</v>
          </cell>
          <cell r="M1270">
            <v>0</v>
          </cell>
          <cell r="N1270">
            <v>0</v>
          </cell>
        </row>
        <row r="1271">
          <cell r="A1271">
            <v>0</v>
          </cell>
          <cell r="B1271">
            <v>0</v>
          </cell>
          <cell r="C1271">
            <v>0</v>
          </cell>
          <cell r="D1271">
            <v>0</v>
          </cell>
          <cell r="E1271">
            <v>0</v>
          </cell>
          <cell r="F1271">
            <v>0</v>
          </cell>
          <cell r="G1271">
            <v>0</v>
          </cell>
          <cell r="H1271">
            <v>0</v>
          </cell>
          <cell r="I1271">
            <v>0</v>
          </cell>
          <cell r="J1271">
            <v>0</v>
          </cell>
          <cell r="K1271">
            <v>0</v>
          </cell>
          <cell r="L1271">
            <v>0</v>
          </cell>
          <cell r="M1271">
            <v>0</v>
          </cell>
          <cell r="N1271">
            <v>0</v>
          </cell>
        </row>
        <row r="1272">
          <cell r="A1272">
            <v>48</v>
          </cell>
          <cell r="D1272">
            <v>48</v>
          </cell>
          <cell r="E1272" t="str">
            <v>복합 크램프</v>
          </cell>
          <cell r="F1272" t="str">
            <v>급전선 고정용</v>
          </cell>
          <cell r="G1272" t="str">
            <v>개</v>
          </cell>
          <cell r="H1272">
            <v>0</v>
          </cell>
          <cell r="I1272">
            <v>0</v>
          </cell>
          <cell r="J1272">
            <v>0</v>
          </cell>
          <cell r="K1272">
            <v>0</v>
          </cell>
          <cell r="L1272">
            <v>0</v>
          </cell>
          <cell r="M1272">
            <v>0</v>
          </cell>
          <cell r="N1272">
            <v>0</v>
          </cell>
        </row>
        <row r="1273">
          <cell r="A1273" t="str">
            <v>48-1</v>
          </cell>
          <cell r="B1273">
            <v>1</v>
          </cell>
          <cell r="C1273">
            <v>600</v>
          </cell>
          <cell r="D1273">
            <v>0</v>
          </cell>
          <cell r="E1273" t="str">
            <v>가. 재료비</v>
          </cell>
          <cell r="F1273">
            <v>0</v>
          </cell>
          <cell r="G1273">
            <v>0</v>
          </cell>
          <cell r="H1273">
            <v>0</v>
          </cell>
          <cell r="M1273">
            <v>0</v>
          </cell>
          <cell r="N1273">
            <v>0</v>
          </cell>
        </row>
        <row r="1274">
          <cell r="A1274" t="str">
            <v>48-2</v>
          </cell>
          <cell r="B1274">
            <v>2</v>
          </cell>
          <cell r="C1274">
            <v>61</v>
          </cell>
          <cell r="D1274">
            <v>0</v>
          </cell>
          <cell r="E1274" t="str">
            <v>복합 클램프</v>
          </cell>
          <cell r="F1274" t="str">
            <v>1/2"</v>
          </cell>
          <cell r="G1274" t="str">
            <v>개</v>
          </cell>
          <cell r="H1274">
            <v>0</v>
          </cell>
          <cell r="I1274" t="str">
            <v>1*1</v>
          </cell>
          <cell r="K1274" t="e">
            <v>#NAME?</v>
          </cell>
          <cell r="M1274" t="str">
            <v>기본X단위</v>
          </cell>
          <cell r="N1274">
            <v>0</v>
          </cell>
        </row>
        <row r="1275">
          <cell r="C1275">
            <v>0</v>
          </cell>
          <cell r="D1275">
            <v>0</v>
          </cell>
          <cell r="E1275">
            <v>0</v>
          </cell>
          <cell r="F1275">
            <v>0</v>
          </cell>
          <cell r="G1275">
            <v>0</v>
          </cell>
          <cell r="H1275">
            <v>0</v>
          </cell>
          <cell r="K1275">
            <v>0</v>
          </cell>
          <cell r="M1275">
            <v>0</v>
          </cell>
          <cell r="N1275">
            <v>0</v>
          </cell>
        </row>
        <row r="1276">
          <cell r="D1276">
            <v>0</v>
          </cell>
          <cell r="E1276">
            <v>0</v>
          </cell>
          <cell r="F1276">
            <v>0</v>
          </cell>
          <cell r="G1276">
            <v>0</v>
          </cell>
          <cell r="H1276">
            <v>0</v>
          </cell>
          <cell r="M1276">
            <v>0</v>
          </cell>
          <cell r="N1276">
            <v>0</v>
          </cell>
        </row>
        <row r="1277">
          <cell r="A1277">
            <v>0</v>
          </cell>
          <cell r="B1277">
            <v>0</v>
          </cell>
          <cell r="C1277">
            <v>0</v>
          </cell>
          <cell r="D1277">
            <v>0</v>
          </cell>
          <cell r="E1277">
            <v>0</v>
          </cell>
          <cell r="F1277">
            <v>0</v>
          </cell>
          <cell r="G1277">
            <v>0</v>
          </cell>
          <cell r="H1277">
            <v>0</v>
          </cell>
          <cell r="I1277">
            <v>0</v>
          </cell>
          <cell r="J1277">
            <v>0</v>
          </cell>
          <cell r="K1277">
            <v>0</v>
          </cell>
          <cell r="M1277">
            <v>0</v>
          </cell>
          <cell r="N1277">
            <v>0</v>
          </cell>
        </row>
        <row r="1278">
          <cell r="A1278">
            <v>0</v>
          </cell>
          <cell r="B1278">
            <v>0</v>
          </cell>
          <cell r="C1278">
            <v>0</v>
          </cell>
          <cell r="D1278">
            <v>0</v>
          </cell>
          <cell r="E1278">
            <v>0</v>
          </cell>
          <cell r="F1278">
            <v>0</v>
          </cell>
          <cell r="G1278">
            <v>0</v>
          </cell>
          <cell r="H1278">
            <v>0</v>
          </cell>
          <cell r="I1278">
            <v>0</v>
          </cell>
          <cell r="J1278">
            <v>0</v>
          </cell>
          <cell r="K1278">
            <v>0</v>
          </cell>
          <cell r="M1278">
            <v>0</v>
          </cell>
          <cell r="N1278">
            <v>0</v>
          </cell>
        </row>
        <row r="1279">
          <cell r="A1279">
            <v>0</v>
          </cell>
          <cell r="B1279">
            <v>0</v>
          </cell>
          <cell r="C1279">
            <v>0</v>
          </cell>
          <cell r="D1279">
            <v>0</v>
          </cell>
          <cell r="E1279">
            <v>0</v>
          </cell>
          <cell r="F1279">
            <v>0</v>
          </cell>
          <cell r="G1279">
            <v>0</v>
          </cell>
          <cell r="H1279">
            <v>0</v>
          </cell>
          <cell r="I1279">
            <v>0</v>
          </cell>
          <cell r="J1279">
            <v>0</v>
          </cell>
          <cell r="K1279">
            <v>0</v>
          </cell>
          <cell r="M1279">
            <v>0</v>
          </cell>
          <cell r="N1279">
            <v>0</v>
          </cell>
        </row>
        <row r="1280">
          <cell r="A1280">
            <v>0</v>
          </cell>
          <cell r="B1280">
            <v>0</v>
          </cell>
          <cell r="C1280">
            <v>0</v>
          </cell>
          <cell r="D1280">
            <v>0</v>
          </cell>
          <cell r="E1280">
            <v>0</v>
          </cell>
          <cell r="F1280">
            <v>0</v>
          </cell>
          <cell r="G1280">
            <v>0</v>
          </cell>
          <cell r="H1280">
            <v>0</v>
          </cell>
          <cell r="I1280">
            <v>0</v>
          </cell>
          <cell r="J1280">
            <v>0</v>
          </cell>
          <cell r="K1280">
            <v>0</v>
          </cell>
          <cell r="M1280">
            <v>0</v>
          </cell>
          <cell r="N1280">
            <v>0</v>
          </cell>
        </row>
        <row r="1281">
          <cell r="A1281">
            <v>0</v>
          </cell>
          <cell r="B1281">
            <v>0</v>
          </cell>
          <cell r="C1281">
            <v>0</v>
          </cell>
          <cell r="D1281">
            <v>0</v>
          </cell>
          <cell r="E1281">
            <v>0</v>
          </cell>
          <cell r="F1281">
            <v>0</v>
          </cell>
          <cell r="G1281">
            <v>0</v>
          </cell>
          <cell r="H1281">
            <v>0</v>
          </cell>
          <cell r="I1281">
            <v>0</v>
          </cell>
          <cell r="J1281">
            <v>0</v>
          </cell>
          <cell r="K1281">
            <v>0</v>
          </cell>
          <cell r="M1281">
            <v>0</v>
          </cell>
          <cell r="N1281">
            <v>0</v>
          </cell>
        </row>
        <row r="1282">
          <cell r="A1282">
            <v>0</v>
          </cell>
          <cell r="B1282">
            <v>0</v>
          </cell>
          <cell r="C1282">
            <v>0</v>
          </cell>
          <cell r="D1282">
            <v>0</v>
          </cell>
          <cell r="E1282">
            <v>0</v>
          </cell>
          <cell r="F1282">
            <v>0</v>
          </cell>
          <cell r="G1282">
            <v>0</v>
          </cell>
          <cell r="H1282">
            <v>0</v>
          </cell>
          <cell r="I1282">
            <v>0</v>
          </cell>
          <cell r="J1282">
            <v>0</v>
          </cell>
          <cell r="K1282">
            <v>0</v>
          </cell>
          <cell r="M1282">
            <v>0</v>
          </cell>
          <cell r="N1282">
            <v>0</v>
          </cell>
        </row>
        <row r="1283">
          <cell r="A1283">
            <v>0</v>
          </cell>
          <cell r="B1283">
            <v>0</v>
          </cell>
          <cell r="C1283">
            <v>0</v>
          </cell>
          <cell r="D1283">
            <v>0</v>
          </cell>
          <cell r="E1283">
            <v>0</v>
          </cell>
          <cell r="F1283">
            <v>0</v>
          </cell>
          <cell r="G1283">
            <v>0</v>
          </cell>
          <cell r="H1283">
            <v>0</v>
          </cell>
          <cell r="I1283">
            <v>0</v>
          </cell>
          <cell r="J1283">
            <v>0</v>
          </cell>
          <cell r="K1283">
            <v>0</v>
          </cell>
          <cell r="M1283">
            <v>0</v>
          </cell>
          <cell r="N1283">
            <v>0</v>
          </cell>
        </row>
        <row r="1284">
          <cell r="A1284">
            <v>0</v>
          </cell>
          <cell r="B1284">
            <v>0</v>
          </cell>
          <cell r="C1284">
            <v>0</v>
          </cell>
          <cell r="D1284">
            <v>0</v>
          </cell>
          <cell r="E1284">
            <v>0</v>
          </cell>
          <cell r="F1284">
            <v>0</v>
          </cell>
          <cell r="G1284">
            <v>0</v>
          </cell>
          <cell r="H1284">
            <v>0</v>
          </cell>
          <cell r="I1284">
            <v>0</v>
          </cell>
          <cell r="J1284">
            <v>0</v>
          </cell>
          <cell r="K1284">
            <v>0</v>
          </cell>
          <cell r="M1284">
            <v>0</v>
          </cell>
          <cell r="N1284">
            <v>0</v>
          </cell>
        </row>
        <row r="1285">
          <cell r="A1285">
            <v>0</v>
          </cell>
          <cell r="B1285">
            <v>0</v>
          </cell>
          <cell r="C1285">
            <v>0</v>
          </cell>
          <cell r="D1285">
            <v>0</v>
          </cell>
          <cell r="E1285">
            <v>0</v>
          </cell>
          <cell r="F1285">
            <v>0</v>
          </cell>
          <cell r="G1285">
            <v>0</v>
          </cell>
          <cell r="H1285">
            <v>0</v>
          </cell>
          <cell r="I1285">
            <v>0</v>
          </cell>
          <cell r="J1285">
            <v>0</v>
          </cell>
          <cell r="K1285">
            <v>0</v>
          </cell>
          <cell r="M1285">
            <v>0</v>
          </cell>
          <cell r="N1285">
            <v>0</v>
          </cell>
        </row>
        <row r="1286">
          <cell r="A1286">
            <v>0</v>
          </cell>
          <cell r="B1286">
            <v>0</v>
          </cell>
          <cell r="C1286">
            <v>0</v>
          </cell>
          <cell r="D1286">
            <v>0</v>
          </cell>
          <cell r="E1286">
            <v>0</v>
          </cell>
          <cell r="F1286">
            <v>0</v>
          </cell>
          <cell r="G1286">
            <v>0</v>
          </cell>
          <cell r="H1286">
            <v>0</v>
          </cell>
          <cell r="I1286">
            <v>0</v>
          </cell>
          <cell r="J1286">
            <v>0</v>
          </cell>
          <cell r="K1286">
            <v>0</v>
          </cell>
          <cell r="M1286">
            <v>0</v>
          </cell>
          <cell r="N1286">
            <v>0</v>
          </cell>
        </row>
        <row r="1287">
          <cell r="A1287">
            <v>0</v>
          </cell>
          <cell r="B1287">
            <v>0</v>
          </cell>
          <cell r="C1287">
            <v>0</v>
          </cell>
          <cell r="D1287">
            <v>0</v>
          </cell>
          <cell r="E1287">
            <v>0</v>
          </cell>
          <cell r="F1287">
            <v>0</v>
          </cell>
          <cell r="G1287">
            <v>0</v>
          </cell>
          <cell r="H1287">
            <v>0</v>
          </cell>
          <cell r="I1287">
            <v>0</v>
          </cell>
          <cell r="J1287">
            <v>0</v>
          </cell>
          <cell r="K1287">
            <v>0</v>
          </cell>
          <cell r="M1287">
            <v>0</v>
          </cell>
          <cell r="N1287">
            <v>0</v>
          </cell>
        </row>
        <row r="1288">
          <cell r="A1288">
            <v>0</v>
          </cell>
          <cell r="B1288">
            <v>0</v>
          </cell>
          <cell r="C1288">
            <v>0</v>
          </cell>
          <cell r="D1288">
            <v>0</v>
          </cell>
          <cell r="E1288">
            <v>0</v>
          </cell>
          <cell r="F1288">
            <v>0</v>
          </cell>
          <cell r="G1288">
            <v>0</v>
          </cell>
          <cell r="H1288">
            <v>0</v>
          </cell>
          <cell r="I1288">
            <v>0</v>
          </cell>
          <cell r="J1288">
            <v>0</v>
          </cell>
          <cell r="K1288">
            <v>0</v>
          </cell>
          <cell r="M1288">
            <v>0</v>
          </cell>
          <cell r="N1288">
            <v>0</v>
          </cell>
        </row>
        <row r="1289">
          <cell r="A1289">
            <v>0</v>
          </cell>
          <cell r="B1289">
            <v>0</v>
          </cell>
          <cell r="C1289">
            <v>0</v>
          </cell>
          <cell r="D1289">
            <v>0</v>
          </cell>
          <cell r="E1289">
            <v>0</v>
          </cell>
          <cell r="F1289">
            <v>0</v>
          </cell>
          <cell r="G1289">
            <v>0</v>
          </cell>
          <cell r="H1289">
            <v>0</v>
          </cell>
          <cell r="I1289">
            <v>0</v>
          </cell>
          <cell r="J1289">
            <v>0</v>
          </cell>
          <cell r="K1289">
            <v>0</v>
          </cell>
          <cell r="M1289">
            <v>0</v>
          </cell>
          <cell r="N1289">
            <v>0</v>
          </cell>
        </row>
        <row r="1290">
          <cell r="A1290">
            <v>0</v>
          </cell>
          <cell r="B1290">
            <v>0</v>
          </cell>
          <cell r="C1290">
            <v>0</v>
          </cell>
          <cell r="D1290">
            <v>0</v>
          </cell>
          <cell r="E1290">
            <v>0</v>
          </cell>
          <cell r="F1290">
            <v>0</v>
          </cell>
          <cell r="G1290">
            <v>0</v>
          </cell>
          <cell r="H1290">
            <v>0</v>
          </cell>
          <cell r="I1290">
            <v>0</v>
          </cell>
          <cell r="J1290">
            <v>0</v>
          </cell>
          <cell r="K1290">
            <v>0</v>
          </cell>
          <cell r="M1290">
            <v>0</v>
          </cell>
          <cell r="N1290">
            <v>0</v>
          </cell>
        </row>
        <row r="1291">
          <cell r="A1291">
            <v>0</v>
          </cell>
          <cell r="B1291">
            <v>0</v>
          </cell>
          <cell r="C1291">
            <v>0</v>
          </cell>
          <cell r="D1291">
            <v>0</v>
          </cell>
          <cell r="E1291">
            <v>0</v>
          </cell>
          <cell r="F1291">
            <v>0</v>
          </cell>
          <cell r="G1291">
            <v>0</v>
          </cell>
          <cell r="H1291">
            <v>0</v>
          </cell>
          <cell r="I1291">
            <v>0</v>
          </cell>
          <cell r="J1291">
            <v>0</v>
          </cell>
          <cell r="K1291">
            <v>0</v>
          </cell>
          <cell r="M1291">
            <v>0</v>
          </cell>
          <cell r="N1291">
            <v>0</v>
          </cell>
        </row>
        <row r="1292">
          <cell r="A1292">
            <v>0</v>
          </cell>
          <cell r="B1292">
            <v>0</v>
          </cell>
          <cell r="C1292">
            <v>0</v>
          </cell>
          <cell r="D1292">
            <v>0</v>
          </cell>
          <cell r="E1292">
            <v>0</v>
          </cell>
          <cell r="F1292">
            <v>0</v>
          </cell>
          <cell r="G1292">
            <v>0</v>
          </cell>
          <cell r="H1292">
            <v>0</v>
          </cell>
          <cell r="I1292">
            <v>0</v>
          </cell>
          <cell r="J1292">
            <v>0</v>
          </cell>
          <cell r="K1292">
            <v>0</v>
          </cell>
          <cell r="M1292">
            <v>0</v>
          </cell>
          <cell r="N1292">
            <v>0</v>
          </cell>
        </row>
        <row r="1293">
          <cell r="A1293">
            <v>0</v>
          </cell>
          <cell r="B1293">
            <v>0</v>
          </cell>
          <cell r="C1293">
            <v>0</v>
          </cell>
          <cell r="D1293">
            <v>0</v>
          </cell>
          <cell r="E1293">
            <v>0</v>
          </cell>
          <cell r="F1293">
            <v>0</v>
          </cell>
          <cell r="G1293">
            <v>0</v>
          </cell>
          <cell r="H1293">
            <v>0</v>
          </cell>
          <cell r="I1293">
            <v>0</v>
          </cell>
          <cell r="J1293">
            <v>0</v>
          </cell>
          <cell r="K1293">
            <v>0</v>
          </cell>
          <cell r="M1293">
            <v>0</v>
          </cell>
          <cell r="N1293">
            <v>0</v>
          </cell>
        </row>
        <row r="1294">
          <cell r="A1294">
            <v>0</v>
          </cell>
          <cell r="B1294">
            <v>0</v>
          </cell>
          <cell r="C1294">
            <v>0</v>
          </cell>
          <cell r="D1294">
            <v>0</v>
          </cell>
          <cell r="E1294">
            <v>0</v>
          </cell>
          <cell r="F1294">
            <v>0</v>
          </cell>
          <cell r="G1294">
            <v>0</v>
          </cell>
          <cell r="H1294">
            <v>0</v>
          </cell>
          <cell r="I1294">
            <v>0</v>
          </cell>
          <cell r="J1294">
            <v>0</v>
          </cell>
          <cell r="K1294">
            <v>0</v>
          </cell>
          <cell r="M1294">
            <v>0</v>
          </cell>
          <cell r="N1294">
            <v>0</v>
          </cell>
        </row>
        <row r="1295">
          <cell r="A1295">
            <v>0</v>
          </cell>
          <cell r="B1295">
            <v>0</v>
          </cell>
          <cell r="C1295">
            <v>0</v>
          </cell>
          <cell r="D1295">
            <v>0</v>
          </cell>
          <cell r="E1295">
            <v>0</v>
          </cell>
          <cell r="F1295">
            <v>0</v>
          </cell>
          <cell r="G1295">
            <v>0</v>
          </cell>
          <cell r="H1295">
            <v>0</v>
          </cell>
          <cell r="I1295">
            <v>0</v>
          </cell>
          <cell r="J1295">
            <v>0</v>
          </cell>
          <cell r="K1295">
            <v>0</v>
          </cell>
          <cell r="M1295">
            <v>0</v>
          </cell>
          <cell r="N1295">
            <v>0</v>
          </cell>
        </row>
        <row r="1296">
          <cell r="A1296">
            <v>0</v>
          </cell>
          <cell r="B1296">
            <v>0</v>
          </cell>
          <cell r="C1296">
            <v>0</v>
          </cell>
          <cell r="D1296">
            <v>0</v>
          </cell>
          <cell r="E1296">
            <v>0</v>
          </cell>
          <cell r="F1296">
            <v>0</v>
          </cell>
          <cell r="G1296">
            <v>0</v>
          </cell>
          <cell r="H1296">
            <v>0</v>
          </cell>
          <cell r="I1296">
            <v>0</v>
          </cell>
          <cell r="J1296">
            <v>0</v>
          </cell>
          <cell r="K1296">
            <v>0</v>
          </cell>
          <cell r="M1296">
            <v>0</v>
          </cell>
          <cell r="N1296">
            <v>0</v>
          </cell>
        </row>
        <row r="1297">
          <cell r="A1297">
            <v>0</v>
          </cell>
          <cell r="B1297">
            <v>0</v>
          </cell>
          <cell r="C1297">
            <v>0</v>
          </cell>
          <cell r="D1297">
            <v>0</v>
          </cell>
          <cell r="E1297">
            <v>0</v>
          </cell>
          <cell r="F1297">
            <v>0</v>
          </cell>
          <cell r="G1297">
            <v>0</v>
          </cell>
          <cell r="H1297">
            <v>0</v>
          </cell>
          <cell r="I1297">
            <v>0</v>
          </cell>
          <cell r="J1297">
            <v>0</v>
          </cell>
          <cell r="K1297">
            <v>0</v>
          </cell>
          <cell r="M1297">
            <v>0</v>
          </cell>
          <cell r="N1297">
            <v>0</v>
          </cell>
        </row>
        <row r="1298">
          <cell r="A1298">
            <v>0</v>
          </cell>
          <cell r="B1298">
            <v>0</v>
          </cell>
          <cell r="C1298">
            <v>0</v>
          </cell>
          <cell r="D1298">
            <v>0</v>
          </cell>
          <cell r="E1298">
            <v>0</v>
          </cell>
          <cell r="F1298">
            <v>0</v>
          </cell>
          <cell r="G1298">
            <v>0</v>
          </cell>
          <cell r="H1298">
            <v>0</v>
          </cell>
          <cell r="I1298">
            <v>0</v>
          </cell>
          <cell r="J1298">
            <v>0</v>
          </cell>
          <cell r="K1298">
            <v>0</v>
          </cell>
          <cell r="L1298">
            <v>0</v>
          </cell>
          <cell r="M1298">
            <v>0</v>
          </cell>
          <cell r="N1298">
            <v>0</v>
          </cell>
        </row>
        <row r="1299">
          <cell r="A1299">
            <v>49</v>
          </cell>
          <cell r="D1299">
            <v>49</v>
          </cell>
          <cell r="E1299" t="str">
            <v>원터치 복합클램프</v>
          </cell>
          <cell r="F1299" t="str">
            <v>광전복합케이블 고정용</v>
          </cell>
          <cell r="G1299" t="str">
            <v>개</v>
          </cell>
          <cell r="H1299">
            <v>0</v>
          </cell>
          <cell r="I1299">
            <v>0</v>
          </cell>
          <cell r="J1299">
            <v>0</v>
          </cell>
          <cell r="K1299">
            <v>0</v>
          </cell>
          <cell r="L1299">
            <v>0</v>
          </cell>
          <cell r="M1299">
            <v>0</v>
          </cell>
          <cell r="N1299">
            <v>0</v>
          </cell>
        </row>
        <row r="1300">
          <cell r="A1300" t="str">
            <v>49-1</v>
          </cell>
          <cell r="B1300">
            <v>1</v>
          </cell>
          <cell r="C1300">
            <v>600</v>
          </cell>
          <cell r="D1300">
            <v>0</v>
          </cell>
          <cell r="E1300" t="str">
            <v>가. 재료비</v>
          </cell>
          <cell r="F1300">
            <v>0</v>
          </cell>
          <cell r="G1300">
            <v>0</v>
          </cell>
          <cell r="H1300">
            <v>0</v>
          </cell>
          <cell r="M1300">
            <v>0</v>
          </cell>
          <cell r="N1300">
            <v>0</v>
          </cell>
        </row>
        <row r="1301">
          <cell r="A1301" t="str">
            <v>49-2</v>
          </cell>
          <cell r="B1301">
            <v>2</v>
          </cell>
          <cell r="C1301">
            <v>61</v>
          </cell>
          <cell r="D1301">
            <v>0</v>
          </cell>
          <cell r="E1301" t="str">
            <v>원터치 복합클램프</v>
          </cell>
          <cell r="F1301" t="str">
            <v>7/8</v>
          </cell>
          <cell r="G1301" t="str">
            <v>개</v>
          </cell>
          <cell r="H1301">
            <v>0</v>
          </cell>
          <cell r="I1301" t="str">
            <v>1*1</v>
          </cell>
          <cell r="K1301" t="e">
            <v>#NAME?</v>
          </cell>
          <cell r="M1301" t="str">
            <v>기본X단위</v>
          </cell>
          <cell r="N1301">
            <v>0</v>
          </cell>
        </row>
        <row r="1302">
          <cell r="C1302">
            <v>0</v>
          </cell>
          <cell r="D1302">
            <v>0</v>
          </cell>
          <cell r="E1302">
            <v>0</v>
          </cell>
          <cell r="F1302">
            <v>0</v>
          </cell>
          <cell r="G1302">
            <v>0</v>
          </cell>
          <cell r="H1302">
            <v>0</v>
          </cell>
          <cell r="K1302">
            <v>0</v>
          </cell>
          <cell r="M1302">
            <v>0</v>
          </cell>
          <cell r="N1302">
            <v>0</v>
          </cell>
        </row>
        <row r="1303">
          <cell r="D1303">
            <v>0</v>
          </cell>
          <cell r="E1303">
            <v>0</v>
          </cell>
          <cell r="F1303">
            <v>0</v>
          </cell>
          <cell r="G1303">
            <v>0</v>
          </cell>
          <cell r="H1303">
            <v>0</v>
          </cell>
          <cell r="M1303">
            <v>0</v>
          </cell>
          <cell r="N1303">
            <v>0</v>
          </cell>
        </row>
        <row r="1304">
          <cell r="A1304">
            <v>0</v>
          </cell>
          <cell r="B1304">
            <v>0</v>
          </cell>
          <cell r="C1304">
            <v>0</v>
          </cell>
          <cell r="D1304">
            <v>0</v>
          </cell>
          <cell r="E1304">
            <v>0</v>
          </cell>
          <cell r="F1304">
            <v>0</v>
          </cell>
          <cell r="G1304">
            <v>0</v>
          </cell>
          <cell r="H1304">
            <v>0</v>
          </cell>
          <cell r="I1304">
            <v>0</v>
          </cell>
          <cell r="J1304">
            <v>0</v>
          </cell>
          <cell r="K1304">
            <v>0</v>
          </cell>
          <cell r="M1304">
            <v>0</v>
          </cell>
          <cell r="N1304">
            <v>0</v>
          </cell>
        </row>
        <row r="1305">
          <cell r="A1305">
            <v>0</v>
          </cell>
          <cell r="B1305">
            <v>0</v>
          </cell>
          <cell r="C1305">
            <v>0</v>
          </cell>
          <cell r="D1305">
            <v>0</v>
          </cell>
          <cell r="E1305">
            <v>0</v>
          </cell>
          <cell r="F1305">
            <v>0</v>
          </cell>
          <cell r="G1305">
            <v>0</v>
          </cell>
          <cell r="H1305">
            <v>0</v>
          </cell>
          <cell r="I1305">
            <v>0</v>
          </cell>
          <cell r="J1305">
            <v>0</v>
          </cell>
          <cell r="K1305">
            <v>0</v>
          </cell>
          <cell r="M1305">
            <v>0</v>
          </cell>
          <cell r="N1305">
            <v>0</v>
          </cell>
        </row>
        <row r="1306">
          <cell r="A1306">
            <v>0</v>
          </cell>
          <cell r="B1306">
            <v>0</v>
          </cell>
          <cell r="C1306">
            <v>0</v>
          </cell>
          <cell r="D1306">
            <v>0</v>
          </cell>
          <cell r="E1306">
            <v>0</v>
          </cell>
          <cell r="F1306">
            <v>0</v>
          </cell>
          <cell r="G1306">
            <v>0</v>
          </cell>
          <cell r="H1306">
            <v>0</v>
          </cell>
          <cell r="I1306">
            <v>0</v>
          </cell>
          <cell r="J1306">
            <v>0</v>
          </cell>
          <cell r="K1306">
            <v>0</v>
          </cell>
          <cell r="M1306">
            <v>0</v>
          </cell>
          <cell r="N1306">
            <v>0</v>
          </cell>
        </row>
        <row r="1307">
          <cell r="A1307">
            <v>0</v>
          </cell>
          <cell r="B1307">
            <v>0</v>
          </cell>
          <cell r="C1307">
            <v>0</v>
          </cell>
          <cell r="D1307">
            <v>0</v>
          </cell>
          <cell r="E1307">
            <v>0</v>
          </cell>
          <cell r="F1307">
            <v>0</v>
          </cell>
          <cell r="G1307">
            <v>0</v>
          </cell>
          <cell r="H1307">
            <v>0</v>
          </cell>
          <cell r="I1307">
            <v>0</v>
          </cell>
          <cell r="J1307">
            <v>0</v>
          </cell>
          <cell r="K1307">
            <v>0</v>
          </cell>
          <cell r="M1307">
            <v>0</v>
          </cell>
          <cell r="N1307">
            <v>0</v>
          </cell>
        </row>
        <row r="1308">
          <cell r="A1308">
            <v>0</v>
          </cell>
          <cell r="B1308">
            <v>0</v>
          </cell>
          <cell r="C1308">
            <v>0</v>
          </cell>
          <cell r="D1308">
            <v>0</v>
          </cell>
          <cell r="E1308">
            <v>0</v>
          </cell>
          <cell r="F1308">
            <v>0</v>
          </cell>
          <cell r="G1308">
            <v>0</v>
          </cell>
          <cell r="H1308">
            <v>0</v>
          </cell>
          <cell r="I1308">
            <v>0</v>
          </cell>
          <cell r="J1308">
            <v>0</v>
          </cell>
          <cell r="K1308">
            <v>0</v>
          </cell>
          <cell r="M1308">
            <v>0</v>
          </cell>
          <cell r="N1308">
            <v>0</v>
          </cell>
        </row>
        <row r="1309">
          <cell r="A1309">
            <v>0</v>
          </cell>
          <cell r="B1309">
            <v>0</v>
          </cell>
          <cell r="C1309">
            <v>0</v>
          </cell>
          <cell r="D1309">
            <v>0</v>
          </cell>
          <cell r="E1309">
            <v>0</v>
          </cell>
          <cell r="F1309">
            <v>0</v>
          </cell>
          <cell r="G1309">
            <v>0</v>
          </cell>
          <cell r="H1309">
            <v>0</v>
          </cell>
          <cell r="I1309">
            <v>0</v>
          </cell>
          <cell r="J1309">
            <v>0</v>
          </cell>
          <cell r="K1309">
            <v>0</v>
          </cell>
          <cell r="M1309">
            <v>0</v>
          </cell>
          <cell r="N1309">
            <v>0</v>
          </cell>
        </row>
        <row r="1310">
          <cell r="A1310">
            <v>0</v>
          </cell>
          <cell r="B1310">
            <v>0</v>
          </cell>
          <cell r="C1310">
            <v>0</v>
          </cell>
          <cell r="D1310">
            <v>0</v>
          </cell>
          <cell r="E1310">
            <v>0</v>
          </cell>
          <cell r="F1310">
            <v>0</v>
          </cell>
          <cell r="G1310">
            <v>0</v>
          </cell>
          <cell r="H1310">
            <v>0</v>
          </cell>
          <cell r="I1310">
            <v>0</v>
          </cell>
          <cell r="J1310">
            <v>0</v>
          </cell>
          <cell r="K1310">
            <v>0</v>
          </cell>
          <cell r="M1310">
            <v>0</v>
          </cell>
          <cell r="N1310">
            <v>0</v>
          </cell>
        </row>
        <row r="1311">
          <cell r="A1311">
            <v>0</v>
          </cell>
          <cell r="B1311">
            <v>0</v>
          </cell>
          <cell r="C1311">
            <v>0</v>
          </cell>
          <cell r="D1311">
            <v>0</v>
          </cell>
          <cell r="E1311">
            <v>0</v>
          </cell>
          <cell r="F1311">
            <v>0</v>
          </cell>
          <cell r="G1311">
            <v>0</v>
          </cell>
          <cell r="H1311">
            <v>0</v>
          </cell>
          <cell r="I1311">
            <v>0</v>
          </cell>
          <cell r="J1311">
            <v>0</v>
          </cell>
          <cell r="K1311">
            <v>0</v>
          </cell>
          <cell r="M1311">
            <v>0</v>
          </cell>
          <cell r="N1311">
            <v>0</v>
          </cell>
        </row>
        <row r="1312">
          <cell r="A1312">
            <v>0</v>
          </cell>
          <cell r="B1312">
            <v>0</v>
          </cell>
          <cell r="C1312">
            <v>0</v>
          </cell>
          <cell r="D1312">
            <v>0</v>
          </cell>
          <cell r="E1312">
            <v>0</v>
          </cell>
          <cell r="F1312">
            <v>0</v>
          </cell>
          <cell r="G1312">
            <v>0</v>
          </cell>
          <cell r="H1312">
            <v>0</v>
          </cell>
          <cell r="I1312">
            <v>0</v>
          </cell>
          <cell r="J1312">
            <v>0</v>
          </cell>
          <cell r="K1312">
            <v>0</v>
          </cell>
          <cell r="M1312">
            <v>0</v>
          </cell>
          <cell r="N1312">
            <v>0</v>
          </cell>
        </row>
        <row r="1313">
          <cell r="A1313">
            <v>0</v>
          </cell>
          <cell r="B1313">
            <v>0</v>
          </cell>
          <cell r="C1313">
            <v>0</v>
          </cell>
          <cell r="D1313">
            <v>0</v>
          </cell>
          <cell r="E1313">
            <v>0</v>
          </cell>
          <cell r="F1313">
            <v>0</v>
          </cell>
          <cell r="G1313">
            <v>0</v>
          </cell>
          <cell r="H1313">
            <v>0</v>
          </cell>
          <cell r="I1313">
            <v>0</v>
          </cell>
          <cell r="J1313">
            <v>0</v>
          </cell>
          <cell r="K1313">
            <v>0</v>
          </cell>
          <cell r="M1313">
            <v>0</v>
          </cell>
          <cell r="N1313">
            <v>0</v>
          </cell>
        </row>
        <row r="1314">
          <cell r="A1314">
            <v>0</v>
          </cell>
          <cell r="B1314">
            <v>0</v>
          </cell>
          <cell r="C1314">
            <v>0</v>
          </cell>
          <cell r="D1314">
            <v>0</v>
          </cell>
          <cell r="E1314">
            <v>0</v>
          </cell>
          <cell r="F1314">
            <v>0</v>
          </cell>
          <cell r="G1314">
            <v>0</v>
          </cell>
          <cell r="H1314">
            <v>0</v>
          </cell>
          <cell r="I1314">
            <v>0</v>
          </cell>
          <cell r="J1314">
            <v>0</v>
          </cell>
          <cell r="K1314">
            <v>0</v>
          </cell>
          <cell r="M1314">
            <v>0</v>
          </cell>
          <cell r="N1314">
            <v>0</v>
          </cell>
        </row>
        <row r="1315">
          <cell r="A1315">
            <v>0</v>
          </cell>
          <cell r="B1315">
            <v>0</v>
          </cell>
          <cell r="C1315">
            <v>0</v>
          </cell>
          <cell r="D1315">
            <v>0</v>
          </cell>
          <cell r="E1315">
            <v>0</v>
          </cell>
          <cell r="F1315">
            <v>0</v>
          </cell>
          <cell r="G1315">
            <v>0</v>
          </cell>
          <cell r="H1315">
            <v>0</v>
          </cell>
          <cell r="I1315">
            <v>0</v>
          </cell>
          <cell r="J1315">
            <v>0</v>
          </cell>
          <cell r="K1315">
            <v>0</v>
          </cell>
          <cell r="M1315">
            <v>0</v>
          </cell>
          <cell r="N1315">
            <v>0</v>
          </cell>
        </row>
        <row r="1316">
          <cell r="A1316">
            <v>0</v>
          </cell>
          <cell r="B1316">
            <v>0</v>
          </cell>
          <cell r="C1316">
            <v>0</v>
          </cell>
          <cell r="D1316">
            <v>0</v>
          </cell>
          <cell r="E1316">
            <v>0</v>
          </cell>
          <cell r="F1316">
            <v>0</v>
          </cell>
          <cell r="G1316">
            <v>0</v>
          </cell>
          <cell r="H1316">
            <v>0</v>
          </cell>
          <cell r="I1316">
            <v>0</v>
          </cell>
          <cell r="J1316">
            <v>0</v>
          </cell>
          <cell r="K1316">
            <v>0</v>
          </cell>
          <cell r="M1316">
            <v>0</v>
          </cell>
          <cell r="N1316">
            <v>0</v>
          </cell>
        </row>
        <row r="1317">
          <cell r="A1317">
            <v>0</v>
          </cell>
          <cell r="B1317">
            <v>0</v>
          </cell>
          <cell r="C1317">
            <v>0</v>
          </cell>
          <cell r="D1317">
            <v>0</v>
          </cell>
          <cell r="E1317">
            <v>0</v>
          </cell>
          <cell r="F1317">
            <v>0</v>
          </cell>
          <cell r="G1317">
            <v>0</v>
          </cell>
          <cell r="H1317">
            <v>0</v>
          </cell>
          <cell r="I1317">
            <v>0</v>
          </cell>
          <cell r="J1317">
            <v>0</v>
          </cell>
          <cell r="K1317">
            <v>0</v>
          </cell>
          <cell r="M1317">
            <v>0</v>
          </cell>
          <cell r="N1317">
            <v>0</v>
          </cell>
        </row>
        <row r="1318">
          <cell r="A1318">
            <v>0</v>
          </cell>
          <cell r="B1318">
            <v>0</v>
          </cell>
          <cell r="C1318">
            <v>0</v>
          </cell>
          <cell r="D1318">
            <v>0</v>
          </cell>
          <cell r="E1318">
            <v>0</v>
          </cell>
          <cell r="F1318">
            <v>0</v>
          </cell>
          <cell r="G1318">
            <v>0</v>
          </cell>
          <cell r="H1318">
            <v>0</v>
          </cell>
          <cell r="I1318">
            <v>0</v>
          </cell>
          <cell r="J1318">
            <v>0</v>
          </cell>
          <cell r="K1318">
            <v>0</v>
          </cell>
          <cell r="M1318">
            <v>0</v>
          </cell>
          <cell r="N1318">
            <v>0</v>
          </cell>
        </row>
        <row r="1319">
          <cell r="A1319">
            <v>0</v>
          </cell>
          <cell r="B1319">
            <v>0</v>
          </cell>
          <cell r="C1319">
            <v>0</v>
          </cell>
          <cell r="D1319">
            <v>0</v>
          </cell>
          <cell r="E1319">
            <v>0</v>
          </cell>
          <cell r="F1319">
            <v>0</v>
          </cell>
          <cell r="G1319">
            <v>0</v>
          </cell>
          <cell r="H1319">
            <v>0</v>
          </cell>
          <cell r="I1319">
            <v>0</v>
          </cell>
          <cell r="J1319">
            <v>0</v>
          </cell>
          <cell r="K1319">
            <v>0</v>
          </cell>
          <cell r="M1319">
            <v>0</v>
          </cell>
          <cell r="N1319">
            <v>0</v>
          </cell>
        </row>
        <row r="1320">
          <cell r="A1320">
            <v>0</v>
          </cell>
          <cell r="B1320">
            <v>0</v>
          </cell>
          <cell r="C1320">
            <v>0</v>
          </cell>
          <cell r="D1320">
            <v>0</v>
          </cell>
          <cell r="E1320">
            <v>0</v>
          </cell>
          <cell r="F1320">
            <v>0</v>
          </cell>
          <cell r="G1320">
            <v>0</v>
          </cell>
          <cell r="H1320">
            <v>0</v>
          </cell>
          <cell r="I1320">
            <v>0</v>
          </cell>
          <cell r="J1320">
            <v>0</v>
          </cell>
          <cell r="K1320">
            <v>0</v>
          </cell>
          <cell r="M1320">
            <v>0</v>
          </cell>
          <cell r="N1320">
            <v>0</v>
          </cell>
        </row>
        <row r="1321">
          <cell r="A1321">
            <v>0</v>
          </cell>
          <cell r="B1321">
            <v>0</v>
          </cell>
          <cell r="C1321">
            <v>0</v>
          </cell>
          <cell r="D1321">
            <v>0</v>
          </cell>
          <cell r="E1321">
            <v>0</v>
          </cell>
          <cell r="F1321">
            <v>0</v>
          </cell>
          <cell r="G1321">
            <v>0</v>
          </cell>
          <cell r="H1321">
            <v>0</v>
          </cell>
          <cell r="I1321">
            <v>0</v>
          </cell>
          <cell r="J1321">
            <v>0</v>
          </cell>
          <cell r="K1321">
            <v>0</v>
          </cell>
          <cell r="M1321">
            <v>0</v>
          </cell>
          <cell r="N1321">
            <v>0</v>
          </cell>
        </row>
        <row r="1322">
          <cell r="A1322">
            <v>0</v>
          </cell>
          <cell r="B1322">
            <v>0</v>
          </cell>
          <cell r="C1322">
            <v>0</v>
          </cell>
          <cell r="D1322">
            <v>0</v>
          </cell>
          <cell r="E1322">
            <v>0</v>
          </cell>
          <cell r="F1322">
            <v>0</v>
          </cell>
          <cell r="G1322">
            <v>0</v>
          </cell>
          <cell r="H1322">
            <v>0</v>
          </cell>
          <cell r="I1322">
            <v>0</v>
          </cell>
          <cell r="J1322">
            <v>0</v>
          </cell>
          <cell r="K1322">
            <v>0</v>
          </cell>
          <cell r="M1322">
            <v>0</v>
          </cell>
          <cell r="N1322">
            <v>0</v>
          </cell>
        </row>
        <row r="1323">
          <cell r="A1323">
            <v>0</v>
          </cell>
          <cell r="B1323">
            <v>0</v>
          </cell>
          <cell r="C1323">
            <v>0</v>
          </cell>
          <cell r="D1323">
            <v>0</v>
          </cell>
          <cell r="E1323">
            <v>0</v>
          </cell>
          <cell r="F1323">
            <v>0</v>
          </cell>
          <cell r="G1323">
            <v>0</v>
          </cell>
          <cell r="H1323">
            <v>0</v>
          </cell>
          <cell r="I1323">
            <v>0</v>
          </cell>
          <cell r="J1323">
            <v>0</v>
          </cell>
          <cell r="K1323">
            <v>0</v>
          </cell>
          <cell r="M1323">
            <v>0</v>
          </cell>
          <cell r="N1323">
            <v>0</v>
          </cell>
        </row>
        <row r="1324">
          <cell r="A1324">
            <v>0</v>
          </cell>
          <cell r="B1324">
            <v>0</v>
          </cell>
          <cell r="C1324">
            <v>0</v>
          </cell>
          <cell r="D1324">
            <v>0</v>
          </cell>
          <cell r="E1324">
            <v>0</v>
          </cell>
          <cell r="F1324">
            <v>0</v>
          </cell>
          <cell r="G1324">
            <v>0</v>
          </cell>
          <cell r="H1324">
            <v>0</v>
          </cell>
          <cell r="I1324">
            <v>0</v>
          </cell>
          <cell r="J1324">
            <v>0</v>
          </cell>
          <cell r="K1324">
            <v>0</v>
          </cell>
          <cell r="M1324">
            <v>0</v>
          </cell>
          <cell r="N1324">
            <v>0</v>
          </cell>
        </row>
        <row r="1325">
          <cell r="A1325">
            <v>0</v>
          </cell>
          <cell r="B1325">
            <v>0</v>
          </cell>
          <cell r="C1325">
            <v>0</v>
          </cell>
          <cell r="D1325">
            <v>0</v>
          </cell>
          <cell r="E1325">
            <v>0</v>
          </cell>
          <cell r="F1325">
            <v>0</v>
          </cell>
          <cell r="G1325">
            <v>0</v>
          </cell>
          <cell r="H1325">
            <v>0</v>
          </cell>
          <cell r="I1325">
            <v>0</v>
          </cell>
          <cell r="J1325">
            <v>0</v>
          </cell>
          <cell r="K1325">
            <v>0</v>
          </cell>
          <cell r="L1325">
            <v>0</v>
          </cell>
          <cell r="M1325">
            <v>0</v>
          </cell>
          <cell r="N1325">
            <v>0</v>
          </cell>
        </row>
        <row r="1326">
          <cell r="A1326">
            <v>50</v>
          </cell>
          <cell r="D1326">
            <v>50</v>
          </cell>
          <cell r="E1326" t="str">
            <v>파이프행거</v>
          </cell>
          <cell r="F1326" t="str">
            <v>16C</v>
          </cell>
          <cell r="G1326" t="str">
            <v>개</v>
          </cell>
          <cell r="H1326">
            <v>0</v>
          </cell>
          <cell r="I1326">
            <v>0</v>
          </cell>
          <cell r="J1326">
            <v>0</v>
          </cell>
          <cell r="K1326">
            <v>0</v>
          </cell>
          <cell r="L1326">
            <v>0</v>
          </cell>
          <cell r="M1326">
            <v>0</v>
          </cell>
          <cell r="N1326">
            <v>0</v>
          </cell>
        </row>
        <row r="1327">
          <cell r="A1327" t="str">
            <v>50-1</v>
          </cell>
          <cell r="B1327">
            <v>1</v>
          </cell>
          <cell r="C1327">
            <v>600</v>
          </cell>
          <cell r="D1327">
            <v>0</v>
          </cell>
          <cell r="E1327" t="str">
            <v>가. 재료비</v>
          </cell>
          <cell r="F1327">
            <v>0</v>
          </cell>
          <cell r="G1327">
            <v>0</v>
          </cell>
          <cell r="H1327">
            <v>0</v>
          </cell>
          <cell r="M1327">
            <v>0</v>
          </cell>
          <cell r="N1327">
            <v>0</v>
          </cell>
        </row>
        <row r="1328">
          <cell r="A1328" t="str">
            <v>50-2</v>
          </cell>
          <cell r="B1328">
            <v>2</v>
          </cell>
          <cell r="C1328">
            <v>61</v>
          </cell>
          <cell r="D1328">
            <v>0</v>
          </cell>
          <cell r="E1328" t="str">
            <v>파이프행거</v>
          </cell>
          <cell r="F1328" t="str">
            <v>16C</v>
          </cell>
          <cell r="G1328" t="str">
            <v>개</v>
          </cell>
          <cell r="H1328">
            <v>0</v>
          </cell>
          <cell r="I1328" t="str">
            <v>1*1</v>
          </cell>
          <cell r="K1328" t="e">
            <v>#NAME?</v>
          </cell>
          <cell r="M1328" t="str">
            <v>기본X단위</v>
          </cell>
          <cell r="N1328">
            <v>0</v>
          </cell>
        </row>
        <row r="1329">
          <cell r="C1329">
            <v>0</v>
          </cell>
          <cell r="D1329">
            <v>0</v>
          </cell>
          <cell r="E1329">
            <v>0</v>
          </cell>
          <cell r="F1329">
            <v>0</v>
          </cell>
          <cell r="G1329">
            <v>0</v>
          </cell>
          <cell r="H1329">
            <v>0</v>
          </cell>
          <cell r="K1329">
            <v>0</v>
          </cell>
          <cell r="M1329">
            <v>0</v>
          </cell>
          <cell r="N1329">
            <v>0</v>
          </cell>
        </row>
        <row r="1330">
          <cell r="D1330">
            <v>0</v>
          </cell>
          <cell r="E1330">
            <v>0</v>
          </cell>
          <cell r="F1330">
            <v>0</v>
          </cell>
          <cell r="G1330">
            <v>0</v>
          </cell>
          <cell r="H1330">
            <v>0</v>
          </cell>
          <cell r="M1330">
            <v>0</v>
          </cell>
          <cell r="N1330">
            <v>0</v>
          </cell>
        </row>
        <row r="1331">
          <cell r="A1331">
            <v>0</v>
          </cell>
          <cell r="B1331">
            <v>0</v>
          </cell>
          <cell r="C1331">
            <v>0</v>
          </cell>
          <cell r="D1331">
            <v>0</v>
          </cell>
          <cell r="E1331">
            <v>0</v>
          </cell>
          <cell r="F1331">
            <v>0</v>
          </cell>
          <cell r="G1331">
            <v>0</v>
          </cell>
          <cell r="H1331">
            <v>0</v>
          </cell>
          <cell r="I1331">
            <v>0</v>
          </cell>
          <cell r="J1331">
            <v>0</v>
          </cell>
          <cell r="K1331">
            <v>0</v>
          </cell>
          <cell r="M1331">
            <v>0</v>
          </cell>
          <cell r="N1331">
            <v>0</v>
          </cell>
        </row>
        <row r="1332">
          <cell r="A1332">
            <v>0</v>
          </cell>
          <cell r="B1332">
            <v>0</v>
          </cell>
          <cell r="C1332">
            <v>0</v>
          </cell>
          <cell r="D1332">
            <v>0</v>
          </cell>
          <cell r="E1332">
            <v>0</v>
          </cell>
          <cell r="F1332">
            <v>0</v>
          </cell>
          <cell r="G1332">
            <v>0</v>
          </cell>
          <cell r="H1332">
            <v>0</v>
          </cell>
          <cell r="I1332">
            <v>0</v>
          </cell>
          <cell r="J1332">
            <v>0</v>
          </cell>
          <cell r="K1332">
            <v>0</v>
          </cell>
          <cell r="M1332">
            <v>0</v>
          </cell>
          <cell r="N1332">
            <v>0</v>
          </cell>
        </row>
        <row r="1333">
          <cell r="A1333">
            <v>0</v>
          </cell>
          <cell r="B1333">
            <v>0</v>
          </cell>
          <cell r="C1333">
            <v>0</v>
          </cell>
          <cell r="D1333">
            <v>0</v>
          </cell>
          <cell r="E1333">
            <v>0</v>
          </cell>
          <cell r="F1333">
            <v>0</v>
          </cell>
          <cell r="G1333">
            <v>0</v>
          </cell>
          <cell r="H1333">
            <v>0</v>
          </cell>
          <cell r="I1333">
            <v>0</v>
          </cell>
          <cell r="J1333">
            <v>0</v>
          </cell>
          <cell r="K1333">
            <v>0</v>
          </cell>
          <cell r="M1333">
            <v>0</v>
          </cell>
          <cell r="N1333">
            <v>0</v>
          </cell>
        </row>
        <row r="1334">
          <cell r="A1334">
            <v>0</v>
          </cell>
          <cell r="B1334">
            <v>0</v>
          </cell>
          <cell r="C1334">
            <v>0</v>
          </cell>
          <cell r="D1334">
            <v>0</v>
          </cell>
          <cell r="E1334">
            <v>0</v>
          </cell>
          <cell r="F1334">
            <v>0</v>
          </cell>
          <cell r="G1334">
            <v>0</v>
          </cell>
          <cell r="H1334">
            <v>0</v>
          </cell>
          <cell r="I1334">
            <v>0</v>
          </cell>
          <cell r="J1334">
            <v>0</v>
          </cell>
          <cell r="K1334">
            <v>0</v>
          </cell>
          <cell r="M1334">
            <v>0</v>
          </cell>
          <cell r="N1334">
            <v>0</v>
          </cell>
        </row>
        <row r="1335">
          <cell r="A1335">
            <v>0</v>
          </cell>
          <cell r="B1335">
            <v>0</v>
          </cell>
          <cell r="C1335">
            <v>0</v>
          </cell>
          <cell r="D1335">
            <v>0</v>
          </cell>
          <cell r="E1335">
            <v>0</v>
          </cell>
          <cell r="F1335">
            <v>0</v>
          </cell>
          <cell r="G1335">
            <v>0</v>
          </cell>
          <cell r="H1335">
            <v>0</v>
          </cell>
          <cell r="I1335">
            <v>0</v>
          </cell>
          <cell r="J1335">
            <v>0</v>
          </cell>
          <cell r="K1335">
            <v>0</v>
          </cell>
          <cell r="M1335">
            <v>0</v>
          </cell>
          <cell r="N1335">
            <v>0</v>
          </cell>
        </row>
        <row r="1336">
          <cell r="A1336">
            <v>0</v>
          </cell>
          <cell r="B1336">
            <v>0</v>
          </cell>
          <cell r="C1336">
            <v>0</v>
          </cell>
          <cell r="D1336">
            <v>0</v>
          </cell>
          <cell r="E1336">
            <v>0</v>
          </cell>
          <cell r="F1336">
            <v>0</v>
          </cell>
          <cell r="G1336">
            <v>0</v>
          </cell>
          <cell r="H1336">
            <v>0</v>
          </cell>
          <cell r="I1336">
            <v>0</v>
          </cell>
          <cell r="J1336">
            <v>0</v>
          </cell>
          <cell r="K1336">
            <v>0</v>
          </cell>
          <cell r="M1336">
            <v>0</v>
          </cell>
          <cell r="N1336">
            <v>0</v>
          </cell>
        </row>
        <row r="1337">
          <cell r="A1337">
            <v>0</v>
          </cell>
          <cell r="B1337">
            <v>0</v>
          </cell>
          <cell r="C1337">
            <v>0</v>
          </cell>
          <cell r="D1337">
            <v>0</v>
          </cell>
          <cell r="E1337">
            <v>0</v>
          </cell>
          <cell r="F1337">
            <v>0</v>
          </cell>
          <cell r="G1337">
            <v>0</v>
          </cell>
          <cell r="H1337">
            <v>0</v>
          </cell>
          <cell r="I1337">
            <v>0</v>
          </cell>
          <cell r="J1337">
            <v>0</v>
          </cell>
          <cell r="K1337">
            <v>0</v>
          </cell>
          <cell r="M1337">
            <v>0</v>
          </cell>
          <cell r="N1337">
            <v>0</v>
          </cell>
        </row>
        <row r="1338">
          <cell r="A1338">
            <v>0</v>
          </cell>
          <cell r="B1338">
            <v>0</v>
          </cell>
          <cell r="C1338">
            <v>0</v>
          </cell>
          <cell r="D1338">
            <v>0</v>
          </cell>
          <cell r="E1338">
            <v>0</v>
          </cell>
          <cell r="F1338">
            <v>0</v>
          </cell>
          <cell r="G1338">
            <v>0</v>
          </cell>
          <cell r="H1338">
            <v>0</v>
          </cell>
          <cell r="I1338">
            <v>0</v>
          </cell>
          <cell r="J1338">
            <v>0</v>
          </cell>
          <cell r="K1338">
            <v>0</v>
          </cell>
          <cell r="M1338">
            <v>0</v>
          </cell>
          <cell r="N1338">
            <v>0</v>
          </cell>
        </row>
        <row r="1339">
          <cell r="A1339">
            <v>0</v>
          </cell>
          <cell r="B1339">
            <v>0</v>
          </cell>
          <cell r="C1339">
            <v>0</v>
          </cell>
          <cell r="D1339">
            <v>0</v>
          </cell>
          <cell r="E1339">
            <v>0</v>
          </cell>
          <cell r="F1339">
            <v>0</v>
          </cell>
          <cell r="G1339">
            <v>0</v>
          </cell>
          <cell r="H1339">
            <v>0</v>
          </cell>
          <cell r="I1339">
            <v>0</v>
          </cell>
          <cell r="J1339">
            <v>0</v>
          </cell>
          <cell r="K1339">
            <v>0</v>
          </cell>
          <cell r="M1339">
            <v>0</v>
          </cell>
          <cell r="N1339">
            <v>0</v>
          </cell>
        </row>
        <row r="1340">
          <cell r="A1340">
            <v>0</v>
          </cell>
          <cell r="B1340">
            <v>0</v>
          </cell>
          <cell r="C1340">
            <v>0</v>
          </cell>
          <cell r="D1340">
            <v>0</v>
          </cell>
          <cell r="E1340">
            <v>0</v>
          </cell>
          <cell r="F1340">
            <v>0</v>
          </cell>
          <cell r="G1340">
            <v>0</v>
          </cell>
          <cell r="H1340">
            <v>0</v>
          </cell>
          <cell r="I1340">
            <v>0</v>
          </cell>
          <cell r="J1340">
            <v>0</v>
          </cell>
          <cell r="K1340">
            <v>0</v>
          </cell>
          <cell r="M1340">
            <v>0</v>
          </cell>
          <cell r="N1340">
            <v>0</v>
          </cell>
        </row>
        <row r="1341">
          <cell r="A1341">
            <v>0</v>
          </cell>
          <cell r="B1341">
            <v>0</v>
          </cell>
          <cell r="C1341">
            <v>0</v>
          </cell>
          <cell r="D1341">
            <v>0</v>
          </cell>
          <cell r="E1341">
            <v>0</v>
          </cell>
          <cell r="F1341">
            <v>0</v>
          </cell>
          <cell r="G1341">
            <v>0</v>
          </cell>
          <cell r="H1341">
            <v>0</v>
          </cell>
          <cell r="I1341">
            <v>0</v>
          </cell>
          <cell r="J1341">
            <v>0</v>
          </cell>
          <cell r="K1341">
            <v>0</v>
          </cell>
          <cell r="M1341">
            <v>0</v>
          </cell>
          <cell r="N1341">
            <v>0</v>
          </cell>
        </row>
        <row r="1342">
          <cell r="A1342">
            <v>0</v>
          </cell>
          <cell r="B1342">
            <v>0</v>
          </cell>
          <cell r="C1342">
            <v>0</v>
          </cell>
          <cell r="D1342">
            <v>0</v>
          </cell>
          <cell r="E1342">
            <v>0</v>
          </cell>
          <cell r="F1342">
            <v>0</v>
          </cell>
          <cell r="G1342">
            <v>0</v>
          </cell>
          <cell r="H1342">
            <v>0</v>
          </cell>
          <cell r="I1342">
            <v>0</v>
          </cell>
          <cell r="J1342">
            <v>0</v>
          </cell>
          <cell r="K1342">
            <v>0</v>
          </cell>
          <cell r="M1342">
            <v>0</v>
          </cell>
          <cell r="N1342">
            <v>0</v>
          </cell>
        </row>
        <row r="1343">
          <cell r="A1343">
            <v>0</v>
          </cell>
          <cell r="B1343">
            <v>0</v>
          </cell>
          <cell r="C1343">
            <v>0</v>
          </cell>
          <cell r="D1343">
            <v>0</v>
          </cell>
          <cell r="E1343">
            <v>0</v>
          </cell>
          <cell r="F1343">
            <v>0</v>
          </cell>
          <cell r="G1343">
            <v>0</v>
          </cell>
          <cell r="H1343">
            <v>0</v>
          </cell>
          <cell r="I1343">
            <v>0</v>
          </cell>
          <cell r="J1343">
            <v>0</v>
          </cell>
          <cell r="K1343">
            <v>0</v>
          </cell>
          <cell r="M1343">
            <v>0</v>
          </cell>
          <cell r="N1343">
            <v>0</v>
          </cell>
        </row>
        <row r="1344">
          <cell r="A1344">
            <v>0</v>
          </cell>
          <cell r="B1344">
            <v>0</v>
          </cell>
          <cell r="C1344">
            <v>0</v>
          </cell>
          <cell r="D1344">
            <v>0</v>
          </cell>
          <cell r="E1344">
            <v>0</v>
          </cell>
          <cell r="F1344">
            <v>0</v>
          </cell>
          <cell r="G1344">
            <v>0</v>
          </cell>
          <cell r="H1344">
            <v>0</v>
          </cell>
          <cell r="I1344">
            <v>0</v>
          </cell>
          <cell r="J1344">
            <v>0</v>
          </cell>
          <cell r="K1344">
            <v>0</v>
          </cell>
          <cell r="M1344">
            <v>0</v>
          </cell>
          <cell r="N1344">
            <v>0</v>
          </cell>
        </row>
        <row r="1345">
          <cell r="A1345">
            <v>0</v>
          </cell>
          <cell r="B1345">
            <v>0</v>
          </cell>
          <cell r="C1345">
            <v>0</v>
          </cell>
          <cell r="D1345">
            <v>0</v>
          </cell>
          <cell r="E1345">
            <v>0</v>
          </cell>
          <cell r="F1345">
            <v>0</v>
          </cell>
          <cell r="G1345">
            <v>0</v>
          </cell>
          <cell r="H1345">
            <v>0</v>
          </cell>
          <cell r="I1345">
            <v>0</v>
          </cell>
          <cell r="J1345">
            <v>0</v>
          </cell>
          <cell r="K1345">
            <v>0</v>
          </cell>
          <cell r="M1345">
            <v>0</v>
          </cell>
          <cell r="N1345">
            <v>0</v>
          </cell>
        </row>
        <row r="1346">
          <cell r="A1346">
            <v>0</v>
          </cell>
          <cell r="B1346">
            <v>0</v>
          </cell>
          <cell r="C1346">
            <v>0</v>
          </cell>
          <cell r="D1346">
            <v>0</v>
          </cell>
          <cell r="E1346">
            <v>0</v>
          </cell>
          <cell r="F1346">
            <v>0</v>
          </cell>
          <cell r="G1346">
            <v>0</v>
          </cell>
          <cell r="H1346">
            <v>0</v>
          </cell>
          <cell r="I1346">
            <v>0</v>
          </cell>
          <cell r="J1346">
            <v>0</v>
          </cell>
          <cell r="K1346">
            <v>0</v>
          </cell>
          <cell r="M1346">
            <v>0</v>
          </cell>
          <cell r="N1346">
            <v>0</v>
          </cell>
        </row>
        <row r="1347">
          <cell r="A1347">
            <v>0</v>
          </cell>
          <cell r="B1347">
            <v>0</v>
          </cell>
          <cell r="C1347">
            <v>0</v>
          </cell>
          <cell r="D1347">
            <v>0</v>
          </cell>
          <cell r="E1347">
            <v>0</v>
          </cell>
          <cell r="F1347">
            <v>0</v>
          </cell>
          <cell r="G1347">
            <v>0</v>
          </cell>
          <cell r="H1347">
            <v>0</v>
          </cell>
          <cell r="I1347">
            <v>0</v>
          </cell>
          <cell r="J1347">
            <v>0</v>
          </cell>
          <cell r="K1347">
            <v>0</v>
          </cell>
          <cell r="M1347">
            <v>0</v>
          </cell>
          <cell r="N1347">
            <v>0</v>
          </cell>
        </row>
        <row r="1348">
          <cell r="A1348">
            <v>0</v>
          </cell>
          <cell r="B1348">
            <v>0</v>
          </cell>
          <cell r="C1348">
            <v>0</v>
          </cell>
          <cell r="D1348">
            <v>0</v>
          </cell>
          <cell r="E1348">
            <v>0</v>
          </cell>
          <cell r="F1348">
            <v>0</v>
          </cell>
          <cell r="G1348">
            <v>0</v>
          </cell>
          <cell r="H1348">
            <v>0</v>
          </cell>
          <cell r="I1348">
            <v>0</v>
          </cell>
          <cell r="J1348">
            <v>0</v>
          </cell>
          <cell r="K1348">
            <v>0</v>
          </cell>
          <cell r="M1348">
            <v>0</v>
          </cell>
          <cell r="N1348">
            <v>0</v>
          </cell>
        </row>
        <row r="1349">
          <cell r="A1349">
            <v>0</v>
          </cell>
          <cell r="B1349">
            <v>0</v>
          </cell>
          <cell r="C1349">
            <v>0</v>
          </cell>
          <cell r="D1349">
            <v>0</v>
          </cell>
          <cell r="E1349">
            <v>0</v>
          </cell>
          <cell r="F1349">
            <v>0</v>
          </cell>
          <cell r="G1349">
            <v>0</v>
          </cell>
          <cell r="H1349">
            <v>0</v>
          </cell>
          <cell r="I1349">
            <v>0</v>
          </cell>
          <cell r="J1349">
            <v>0</v>
          </cell>
          <cell r="K1349">
            <v>0</v>
          </cell>
          <cell r="M1349">
            <v>0</v>
          </cell>
          <cell r="N1349">
            <v>0</v>
          </cell>
        </row>
        <row r="1350">
          <cell r="A1350">
            <v>0</v>
          </cell>
          <cell r="B1350">
            <v>0</v>
          </cell>
          <cell r="C1350">
            <v>0</v>
          </cell>
          <cell r="D1350">
            <v>0</v>
          </cell>
          <cell r="E1350">
            <v>0</v>
          </cell>
          <cell r="F1350">
            <v>0</v>
          </cell>
          <cell r="G1350">
            <v>0</v>
          </cell>
          <cell r="H1350">
            <v>0</v>
          </cell>
          <cell r="I1350">
            <v>0</v>
          </cell>
          <cell r="J1350">
            <v>0</v>
          </cell>
          <cell r="K1350">
            <v>0</v>
          </cell>
          <cell r="M1350">
            <v>0</v>
          </cell>
          <cell r="N1350">
            <v>0</v>
          </cell>
        </row>
        <row r="1351">
          <cell r="A1351">
            <v>0</v>
          </cell>
          <cell r="B1351">
            <v>0</v>
          </cell>
          <cell r="C1351">
            <v>0</v>
          </cell>
          <cell r="D1351">
            <v>0</v>
          </cell>
          <cell r="E1351">
            <v>0</v>
          </cell>
          <cell r="F1351">
            <v>0</v>
          </cell>
          <cell r="G1351">
            <v>0</v>
          </cell>
          <cell r="H1351">
            <v>0</v>
          </cell>
          <cell r="I1351">
            <v>0</v>
          </cell>
          <cell r="J1351">
            <v>0</v>
          </cell>
          <cell r="K1351">
            <v>0</v>
          </cell>
          <cell r="M1351">
            <v>0</v>
          </cell>
          <cell r="N1351">
            <v>0</v>
          </cell>
        </row>
        <row r="1352">
          <cell r="A1352">
            <v>0</v>
          </cell>
          <cell r="B1352">
            <v>0</v>
          </cell>
          <cell r="C1352">
            <v>0</v>
          </cell>
          <cell r="D1352">
            <v>0</v>
          </cell>
          <cell r="E1352">
            <v>0</v>
          </cell>
          <cell r="F1352">
            <v>0</v>
          </cell>
          <cell r="G1352">
            <v>0</v>
          </cell>
          <cell r="H1352">
            <v>0</v>
          </cell>
          <cell r="I1352">
            <v>0</v>
          </cell>
          <cell r="J1352">
            <v>0</v>
          </cell>
          <cell r="K1352">
            <v>0</v>
          </cell>
          <cell r="L1352">
            <v>0</v>
          </cell>
          <cell r="M1352">
            <v>0</v>
          </cell>
          <cell r="N1352">
            <v>0</v>
          </cell>
        </row>
        <row r="1353">
          <cell r="A1353">
            <v>51</v>
          </cell>
          <cell r="D1353">
            <v>51</v>
          </cell>
          <cell r="E1353" t="str">
            <v>Cable Tray 신설</v>
          </cell>
          <cell r="F1353" t="str">
            <v>W300xH60x4T</v>
          </cell>
          <cell r="G1353" t="str">
            <v>10m</v>
          </cell>
          <cell r="H1353">
            <v>0</v>
          </cell>
          <cell r="I1353">
            <v>0</v>
          </cell>
          <cell r="J1353">
            <v>0</v>
          </cell>
          <cell r="K1353">
            <v>0</v>
          </cell>
          <cell r="L1353">
            <v>0</v>
          </cell>
          <cell r="M1353">
            <v>0</v>
          </cell>
          <cell r="N1353">
            <v>0</v>
          </cell>
        </row>
        <row r="1354">
          <cell r="A1354" t="str">
            <v>51-1</v>
          </cell>
          <cell r="B1354">
            <v>1</v>
          </cell>
          <cell r="C1354">
            <v>600</v>
          </cell>
          <cell r="D1354">
            <v>0</v>
          </cell>
          <cell r="E1354" t="str">
            <v>가. 재료비</v>
          </cell>
          <cell r="F1354">
            <v>0</v>
          </cell>
          <cell r="G1354">
            <v>0</v>
          </cell>
          <cell r="H1354">
            <v>0</v>
          </cell>
          <cell r="I1354">
            <v>0</v>
          </cell>
          <cell r="K1354">
            <v>0</v>
          </cell>
          <cell r="L1354">
            <v>0</v>
          </cell>
          <cell r="M1354">
            <v>0</v>
          </cell>
          <cell r="N1354">
            <v>0</v>
          </cell>
        </row>
        <row r="1355">
          <cell r="A1355" t="str">
            <v>51-2</v>
          </cell>
          <cell r="B1355">
            <v>2</v>
          </cell>
          <cell r="C1355">
            <v>101</v>
          </cell>
          <cell r="D1355">
            <v>0</v>
          </cell>
          <cell r="E1355" t="str">
            <v>케이블트레이</v>
          </cell>
          <cell r="F1355" t="str">
            <v>고강도PVC트레이, W300x60Hx4.0t</v>
          </cell>
          <cell r="G1355" t="str">
            <v>m</v>
          </cell>
          <cell r="H1355">
            <v>0</v>
          </cell>
          <cell r="I1355" t="str">
            <v>1*10*(1+0.05)</v>
          </cell>
          <cell r="J1355" t="str">
            <v>=</v>
          </cell>
          <cell r="K1355" t="e">
            <v>#NAME?</v>
          </cell>
          <cell r="L1355">
            <v>0</v>
          </cell>
          <cell r="M1355" t="str">
            <v>기본/단위량x(1+재료할증)</v>
          </cell>
          <cell r="N1355" t="str">
            <v>통1-1-6</v>
          </cell>
        </row>
        <row r="1356">
          <cell r="A1356" t="str">
            <v>51-3</v>
          </cell>
          <cell r="B1356">
            <v>3</v>
          </cell>
          <cell r="C1356">
            <v>103</v>
          </cell>
          <cell r="D1356">
            <v>0</v>
          </cell>
          <cell r="E1356" t="str">
            <v>케이블트레이 부속품</v>
          </cell>
          <cell r="F1356" t="str">
            <v>Joint Connector, H60</v>
          </cell>
          <cell r="G1356" t="str">
            <v>개</v>
          </cell>
          <cell r="H1356">
            <v>0</v>
          </cell>
          <cell r="I1356" t="str">
            <v>10/3*2</v>
          </cell>
          <cell r="J1356" t="str">
            <v>=</v>
          </cell>
          <cell r="K1356" t="e">
            <v>#NAME?</v>
          </cell>
          <cell r="L1356">
            <v>0</v>
          </cell>
          <cell r="M1356" t="str">
            <v>기본/3m x 단위량</v>
          </cell>
          <cell r="N1356">
            <v>0</v>
          </cell>
        </row>
        <row r="1357">
          <cell r="A1357" t="str">
            <v>51-4</v>
          </cell>
          <cell r="B1357">
            <v>4</v>
          </cell>
          <cell r="C1357">
            <v>104</v>
          </cell>
          <cell r="D1357">
            <v>0</v>
          </cell>
          <cell r="E1357" t="str">
            <v>케이블트레이 부속품</v>
          </cell>
          <cell r="F1357" t="str">
            <v>Shank B/N, 3/8"</v>
          </cell>
          <cell r="G1357" t="str">
            <v>개</v>
          </cell>
          <cell r="H1357">
            <v>0</v>
          </cell>
          <cell r="I1357" t="str">
            <v>10/3*(8*2)</v>
          </cell>
          <cell r="J1357" t="str">
            <v>=</v>
          </cell>
          <cell r="K1357" t="e">
            <v>#NAME?</v>
          </cell>
          <cell r="L1357">
            <v>0</v>
          </cell>
          <cell r="M1357" t="str">
            <v>기본/3m x 단위량</v>
          </cell>
          <cell r="N1357">
            <v>0</v>
          </cell>
        </row>
        <row r="1358">
          <cell r="A1358" t="str">
            <v>51-5</v>
          </cell>
          <cell r="B1358">
            <v>5</v>
          </cell>
          <cell r="C1358">
            <v>106</v>
          </cell>
          <cell r="D1358">
            <v>0</v>
          </cell>
          <cell r="E1358" t="str">
            <v>케이블트레이 부속품</v>
          </cell>
          <cell r="F1358" t="str">
            <v>Separator,H60</v>
          </cell>
          <cell r="G1358" t="str">
            <v>m</v>
          </cell>
          <cell r="H1358">
            <v>0</v>
          </cell>
          <cell r="I1358" t="str">
            <v>1*10</v>
          </cell>
          <cell r="J1358" t="str">
            <v>=</v>
          </cell>
          <cell r="K1358" t="e">
            <v>#NAME?</v>
          </cell>
          <cell r="L1358">
            <v>0</v>
          </cell>
          <cell r="M1358" t="str">
            <v>기본x단위량</v>
          </cell>
          <cell r="N1358">
            <v>0</v>
          </cell>
        </row>
        <row r="1359">
          <cell r="A1359" t="str">
            <v>51-6</v>
          </cell>
          <cell r="B1359">
            <v>6</v>
          </cell>
          <cell r="C1359">
            <v>107</v>
          </cell>
          <cell r="D1359">
            <v>0</v>
          </cell>
          <cell r="E1359" t="str">
            <v>케이블트레이 부속품</v>
          </cell>
          <cell r="F1359" t="str">
            <v>BRACKET(고정형)</v>
          </cell>
          <cell r="G1359" t="str">
            <v>개</v>
          </cell>
          <cell r="H1359">
            <v>0</v>
          </cell>
          <cell r="I1359" t="str">
            <v>1*10/2</v>
          </cell>
          <cell r="J1359" t="str">
            <v>=</v>
          </cell>
          <cell r="K1359" t="e">
            <v>#NAME?</v>
          </cell>
          <cell r="L1359">
            <v>0</v>
          </cell>
          <cell r="M1359" t="str">
            <v>기본x단위/2m</v>
          </cell>
          <cell r="N1359">
            <v>0</v>
          </cell>
        </row>
        <row r="1360">
          <cell r="A1360" t="str">
            <v>51-7</v>
          </cell>
          <cell r="B1360">
            <v>7</v>
          </cell>
          <cell r="C1360">
            <v>108</v>
          </cell>
          <cell r="D1360">
            <v>0</v>
          </cell>
          <cell r="E1360" t="str">
            <v>케이블트레이 부속품</v>
          </cell>
          <cell r="F1360" t="str">
            <v>방진고무패드</v>
          </cell>
          <cell r="G1360" t="str">
            <v>㎡</v>
          </cell>
          <cell r="H1360">
            <v>0</v>
          </cell>
          <cell r="I1360" t="str">
            <v>0.0065*10/2</v>
          </cell>
          <cell r="J1360" t="str">
            <v>=</v>
          </cell>
          <cell r="K1360" t="e">
            <v>#NAME?</v>
          </cell>
          <cell r="L1360">
            <v>0</v>
          </cell>
          <cell r="M1360" t="str">
            <v>기본x단위</v>
          </cell>
          <cell r="N1360">
            <v>0</v>
          </cell>
        </row>
        <row r="1361">
          <cell r="A1361" t="str">
            <v>51-8</v>
          </cell>
          <cell r="B1361">
            <v>8</v>
          </cell>
          <cell r="C1361">
            <v>110</v>
          </cell>
          <cell r="D1361">
            <v>0</v>
          </cell>
          <cell r="E1361" t="str">
            <v>셋트앵커</v>
          </cell>
          <cell r="F1361" t="str">
            <v>1/2"(M12),L=100mm,STS</v>
          </cell>
          <cell r="G1361" t="str">
            <v>개</v>
          </cell>
          <cell r="H1361">
            <v>0</v>
          </cell>
          <cell r="I1361" t="str">
            <v>1*10/2*2</v>
          </cell>
          <cell r="J1361" t="str">
            <v>=</v>
          </cell>
          <cell r="K1361" t="e">
            <v>#NAME?</v>
          </cell>
          <cell r="L1361">
            <v>0</v>
          </cell>
          <cell r="M1361" t="str">
            <v>기본x단위/2m</v>
          </cell>
          <cell r="N1361">
            <v>0</v>
          </cell>
        </row>
        <row r="1362">
          <cell r="A1362" t="str">
            <v>51-9</v>
          </cell>
          <cell r="B1362">
            <v>9</v>
          </cell>
          <cell r="C1362">
            <v>601</v>
          </cell>
          <cell r="D1362">
            <v>0</v>
          </cell>
          <cell r="E1362" t="str">
            <v>나. 노무비</v>
          </cell>
          <cell r="F1362">
            <v>0</v>
          </cell>
          <cell r="G1362">
            <v>0</v>
          </cell>
          <cell r="H1362">
            <v>0</v>
          </cell>
          <cell r="I1362">
            <v>0</v>
          </cell>
          <cell r="J1362">
            <v>0</v>
          </cell>
          <cell r="K1362">
            <v>0</v>
          </cell>
          <cell r="L1362">
            <v>0</v>
          </cell>
          <cell r="M1362">
            <v>0</v>
          </cell>
          <cell r="N1362" t="str">
            <v>통3-4-2</v>
          </cell>
        </row>
        <row r="1363">
          <cell r="A1363">
            <v>0</v>
          </cell>
          <cell r="B1363">
            <v>0</v>
          </cell>
          <cell r="C1363">
            <v>518</v>
          </cell>
          <cell r="D1363">
            <v>0</v>
          </cell>
          <cell r="E1363" t="str">
            <v>통신내선공</v>
          </cell>
          <cell r="F1363">
            <v>0</v>
          </cell>
          <cell r="G1363" t="str">
            <v>인</v>
          </cell>
          <cell r="H1363">
            <v>0</v>
          </cell>
          <cell r="I1363" t="str">
            <v>1.40*1</v>
          </cell>
          <cell r="J1363" t="str">
            <v>=</v>
          </cell>
          <cell r="K1363" t="e">
            <v>#NAME?</v>
          </cell>
          <cell r="L1363">
            <v>0</v>
          </cell>
          <cell r="M1363" t="str">
            <v>기본x단위량</v>
          </cell>
          <cell r="N1363" t="str">
            <v>통1-2-2-6</v>
          </cell>
        </row>
        <row r="1364">
          <cell r="A1364">
            <v>0</v>
          </cell>
          <cell r="B1364">
            <v>0</v>
          </cell>
          <cell r="C1364">
            <v>603</v>
          </cell>
          <cell r="D1364">
            <v>0</v>
          </cell>
          <cell r="E1364" t="str">
            <v>소    계</v>
          </cell>
          <cell r="F1364">
            <v>0</v>
          </cell>
          <cell r="G1364">
            <v>0</v>
          </cell>
          <cell r="H1364">
            <v>0</v>
          </cell>
          <cell r="I1364">
            <v>0</v>
          </cell>
          <cell r="J1364">
            <v>0</v>
          </cell>
          <cell r="K1364">
            <v>0</v>
          </cell>
          <cell r="L1364">
            <v>0</v>
          </cell>
          <cell r="M1364">
            <v>0</v>
          </cell>
          <cell r="N1364">
            <v>0</v>
          </cell>
        </row>
        <row r="1365">
          <cell r="A1365" t="str">
            <v>51-10</v>
          </cell>
          <cell r="B1365">
            <v>10</v>
          </cell>
          <cell r="C1365">
            <v>518</v>
          </cell>
          <cell r="D1365">
            <v>0</v>
          </cell>
          <cell r="E1365" t="str">
            <v>통신내선공</v>
          </cell>
          <cell r="F1365">
            <v>0</v>
          </cell>
          <cell r="G1365" t="str">
            <v>인</v>
          </cell>
          <cell r="H1365">
            <v>0</v>
          </cell>
          <cell r="I1365">
            <v>0</v>
          </cell>
          <cell r="J1365" t="str">
            <v>=</v>
          </cell>
          <cell r="K1365" t="e">
            <v>#NAME?</v>
          </cell>
          <cell r="L1365">
            <v>0</v>
          </cell>
          <cell r="M1365">
            <v>0</v>
          </cell>
          <cell r="N1365">
            <v>0</v>
          </cell>
        </row>
        <row r="1366">
          <cell r="A1366" t="str">
            <v>51-11</v>
          </cell>
          <cell r="B1366">
            <v>11</v>
          </cell>
          <cell r="C1366">
            <v>602</v>
          </cell>
          <cell r="D1366">
            <v>0</v>
          </cell>
          <cell r="E1366" t="str">
            <v>다. 공구손료</v>
          </cell>
          <cell r="F1366" t="str">
            <v>노무비x3%</v>
          </cell>
          <cell r="G1366">
            <v>0</v>
          </cell>
          <cell r="H1366">
            <v>0</v>
          </cell>
          <cell r="I1366">
            <v>0</v>
          </cell>
          <cell r="J1366">
            <v>0</v>
          </cell>
          <cell r="K1366">
            <v>0</v>
          </cell>
          <cell r="L1366">
            <v>0</v>
          </cell>
          <cell r="M1366">
            <v>0</v>
          </cell>
          <cell r="N1366" t="str">
            <v>공구손료</v>
          </cell>
        </row>
        <row r="1367">
          <cell r="A1367" t="str">
            <v>51-12</v>
          </cell>
          <cell r="B1367">
            <v>12</v>
          </cell>
          <cell r="C1367">
            <v>518</v>
          </cell>
          <cell r="D1367">
            <v>0</v>
          </cell>
          <cell r="E1367" t="str">
            <v>통신내선공</v>
          </cell>
          <cell r="F1367">
            <v>0</v>
          </cell>
          <cell r="G1367" t="str">
            <v>인</v>
          </cell>
          <cell r="H1367">
            <v>0</v>
          </cell>
          <cell r="I1367" t="str">
            <v>1.4</v>
          </cell>
          <cell r="J1367" t="str">
            <v>=</v>
          </cell>
          <cell r="K1367" t="str">
            <v>1.4</v>
          </cell>
          <cell r="L1367">
            <v>0</v>
          </cell>
          <cell r="M1367" t="str">
            <v>기본</v>
          </cell>
          <cell r="N1367" t="str">
            <v>통1-1-10</v>
          </cell>
        </row>
        <row r="1368">
          <cell r="A1368">
            <v>0</v>
          </cell>
          <cell r="B1368">
            <v>0</v>
          </cell>
          <cell r="C1368">
            <v>0</v>
          </cell>
          <cell r="D1368">
            <v>0</v>
          </cell>
          <cell r="E1368">
            <v>0</v>
          </cell>
          <cell r="F1368">
            <v>0</v>
          </cell>
          <cell r="G1368">
            <v>0</v>
          </cell>
          <cell r="H1368">
            <v>0</v>
          </cell>
          <cell r="I1368">
            <v>0</v>
          </cell>
          <cell r="J1368">
            <v>0</v>
          </cell>
          <cell r="K1368">
            <v>0</v>
          </cell>
          <cell r="M1368">
            <v>0</v>
          </cell>
          <cell r="N1368">
            <v>0</v>
          </cell>
        </row>
        <row r="1369">
          <cell r="A1369">
            <v>0</v>
          </cell>
          <cell r="B1369">
            <v>0</v>
          </cell>
          <cell r="C1369">
            <v>0</v>
          </cell>
          <cell r="D1369">
            <v>0</v>
          </cell>
          <cell r="E1369">
            <v>0</v>
          </cell>
          <cell r="F1369">
            <v>0</v>
          </cell>
          <cell r="G1369">
            <v>0</v>
          </cell>
          <cell r="H1369">
            <v>0</v>
          </cell>
          <cell r="I1369">
            <v>0</v>
          </cell>
          <cell r="J1369">
            <v>0</v>
          </cell>
          <cell r="K1369">
            <v>0</v>
          </cell>
          <cell r="M1369">
            <v>0</v>
          </cell>
          <cell r="N1369">
            <v>0</v>
          </cell>
        </row>
        <row r="1370">
          <cell r="A1370">
            <v>0</v>
          </cell>
          <cell r="B1370">
            <v>0</v>
          </cell>
          <cell r="C1370">
            <v>0</v>
          </cell>
          <cell r="D1370">
            <v>0</v>
          </cell>
          <cell r="E1370">
            <v>0</v>
          </cell>
          <cell r="F1370">
            <v>0</v>
          </cell>
          <cell r="G1370">
            <v>0</v>
          </cell>
          <cell r="H1370">
            <v>0</v>
          </cell>
          <cell r="I1370">
            <v>0</v>
          </cell>
          <cell r="J1370">
            <v>0</v>
          </cell>
          <cell r="K1370">
            <v>0</v>
          </cell>
          <cell r="M1370">
            <v>0</v>
          </cell>
          <cell r="N1370">
            <v>0</v>
          </cell>
        </row>
        <row r="1371">
          <cell r="A1371">
            <v>0</v>
          </cell>
          <cell r="B1371">
            <v>0</v>
          </cell>
          <cell r="C1371">
            <v>0</v>
          </cell>
          <cell r="D1371">
            <v>0</v>
          </cell>
          <cell r="E1371">
            <v>0</v>
          </cell>
          <cell r="F1371">
            <v>0</v>
          </cell>
          <cell r="G1371">
            <v>0</v>
          </cell>
          <cell r="H1371">
            <v>0</v>
          </cell>
          <cell r="I1371">
            <v>0</v>
          </cell>
          <cell r="J1371">
            <v>0</v>
          </cell>
          <cell r="K1371">
            <v>0</v>
          </cell>
          <cell r="M1371">
            <v>0</v>
          </cell>
          <cell r="N1371">
            <v>0</v>
          </cell>
        </row>
        <row r="1372">
          <cell r="A1372">
            <v>0</v>
          </cell>
          <cell r="B1372">
            <v>0</v>
          </cell>
          <cell r="C1372">
            <v>0</v>
          </cell>
          <cell r="D1372">
            <v>0</v>
          </cell>
          <cell r="E1372">
            <v>0</v>
          </cell>
          <cell r="F1372">
            <v>0</v>
          </cell>
          <cell r="G1372">
            <v>0</v>
          </cell>
          <cell r="H1372">
            <v>0</v>
          </cell>
          <cell r="I1372">
            <v>0</v>
          </cell>
          <cell r="J1372">
            <v>0</v>
          </cell>
          <cell r="K1372">
            <v>0</v>
          </cell>
          <cell r="M1372">
            <v>0</v>
          </cell>
          <cell r="N1372">
            <v>0</v>
          </cell>
        </row>
        <row r="1373">
          <cell r="A1373">
            <v>0</v>
          </cell>
          <cell r="B1373">
            <v>0</v>
          </cell>
          <cell r="C1373">
            <v>0</v>
          </cell>
          <cell r="D1373">
            <v>0</v>
          </cell>
          <cell r="E1373">
            <v>0</v>
          </cell>
          <cell r="F1373">
            <v>0</v>
          </cell>
          <cell r="G1373">
            <v>0</v>
          </cell>
          <cell r="H1373">
            <v>0</v>
          </cell>
          <cell r="I1373">
            <v>0</v>
          </cell>
          <cell r="J1373">
            <v>0</v>
          </cell>
          <cell r="K1373">
            <v>0</v>
          </cell>
          <cell r="M1373">
            <v>0</v>
          </cell>
          <cell r="N1373">
            <v>0</v>
          </cell>
        </row>
        <row r="1374">
          <cell r="A1374">
            <v>0</v>
          </cell>
          <cell r="B1374">
            <v>0</v>
          </cell>
          <cell r="C1374">
            <v>0</v>
          </cell>
          <cell r="D1374">
            <v>0</v>
          </cell>
          <cell r="E1374">
            <v>0</v>
          </cell>
          <cell r="F1374">
            <v>0</v>
          </cell>
          <cell r="G1374">
            <v>0</v>
          </cell>
          <cell r="H1374">
            <v>0</v>
          </cell>
          <cell r="I1374">
            <v>0</v>
          </cell>
          <cell r="J1374">
            <v>0</v>
          </cell>
          <cell r="K1374">
            <v>0</v>
          </cell>
          <cell r="M1374">
            <v>0</v>
          </cell>
          <cell r="N1374">
            <v>0</v>
          </cell>
        </row>
        <row r="1375">
          <cell r="A1375">
            <v>0</v>
          </cell>
          <cell r="B1375">
            <v>0</v>
          </cell>
          <cell r="C1375">
            <v>0</v>
          </cell>
          <cell r="D1375">
            <v>0</v>
          </cell>
          <cell r="E1375">
            <v>0</v>
          </cell>
          <cell r="F1375">
            <v>0</v>
          </cell>
          <cell r="G1375">
            <v>0</v>
          </cell>
          <cell r="H1375">
            <v>0</v>
          </cell>
          <cell r="I1375">
            <v>0</v>
          </cell>
          <cell r="J1375">
            <v>0</v>
          </cell>
          <cell r="K1375">
            <v>0</v>
          </cell>
          <cell r="M1375">
            <v>0</v>
          </cell>
          <cell r="N1375">
            <v>0</v>
          </cell>
        </row>
        <row r="1376">
          <cell r="A1376">
            <v>0</v>
          </cell>
          <cell r="B1376">
            <v>0</v>
          </cell>
          <cell r="C1376">
            <v>0</v>
          </cell>
          <cell r="D1376">
            <v>0</v>
          </cell>
          <cell r="E1376">
            <v>0</v>
          </cell>
          <cell r="F1376">
            <v>0</v>
          </cell>
          <cell r="G1376">
            <v>0</v>
          </cell>
          <cell r="H1376">
            <v>0</v>
          </cell>
          <cell r="I1376">
            <v>0</v>
          </cell>
          <cell r="J1376">
            <v>0</v>
          </cell>
          <cell r="K1376">
            <v>0</v>
          </cell>
          <cell r="M1376">
            <v>0</v>
          </cell>
          <cell r="N1376">
            <v>0</v>
          </cell>
        </row>
        <row r="1377">
          <cell r="A1377">
            <v>0</v>
          </cell>
          <cell r="B1377">
            <v>0</v>
          </cell>
          <cell r="C1377">
            <v>0</v>
          </cell>
          <cell r="D1377">
            <v>0</v>
          </cell>
          <cell r="E1377">
            <v>0</v>
          </cell>
          <cell r="F1377">
            <v>0</v>
          </cell>
          <cell r="G1377">
            <v>0</v>
          </cell>
          <cell r="H1377">
            <v>0</v>
          </cell>
          <cell r="I1377">
            <v>0</v>
          </cell>
          <cell r="J1377">
            <v>0</v>
          </cell>
          <cell r="K1377">
            <v>0</v>
          </cell>
          <cell r="M1377">
            <v>0</v>
          </cell>
          <cell r="N1377">
            <v>0</v>
          </cell>
        </row>
        <row r="1378">
          <cell r="A1378">
            <v>0</v>
          </cell>
          <cell r="B1378">
            <v>0</v>
          </cell>
          <cell r="C1378">
            <v>0</v>
          </cell>
          <cell r="D1378">
            <v>0</v>
          </cell>
          <cell r="E1378">
            <v>0</v>
          </cell>
          <cell r="F1378">
            <v>0</v>
          </cell>
          <cell r="G1378">
            <v>0</v>
          </cell>
          <cell r="H1378">
            <v>0</v>
          </cell>
          <cell r="I1378">
            <v>0</v>
          </cell>
          <cell r="J1378">
            <v>0</v>
          </cell>
          <cell r="K1378">
            <v>0</v>
          </cell>
          <cell r="M1378">
            <v>0</v>
          </cell>
          <cell r="N1378">
            <v>0</v>
          </cell>
        </row>
        <row r="1379">
          <cell r="A1379">
            <v>0</v>
          </cell>
          <cell r="B1379">
            <v>0</v>
          </cell>
          <cell r="C1379">
            <v>0</v>
          </cell>
          <cell r="D1379">
            <v>0</v>
          </cell>
          <cell r="E1379">
            <v>0</v>
          </cell>
          <cell r="F1379">
            <v>0</v>
          </cell>
          <cell r="G1379">
            <v>0</v>
          </cell>
          <cell r="H1379">
            <v>0</v>
          </cell>
          <cell r="I1379">
            <v>0</v>
          </cell>
          <cell r="J1379">
            <v>0</v>
          </cell>
          <cell r="K1379">
            <v>0</v>
          </cell>
          <cell r="L1379">
            <v>0</v>
          </cell>
          <cell r="M1379">
            <v>0</v>
          </cell>
          <cell r="N1379">
            <v>0</v>
          </cell>
        </row>
        <row r="1380">
          <cell r="A1380">
            <v>52</v>
          </cell>
          <cell r="D1380">
            <v>52</v>
          </cell>
          <cell r="E1380" t="str">
            <v>덕트 취부</v>
          </cell>
          <cell r="F1380" t="str">
            <v>300㎟ 이하</v>
          </cell>
          <cell r="G1380" t="str">
            <v>m</v>
          </cell>
          <cell r="H1380">
            <v>0</v>
          </cell>
          <cell r="I1380">
            <v>0</v>
          </cell>
          <cell r="J1380">
            <v>0</v>
          </cell>
          <cell r="K1380">
            <v>0</v>
          </cell>
          <cell r="L1380">
            <v>0</v>
          </cell>
          <cell r="M1380">
            <v>0</v>
          </cell>
          <cell r="N1380">
            <v>0</v>
          </cell>
        </row>
        <row r="1381">
          <cell r="A1381" t="str">
            <v>52-1</v>
          </cell>
          <cell r="B1381">
            <v>1</v>
          </cell>
          <cell r="C1381">
            <v>600</v>
          </cell>
          <cell r="D1381">
            <v>0</v>
          </cell>
          <cell r="E1381" t="str">
            <v>가. 재료비</v>
          </cell>
          <cell r="F1381">
            <v>0</v>
          </cell>
          <cell r="G1381">
            <v>0</v>
          </cell>
          <cell r="H1381">
            <v>0</v>
          </cell>
          <cell r="I1381">
            <v>0</v>
          </cell>
          <cell r="J1381">
            <v>0</v>
          </cell>
          <cell r="K1381">
            <v>0</v>
          </cell>
          <cell r="L1381">
            <v>0</v>
          </cell>
          <cell r="M1381">
            <v>0</v>
          </cell>
          <cell r="N1381">
            <v>0</v>
          </cell>
        </row>
        <row r="1382">
          <cell r="A1382" t="str">
            <v>52-2</v>
          </cell>
          <cell r="B1382">
            <v>2</v>
          </cell>
          <cell r="C1382">
            <v>130</v>
          </cell>
          <cell r="D1382">
            <v>0</v>
          </cell>
          <cell r="E1382" t="str">
            <v>Cable duct</v>
          </cell>
          <cell r="F1382" t="str">
            <v>W200*H150, 커버포함,SUS</v>
          </cell>
          <cell r="G1382" t="str">
            <v>m</v>
          </cell>
          <cell r="H1382">
            <v>0</v>
          </cell>
          <cell r="I1382" t="str">
            <v>1*1*(1+0.05)</v>
          </cell>
          <cell r="J1382" t="str">
            <v>=</v>
          </cell>
          <cell r="K1382" t="e">
            <v>#NAME?</v>
          </cell>
          <cell r="L1382">
            <v>0</v>
          </cell>
          <cell r="M1382" t="str">
            <v>기본x단위량x(1+재료할증)</v>
          </cell>
          <cell r="N1382" t="str">
            <v>통1-1-6</v>
          </cell>
        </row>
        <row r="1383">
          <cell r="A1383" t="str">
            <v>52-3</v>
          </cell>
          <cell r="B1383">
            <v>3</v>
          </cell>
          <cell r="C1383">
            <v>606</v>
          </cell>
          <cell r="D1383">
            <v>0</v>
          </cell>
          <cell r="E1383" t="str">
            <v>잡자재비</v>
          </cell>
          <cell r="F1383" t="str">
            <v>전선 및 배관의 2%</v>
          </cell>
          <cell r="G1383" t="str">
            <v>요율</v>
          </cell>
          <cell r="H1383">
            <v>0</v>
          </cell>
          <cell r="I1383">
            <v>0.02</v>
          </cell>
          <cell r="J1383" t="str">
            <v>=</v>
          </cell>
          <cell r="K1383" t="e">
            <v>#NAME?</v>
          </cell>
          <cell r="L1383">
            <v>0</v>
          </cell>
          <cell r="M1383" t="str">
            <v>기본x단위량</v>
          </cell>
          <cell r="N1383" t="str">
            <v>통1-1-12</v>
          </cell>
        </row>
        <row r="1384">
          <cell r="A1384" t="str">
            <v>52-4</v>
          </cell>
          <cell r="B1384">
            <v>4</v>
          </cell>
          <cell r="C1384">
            <v>601</v>
          </cell>
          <cell r="D1384">
            <v>0</v>
          </cell>
          <cell r="E1384" t="str">
            <v>나. 노무비</v>
          </cell>
          <cell r="F1384">
            <v>0</v>
          </cell>
          <cell r="G1384">
            <v>0</v>
          </cell>
          <cell r="H1384">
            <v>0</v>
          </cell>
          <cell r="I1384">
            <v>0</v>
          </cell>
          <cell r="J1384">
            <v>0</v>
          </cell>
          <cell r="K1384">
            <v>0</v>
          </cell>
          <cell r="L1384">
            <v>0</v>
          </cell>
          <cell r="M1384">
            <v>0</v>
          </cell>
          <cell r="N1384">
            <v>0</v>
          </cell>
        </row>
        <row r="1385">
          <cell r="A1385">
            <v>0</v>
          </cell>
          <cell r="B1385">
            <v>0</v>
          </cell>
          <cell r="C1385">
            <v>518</v>
          </cell>
          <cell r="D1385">
            <v>0</v>
          </cell>
          <cell r="E1385" t="str">
            <v>통신내선공</v>
          </cell>
          <cell r="F1385">
            <v>0</v>
          </cell>
          <cell r="G1385" t="str">
            <v>인</v>
          </cell>
          <cell r="H1385">
            <v>0</v>
          </cell>
          <cell r="I1385" t="str">
            <v>0.5*1</v>
          </cell>
          <cell r="J1385" t="str">
            <v>=</v>
          </cell>
          <cell r="K1385" t="e">
            <v>#NAME?</v>
          </cell>
          <cell r="L1385">
            <v>0</v>
          </cell>
          <cell r="M1385" t="str">
            <v>기본x단위량</v>
          </cell>
          <cell r="N1385" t="str">
            <v>통3-5-2</v>
          </cell>
        </row>
        <row r="1386">
          <cell r="A1386">
            <v>0</v>
          </cell>
          <cell r="B1386">
            <v>0</v>
          </cell>
          <cell r="C1386">
            <v>603</v>
          </cell>
          <cell r="D1386">
            <v>0</v>
          </cell>
          <cell r="E1386" t="str">
            <v>소    계</v>
          </cell>
          <cell r="F1386">
            <v>0</v>
          </cell>
          <cell r="G1386">
            <v>0</v>
          </cell>
          <cell r="H1386">
            <v>0</v>
          </cell>
          <cell r="I1386">
            <v>0</v>
          </cell>
          <cell r="J1386">
            <v>0</v>
          </cell>
          <cell r="K1386">
            <v>0</v>
          </cell>
          <cell r="L1386">
            <v>0</v>
          </cell>
          <cell r="M1386">
            <v>0</v>
          </cell>
          <cell r="N1386">
            <v>0</v>
          </cell>
        </row>
        <row r="1387">
          <cell r="A1387" t="str">
            <v>52-5</v>
          </cell>
          <cell r="B1387">
            <v>5</v>
          </cell>
          <cell r="C1387">
            <v>518</v>
          </cell>
          <cell r="D1387">
            <v>0</v>
          </cell>
          <cell r="E1387" t="str">
            <v>통신내선공</v>
          </cell>
          <cell r="F1387">
            <v>0</v>
          </cell>
          <cell r="G1387" t="str">
            <v>인</v>
          </cell>
          <cell r="H1387">
            <v>0</v>
          </cell>
          <cell r="I1387">
            <v>0</v>
          </cell>
          <cell r="J1387" t="str">
            <v>=</v>
          </cell>
          <cell r="K1387" t="e">
            <v>#NAME?</v>
          </cell>
          <cell r="L1387">
            <v>0</v>
          </cell>
          <cell r="M1387">
            <v>0</v>
          </cell>
          <cell r="N1387">
            <v>0</v>
          </cell>
        </row>
        <row r="1388">
          <cell r="A1388" t="str">
            <v>52-6</v>
          </cell>
          <cell r="B1388">
            <v>6</v>
          </cell>
          <cell r="C1388">
            <v>602</v>
          </cell>
          <cell r="D1388">
            <v>0</v>
          </cell>
          <cell r="E1388" t="str">
            <v>다. 공구손료</v>
          </cell>
          <cell r="F1388" t="str">
            <v>직접노무비의 3%</v>
          </cell>
          <cell r="G1388">
            <v>0</v>
          </cell>
          <cell r="H1388">
            <v>0</v>
          </cell>
          <cell r="I1388">
            <v>0</v>
          </cell>
          <cell r="J1388">
            <v>0</v>
          </cell>
          <cell r="K1388">
            <v>0</v>
          </cell>
          <cell r="L1388">
            <v>0</v>
          </cell>
          <cell r="M1388">
            <v>0</v>
          </cell>
          <cell r="N1388">
            <v>0</v>
          </cell>
        </row>
        <row r="1389">
          <cell r="A1389" t="str">
            <v>52-7</v>
          </cell>
          <cell r="B1389">
            <v>7</v>
          </cell>
          <cell r="C1389">
            <v>518</v>
          </cell>
          <cell r="D1389">
            <v>0</v>
          </cell>
          <cell r="E1389" t="str">
            <v>통신내선공</v>
          </cell>
          <cell r="F1389">
            <v>0</v>
          </cell>
          <cell r="G1389" t="str">
            <v>인</v>
          </cell>
          <cell r="H1389">
            <v>0</v>
          </cell>
          <cell r="I1389" t="str">
            <v>0.5</v>
          </cell>
          <cell r="J1389" t="str">
            <v>=</v>
          </cell>
          <cell r="K1389" t="e">
            <v>#NAME?</v>
          </cell>
          <cell r="L1389">
            <v>0</v>
          </cell>
          <cell r="M1389">
            <v>0</v>
          </cell>
          <cell r="N1389" t="str">
            <v>통1-1-10</v>
          </cell>
        </row>
        <row r="1390">
          <cell r="A1390">
            <v>0</v>
          </cell>
          <cell r="B1390">
            <v>0</v>
          </cell>
          <cell r="C1390">
            <v>0</v>
          </cell>
          <cell r="D1390">
            <v>0</v>
          </cell>
          <cell r="E1390">
            <v>0</v>
          </cell>
          <cell r="F1390">
            <v>0</v>
          </cell>
          <cell r="G1390">
            <v>0</v>
          </cell>
          <cell r="H1390">
            <v>0</v>
          </cell>
          <cell r="I1390">
            <v>0</v>
          </cell>
          <cell r="J1390">
            <v>0</v>
          </cell>
          <cell r="K1390">
            <v>0</v>
          </cell>
          <cell r="L1390">
            <v>0</v>
          </cell>
          <cell r="M1390">
            <v>0</v>
          </cell>
          <cell r="N1390">
            <v>0</v>
          </cell>
        </row>
        <row r="1391">
          <cell r="A1391">
            <v>0</v>
          </cell>
          <cell r="B1391">
            <v>0</v>
          </cell>
          <cell r="C1391">
            <v>0</v>
          </cell>
          <cell r="D1391">
            <v>0</v>
          </cell>
          <cell r="E1391">
            <v>0</v>
          </cell>
          <cell r="F1391">
            <v>0</v>
          </cell>
          <cell r="G1391">
            <v>0</v>
          </cell>
          <cell r="H1391">
            <v>0</v>
          </cell>
          <cell r="I1391">
            <v>0</v>
          </cell>
          <cell r="J1391">
            <v>0</v>
          </cell>
          <cell r="K1391">
            <v>0</v>
          </cell>
          <cell r="L1391">
            <v>0</v>
          </cell>
          <cell r="M1391">
            <v>0</v>
          </cell>
          <cell r="N1391">
            <v>0</v>
          </cell>
        </row>
        <row r="1392">
          <cell r="A1392">
            <v>0</v>
          </cell>
          <cell r="B1392">
            <v>0</v>
          </cell>
          <cell r="C1392">
            <v>0</v>
          </cell>
          <cell r="D1392">
            <v>0</v>
          </cell>
          <cell r="E1392">
            <v>0</v>
          </cell>
          <cell r="F1392">
            <v>0</v>
          </cell>
          <cell r="G1392">
            <v>0</v>
          </cell>
          <cell r="H1392">
            <v>0</v>
          </cell>
          <cell r="I1392">
            <v>0</v>
          </cell>
          <cell r="J1392">
            <v>0</v>
          </cell>
          <cell r="K1392">
            <v>0</v>
          </cell>
          <cell r="L1392">
            <v>0</v>
          </cell>
          <cell r="M1392">
            <v>0</v>
          </cell>
          <cell r="N1392">
            <v>0</v>
          </cell>
        </row>
        <row r="1393">
          <cell r="A1393">
            <v>0</v>
          </cell>
          <cell r="B1393">
            <v>0</v>
          </cell>
          <cell r="C1393">
            <v>0</v>
          </cell>
          <cell r="D1393">
            <v>0</v>
          </cell>
          <cell r="E1393">
            <v>0</v>
          </cell>
          <cell r="F1393">
            <v>0</v>
          </cell>
          <cell r="G1393">
            <v>0</v>
          </cell>
          <cell r="H1393">
            <v>0</v>
          </cell>
          <cell r="I1393">
            <v>0</v>
          </cell>
          <cell r="J1393">
            <v>0</v>
          </cell>
          <cell r="K1393">
            <v>0</v>
          </cell>
          <cell r="L1393">
            <v>0</v>
          </cell>
          <cell r="M1393">
            <v>0</v>
          </cell>
          <cell r="N1393">
            <v>0</v>
          </cell>
        </row>
        <row r="1394">
          <cell r="A1394">
            <v>0</v>
          </cell>
          <cell r="B1394">
            <v>0</v>
          </cell>
          <cell r="C1394">
            <v>0</v>
          </cell>
          <cell r="D1394">
            <v>0</v>
          </cell>
          <cell r="E1394">
            <v>0</v>
          </cell>
          <cell r="F1394">
            <v>0</v>
          </cell>
          <cell r="G1394">
            <v>0</v>
          </cell>
          <cell r="H1394">
            <v>0</v>
          </cell>
          <cell r="I1394">
            <v>0</v>
          </cell>
          <cell r="J1394">
            <v>0</v>
          </cell>
          <cell r="K1394">
            <v>0</v>
          </cell>
          <cell r="L1394">
            <v>0</v>
          </cell>
          <cell r="M1394">
            <v>0</v>
          </cell>
          <cell r="N1394">
            <v>0</v>
          </cell>
        </row>
        <row r="1395">
          <cell r="A1395">
            <v>0</v>
          </cell>
          <cell r="B1395">
            <v>0</v>
          </cell>
          <cell r="C1395">
            <v>0</v>
          </cell>
          <cell r="D1395">
            <v>0</v>
          </cell>
          <cell r="E1395">
            <v>0</v>
          </cell>
          <cell r="F1395">
            <v>0</v>
          </cell>
          <cell r="G1395">
            <v>0</v>
          </cell>
          <cell r="H1395">
            <v>0</v>
          </cell>
          <cell r="I1395">
            <v>0</v>
          </cell>
          <cell r="J1395">
            <v>0</v>
          </cell>
          <cell r="K1395">
            <v>0</v>
          </cell>
          <cell r="L1395">
            <v>0</v>
          </cell>
          <cell r="M1395">
            <v>0</v>
          </cell>
          <cell r="N1395">
            <v>0</v>
          </cell>
        </row>
        <row r="1396">
          <cell r="A1396">
            <v>0</v>
          </cell>
          <cell r="B1396">
            <v>0</v>
          </cell>
          <cell r="C1396">
            <v>0</v>
          </cell>
          <cell r="D1396">
            <v>0</v>
          </cell>
          <cell r="E1396">
            <v>0</v>
          </cell>
          <cell r="F1396">
            <v>0</v>
          </cell>
          <cell r="G1396">
            <v>0</v>
          </cell>
          <cell r="H1396">
            <v>0</v>
          </cell>
          <cell r="I1396">
            <v>0</v>
          </cell>
          <cell r="J1396">
            <v>0</v>
          </cell>
          <cell r="K1396">
            <v>0</v>
          </cell>
          <cell r="M1396">
            <v>0</v>
          </cell>
          <cell r="N1396">
            <v>0</v>
          </cell>
        </row>
        <row r="1397">
          <cell r="A1397">
            <v>0</v>
          </cell>
          <cell r="B1397">
            <v>0</v>
          </cell>
          <cell r="C1397">
            <v>0</v>
          </cell>
          <cell r="D1397">
            <v>0</v>
          </cell>
          <cell r="E1397">
            <v>0</v>
          </cell>
          <cell r="F1397">
            <v>0</v>
          </cell>
          <cell r="G1397">
            <v>0</v>
          </cell>
          <cell r="H1397">
            <v>0</v>
          </cell>
          <cell r="I1397">
            <v>0</v>
          </cell>
          <cell r="J1397">
            <v>0</v>
          </cell>
          <cell r="K1397">
            <v>0</v>
          </cell>
          <cell r="M1397">
            <v>0</v>
          </cell>
          <cell r="N1397">
            <v>0</v>
          </cell>
        </row>
        <row r="1398">
          <cell r="A1398">
            <v>0</v>
          </cell>
          <cell r="B1398">
            <v>0</v>
          </cell>
          <cell r="C1398">
            <v>0</v>
          </cell>
          <cell r="D1398">
            <v>0</v>
          </cell>
          <cell r="E1398">
            <v>0</v>
          </cell>
          <cell r="F1398">
            <v>0</v>
          </cell>
          <cell r="G1398">
            <v>0</v>
          </cell>
          <cell r="H1398">
            <v>0</v>
          </cell>
          <cell r="I1398">
            <v>0</v>
          </cell>
          <cell r="J1398">
            <v>0</v>
          </cell>
          <cell r="K1398">
            <v>0</v>
          </cell>
          <cell r="M1398">
            <v>0</v>
          </cell>
          <cell r="N1398">
            <v>0</v>
          </cell>
        </row>
        <row r="1399">
          <cell r="A1399">
            <v>0</v>
          </cell>
          <cell r="B1399">
            <v>0</v>
          </cell>
          <cell r="C1399">
            <v>0</v>
          </cell>
          <cell r="D1399">
            <v>0</v>
          </cell>
          <cell r="E1399">
            <v>0</v>
          </cell>
          <cell r="F1399">
            <v>0</v>
          </cell>
          <cell r="G1399">
            <v>0</v>
          </cell>
          <cell r="H1399">
            <v>0</v>
          </cell>
          <cell r="I1399">
            <v>0</v>
          </cell>
          <cell r="J1399">
            <v>0</v>
          </cell>
          <cell r="K1399">
            <v>0</v>
          </cell>
          <cell r="M1399">
            <v>0</v>
          </cell>
          <cell r="N1399">
            <v>0</v>
          </cell>
        </row>
        <row r="1400">
          <cell r="A1400">
            <v>0</v>
          </cell>
          <cell r="B1400">
            <v>0</v>
          </cell>
          <cell r="C1400">
            <v>0</v>
          </cell>
          <cell r="D1400">
            <v>0</v>
          </cell>
          <cell r="E1400">
            <v>0</v>
          </cell>
          <cell r="F1400">
            <v>0</v>
          </cell>
          <cell r="G1400">
            <v>0</v>
          </cell>
          <cell r="H1400">
            <v>0</v>
          </cell>
          <cell r="I1400">
            <v>0</v>
          </cell>
          <cell r="J1400">
            <v>0</v>
          </cell>
          <cell r="K1400">
            <v>0</v>
          </cell>
          <cell r="M1400">
            <v>0</v>
          </cell>
          <cell r="N1400">
            <v>0</v>
          </cell>
        </row>
        <row r="1401">
          <cell r="A1401">
            <v>0</v>
          </cell>
          <cell r="B1401">
            <v>0</v>
          </cell>
          <cell r="C1401">
            <v>0</v>
          </cell>
          <cell r="D1401">
            <v>0</v>
          </cell>
          <cell r="E1401">
            <v>0</v>
          </cell>
          <cell r="F1401">
            <v>0</v>
          </cell>
          <cell r="G1401">
            <v>0</v>
          </cell>
          <cell r="H1401">
            <v>0</v>
          </cell>
          <cell r="I1401">
            <v>0</v>
          </cell>
          <cell r="J1401">
            <v>0</v>
          </cell>
          <cell r="K1401">
            <v>0</v>
          </cell>
          <cell r="M1401">
            <v>0</v>
          </cell>
          <cell r="N1401">
            <v>0</v>
          </cell>
        </row>
        <row r="1402">
          <cell r="A1402">
            <v>0</v>
          </cell>
          <cell r="B1402">
            <v>0</v>
          </cell>
          <cell r="C1402">
            <v>0</v>
          </cell>
          <cell r="D1402">
            <v>0</v>
          </cell>
          <cell r="E1402">
            <v>0</v>
          </cell>
          <cell r="F1402">
            <v>0</v>
          </cell>
          <cell r="G1402">
            <v>0</v>
          </cell>
          <cell r="H1402">
            <v>0</v>
          </cell>
          <cell r="I1402">
            <v>0</v>
          </cell>
          <cell r="J1402">
            <v>0</v>
          </cell>
          <cell r="K1402">
            <v>0</v>
          </cell>
          <cell r="M1402">
            <v>0</v>
          </cell>
          <cell r="N1402">
            <v>0</v>
          </cell>
        </row>
        <row r="1403">
          <cell r="A1403">
            <v>0</v>
          </cell>
          <cell r="B1403">
            <v>0</v>
          </cell>
          <cell r="C1403">
            <v>0</v>
          </cell>
          <cell r="D1403">
            <v>0</v>
          </cell>
          <cell r="E1403">
            <v>0</v>
          </cell>
          <cell r="F1403">
            <v>0</v>
          </cell>
          <cell r="G1403">
            <v>0</v>
          </cell>
          <cell r="H1403">
            <v>0</v>
          </cell>
          <cell r="I1403">
            <v>0</v>
          </cell>
          <cell r="J1403">
            <v>0</v>
          </cell>
          <cell r="K1403">
            <v>0</v>
          </cell>
          <cell r="M1403">
            <v>0</v>
          </cell>
          <cell r="N1403">
            <v>0</v>
          </cell>
        </row>
        <row r="1404">
          <cell r="A1404">
            <v>0</v>
          </cell>
          <cell r="B1404">
            <v>0</v>
          </cell>
          <cell r="C1404">
            <v>0</v>
          </cell>
          <cell r="D1404">
            <v>0</v>
          </cell>
          <cell r="E1404">
            <v>0</v>
          </cell>
          <cell r="F1404">
            <v>0</v>
          </cell>
          <cell r="G1404">
            <v>0</v>
          </cell>
          <cell r="H1404">
            <v>0</v>
          </cell>
          <cell r="I1404">
            <v>0</v>
          </cell>
          <cell r="J1404">
            <v>0</v>
          </cell>
          <cell r="K1404">
            <v>0</v>
          </cell>
          <cell r="M1404">
            <v>0</v>
          </cell>
          <cell r="N1404">
            <v>0</v>
          </cell>
        </row>
        <row r="1405">
          <cell r="A1405">
            <v>0</v>
          </cell>
          <cell r="B1405">
            <v>0</v>
          </cell>
          <cell r="C1405">
            <v>0</v>
          </cell>
          <cell r="D1405">
            <v>0</v>
          </cell>
          <cell r="E1405">
            <v>0</v>
          </cell>
          <cell r="F1405">
            <v>0</v>
          </cell>
          <cell r="G1405">
            <v>0</v>
          </cell>
          <cell r="H1405">
            <v>0</v>
          </cell>
          <cell r="I1405">
            <v>0</v>
          </cell>
          <cell r="J1405">
            <v>0</v>
          </cell>
          <cell r="K1405">
            <v>0</v>
          </cell>
          <cell r="M1405">
            <v>0</v>
          </cell>
          <cell r="N1405">
            <v>0</v>
          </cell>
        </row>
        <row r="1406">
          <cell r="A1406">
            <v>0</v>
          </cell>
          <cell r="B1406">
            <v>0</v>
          </cell>
          <cell r="C1406">
            <v>0</v>
          </cell>
          <cell r="D1406">
            <v>0</v>
          </cell>
          <cell r="E1406">
            <v>0</v>
          </cell>
          <cell r="F1406">
            <v>0</v>
          </cell>
          <cell r="G1406">
            <v>0</v>
          </cell>
          <cell r="H1406">
            <v>0</v>
          </cell>
          <cell r="I1406">
            <v>0</v>
          </cell>
          <cell r="J1406">
            <v>0</v>
          </cell>
          <cell r="K1406">
            <v>0</v>
          </cell>
          <cell r="L1406">
            <v>0</v>
          </cell>
          <cell r="M1406">
            <v>0</v>
          </cell>
          <cell r="N1406">
            <v>0</v>
          </cell>
        </row>
        <row r="1407">
          <cell r="A1407">
            <v>53</v>
          </cell>
          <cell r="D1407">
            <v>53</v>
          </cell>
          <cell r="E1407" t="str">
            <v>트레이 지지대</v>
          </cell>
          <cell r="F1407" t="str">
            <v>앙카포함</v>
          </cell>
          <cell r="G1407" t="str">
            <v>개소</v>
          </cell>
          <cell r="H1407">
            <v>0</v>
          </cell>
          <cell r="I1407">
            <v>0</v>
          </cell>
          <cell r="J1407">
            <v>0</v>
          </cell>
          <cell r="K1407">
            <v>0</v>
          </cell>
          <cell r="L1407">
            <v>0</v>
          </cell>
          <cell r="M1407">
            <v>0</v>
          </cell>
          <cell r="N1407">
            <v>0</v>
          </cell>
        </row>
        <row r="1408">
          <cell r="A1408" t="str">
            <v>53-1</v>
          </cell>
          <cell r="B1408">
            <v>1</v>
          </cell>
          <cell r="C1408">
            <v>600</v>
          </cell>
          <cell r="D1408">
            <v>0</v>
          </cell>
          <cell r="E1408" t="str">
            <v>가. 재료비</v>
          </cell>
          <cell r="F1408">
            <v>0</v>
          </cell>
          <cell r="G1408">
            <v>0</v>
          </cell>
          <cell r="H1408">
            <v>0</v>
          </cell>
          <cell r="I1408">
            <v>0</v>
          </cell>
          <cell r="K1408">
            <v>0</v>
          </cell>
          <cell r="L1408">
            <v>0</v>
          </cell>
          <cell r="M1408">
            <v>0</v>
          </cell>
          <cell r="N1408">
            <v>0</v>
          </cell>
        </row>
        <row r="1409">
          <cell r="A1409" t="str">
            <v>53-2</v>
          </cell>
          <cell r="B1409">
            <v>2</v>
          </cell>
          <cell r="C1409">
            <v>109</v>
          </cell>
          <cell r="D1409">
            <v>0</v>
          </cell>
          <cell r="E1409" t="str">
            <v>U-CHANNEL</v>
          </cell>
          <cell r="F1409" t="str">
            <v xml:space="preserve"> 41x41x2.6t</v>
          </cell>
          <cell r="G1409" t="str">
            <v>m</v>
          </cell>
          <cell r="H1409">
            <v>0.5</v>
          </cell>
          <cell r="I1409">
            <v>0.4</v>
          </cell>
          <cell r="J1409" t="str">
            <v>=</v>
          </cell>
          <cell r="K1409" t="e">
            <v>#NAME?</v>
          </cell>
          <cell r="L1409">
            <v>0</v>
          </cell>
          <cell r="M1409">
            <v>0</v>
          </cell>
          <cell r="N1409">
            <v>0</v>
          </cell>
        </row>
        <row r="1410">
          <cell r="A1410" t="str">
            <v>53-3</v>
          </cell>
          <cell r="B1410">
            <v>3</v>
          </cell>
          <cell r="C1410">
            <v>123</v>
          </cell>
          <cell r="D1410">
            <v>0</v>
          </cell>
          <cell r="E1410" t="str">
            <v>전산볼트</v>
          </cell>
          <cell r="F1410" t="str">
            <v>M10 (3/8"), STS</v>
          </cell>
          <cell r="G1410" t="str">
            <v>개</v>
          </cell>
          <cell r="H1410">
            <v>0</v>
          </cell>
          <cell r="I1410">
            <v>2</v>
          </cell>
          <cell r="J1410" t="str">
            <v>=</v>
          </cell>
          <cell r="K1410" t="e">
            <v>#NAME?</v>
          </cell>
          <cell r="L1410">
            <v>0</v>
          </cell>
          <cell r="M1410">
            <v>0</v>
          </cell>
          <cell r="N1410">
            <v>0</v>
          </cell>
        </row>
        <row r="1411">
          <cell r="A1411" t="str">
            <v>53-4</v>
          </cell>
          <cell r="B1411">
            <v>4</v>
          </cell>
          <cell r="C1411">
            <v>124</v>
          </cell>
          <cell r="D1411">
            <v>0</v>
          </cell>
          <cell r="E1411" t="str">
            <v>스트롱앙카</v>
          </cell>
          <cell r="F1411" t="str">
            <v>M10 (1/2"), STS</v>
          </cell>
          <cell r="G1411" t="str">
            <v>개</v>
          </cell>
          <cell r="H1411">
            <v>0</v>
          </cell>
          <cell r="I1411">
            <v>2</v>
          </cell>
          <cell r="J1411" t="str">
            <v>=</v>
          </cell>
          <cell r="K1411" t="e">
            <v>#NAME?</v>
          </cell>
          <cell r="L1411">
            <v>0</v>
          </cell>
          <cell r="M1411">
            <v>0</v>
          </cell>
          <cell r="N1411">
            <v>0</v>
          </cell>
        </row>
        <row r="1412">
          <cell r="A1412" t="str">
            <v>53-5</v>
          </cell>
          <cell r="B1412">
            <v>5</v>
          </cell>
          <cell r="C1412">
            <v>125</v>
          </cell>
          <cell r="D1412">
            <v>0</v>
          </cell>
          <cell r="E1412" t="str">
            <v>와셔</v>
          </cell>
          <cell r="F1412" t="str">
            <v>M10, STS</v>
          </cell>
          <cell r="G1412" t="str">
            <v>개</v>
          </cell>
          <cell r="H1412">
            <v>0</v>
          </cell>
          <cell r="I1412">
            <v>4</v>
          </cell>
          <cell r="J1412" t="str">
            <v>=</v>
          </cell>
          <cell r="K1412" t="e">
            <v>#NAME?</v>
          </cell>
          <cell r="L1412">
            <v>0</v>
          </cell>
          <cell r="M1412">
            <v>0</v>
          </cell>
          <cell r="N1412">
            <v>0</v>
          </cell>
        </row>
        <row r="1413">
          <cell r="A1413" t="str">
            <v>53-6</v>
          </cell>
          <cell r="B1413">
            <v>6</v>
          </cell>
          <cell r="C1413">
            <v>126</v>
          </cell>
          <cell r="D1413">
            <v>0</v>
          </cell>
          <cell r="E1413" t="str">
            <v>너트</v>
          </cell>
          <cell r="F1413" t="str">
            <v>M10, STS</v>
          </cell>
          <cell r="G1413" t="str">
            <v>개</v>
          </cell>
          <cell r="H1413">
            <v>0</v>
          </cell>
          <cell r="I1413">
            <v>4</v>
          </cell>
          <cell r="J1413" t="str">
            <v>=</v>
          </cell>
          <cell r="K1413" t="e">
            <v>#NAME?</v>
          </cell>
          <cell r="L1413">
            <v>0</v>
          </cell>
          <cell r="M1413">
            <v>0</v>
          </cell>
          <cell r="N1413">
            <v>0</v>
          </cell>
        </row>
        <row r="1414">
          <cell r="A1414" t="str">
            <v>53-7</v>
          </cell>
          <cell r="B1414">
            <v>7</v>
          </cell>
          <cell r="C1414">
            <v>601</v>
          </cell>
          <cell r="D1414">
            <v>0</v>
          </cell>
          <cell r="E1414" t="str">
            <v>나. 노무비</v>
          </cell>
          <cell r="F1414">
            <v>0</v>
          </cell>
          <cell r="G1414">
            <v>0</v>
          </cell>
          <cell r="H1414">
            <v>0</v>
          </cell>
          <cell r="I1414">
            <v>0</v>
          </cell>
          <cell r="J1414">
            <v>0</v>
          </cell>
          <cell r="K1414">
            <v>0</v>
          </cell>
          <cell r="L1414">
            <v>0</v>
          </cell>
          <cell r="M1414">
            <v>0</v>
          </cell>
          <cell r="N1414" t="str">
            <v>통3-7-1</v>
          </cell>
        </row>
        <row r="1415">
          <cell r="A1415">
            <v>0</v>
          </cell>
          <cell r="B1415">
            <v>0</v>
          </cell>
          <cell r="C1415">
            <v>518</v>
          </cell>
          <cell r="D1415">
            <v>0</v>
          </cell>
          <cell r="E1415" t="str">
            <v>통신내선공</v>
          </cell>
          <cell r="F1415">
            <v>0</v>
          </cell>
          <cell r="G1415" t="str">
            <v>인</v>
          </cell>
          <cell r="H1415">
            <v>0</v>
          </cell>
          <cell r="I1415" t="str">
            <v>0.04*2*1</v>
          </cell>
          <cell r="J1415" t="str">
            <v>=</v>
          </cell>
          <cell r="K1415" t="e">
            <v>#NAME?</v>
          </cell>
          <cell r="L1415">
            <v>0</v>
          </cell>
          <cell r="M1415" t="str">
            <v>기본x단위량x야간할증</v>
          </cell>
          <cell r="N1415" t="str">
            <v>앙카</v>
          </cell>
        </row>
        <row r="1416">
          <cell r="A1416">
            <v>0</v>
          </cell>
          <cell r="B1416">
            <v>0</v>
          </cell>
          <cell r="C1416">
            <v>518</v>
          </cell>
          <cell r="D1416">
            <v>0</v>
          </cell>
          <cell r="E1416" t="str">
            <v>통신내선공</v>
          </cell>
          <cell r="F1416">
            <v>0</v>
          </cell>
          <cell r="G1416" t="str">
            <v>인</v>
          </cell>
          <cell r="H1416">
            <v>0</v>
          </cell>
          <cell r="I1416" t="str">
            <v>0.01*2*1</v>
          </cell>
          <cell r="J1416" t="str">
            <v>=</v>
          </cell>
          <cell r="K1416" t="e">
            <v>#NAME?</v>
          </cell>
          <cell r="L1416">
            <v>0</v>
          </cell>
          <cell r="M1416" t="str">
            <v>기본x단위량x야간할증</v>
          </cell>
          <cell r="N1416" t="str">
            <v>전산</v>
          </cell>
        </row>
        <row r="1417">
          <cell r="A1417">
            <v>0</v>
          </cell>
          <cell r="B1417">
            <v>0</v>
          </cell>
          <cell r="C1417">
            <v>0</v>
          </cell>
          <cell r="D1417">
            <v>0</v>
          </cell>
          <cell r="E1417" t="str">
            <v>소계</v>
          </cell>
          <cell r="F1417">
            <v>0</v>
          </cell>
          <cell r="G1417">
            <v>0</v>
          </cell>
          <cell r="H1417">
            <v>0</v>
          </cell>
          <cell r="I1417">
            <v>0</v>
          </cell>
          <cell r="J1417">
            <v>0</v>
          </cell>
          <cell r="K1417">
            <v>0</v>
          </cell>
          <cell r="L1417">
            <v>0</v>
          </cell>
          <cell r="M1417">
            <v>0</v>
          </cell>
          <cell r="N1417">
            <v>0</v>
          </cell>
        </row>
        <row r="1418">
          <cell r="A1418" t="str">
            <v>53-8</v>
          </cell>
          <cell r="B1418">
            <v>8</v>
          </cell>
          <cell r="C1418">
            <v>518</v>
          </cell>
          <cell r="D1418">
            <v>0</v>
          </cell>
          <cell r="E1418" t="str">
            <v>통신내선공</v>
          </cell>
          <cell r="F1418">
            <v>0</v>
          </cell>
          <cell r="G1418" t="str">
            <v>인</v>
          </cell>
          <cell r="H1418">
            <v>0</v>
          </cell>
          <cell r="I1418">
            <v>0</v>
          </cell>
          <cell r="J1418" t="str">
            <v>=</v>
          </cell>
          <cell r="K1418" t="e">
            <v>#NAME?</v>
          </cell>
          <cell r="L1418">
            <v>0</v>
          </cell>
          <cell r="M1418">
            <v>0</v>
          </cell>
          <cell r="N1418">
            <v>0</v>
          </cell>
        </row>
        <row r="1419">
          <cell r="A1419" t="str">
            <v>53-9</v>
          </cell>
          <cell r="B1419">
            <v>9</v>
          </cell>
          <cell r="C1419">
            <v>602</v>
          </cell>
          <cell r="D1419">
            <v>0</v>
          </cell>
          <cell r="E1419" t="str">
            <v>다. 공구손료</v>
          </cell>
          <cell r="F1419" t="str">
            <v>노무비x3%</v>
          </cell>
          <cell r="G1419">
            <v>0</v>
          </cell>
          <cell r="H1419">
            <v>0</v>
          </cell>
          <cell r="I1419">
            <v>0</v>
          </cell>
          <cell r="J1419">
            <v>0</v>
          </cell>
          <cell r="K1419">
            <v>0</v>
          </cell>
          <cell r="L1419">
            <v>0</v>
          </cell>
          <cell r="M1419">
            <v>0</v>
          </cell>
          <cell r="N1419" t="str">
            <v>공구손료</v>
          </cell>
        </row>
        <row r="1420">
          <cell r="A1420" t="str">
            <v>53-10</v>
          </cell>
          <cell r="B1420">
            <v>10</v>
          </cell>
          <cell r="C1420">
            <v>518</v>
          </cell>
          <cell r="D1420">
            <v>0</v>
          </cell>
          <cell r="E1420" t="str">
            <v>통신내선공</v>
          </cell>
          <cell r="F1420">
            <v>0</v>
          </cell>
          <cell r="G1420" t="str">
            <v>인</v>
          </cell>
          <cell r="H1420">
            <v>0</v>
          </cell>
          <cell r="I1420">
            <v>0.05</v>
          </cell>
          <cell r="J1420" t="str">
            <v>=</v>
          </cell>
          <cell r="K1420">
            <v>0.05</v>
          </cell>
          <cell r="L1420">
            <v>0</v>
          </cell>
          <cell r="M1420" t="str">
            <v>기본</v>
          </cell>
          <cell r="N1420" t="str">
            <v>통1-1-10</v>
          </cell>
        </row>
        <row r="1421">
          <cell r="A1421">
            <v>0</v>
          </cell>
          <cell r="B1421">
            <v>0</v>
          </cell>
          <cell r="C1421">
            <v>0</v>
          </cell>
          <cell r="D1421">
            <v>0</v>
          </cell>
          <cell r="E1421">
            <v>0</v>
          </cell>
          <cell r="F1421">
            <v>0</v>
          </cell>
          <cell r="G1421">
            <v>0</v>
          </cell>
          <cell r="H1421">
            <v>0</v>
          </cell>
          <cell r="I1421">
            <v>0</v>
          </cell>
          <cell r="J1421">
            <v>0</v>
          </cell>
          <cell r="K1421">
            <v>0</v>
          </cell>
          <cell r="L1421">
            <v>0</v>
          </cell>
          <cell r="M1421">
            <v>0</v>
          </cell>
          <cell r="N1421">
            <v>0</v>
          </cell>
        </row>
        <row r="1422">
          <cell r="D1422">
            <v>0</v>
          </cell>
          <cell r="E1422">
            <v>0</v>
          </cell>
          <cell r="F1422">
            <v>0</v>
          </cell>
          <cell r="G1422">
            <v>0</v>
          </cell>
          <cell r="H1422">
            <v>0</v>
          </cell>
          <cell r="I1422">
            <v>0</v>
          </cell>
          <cell r="K1422">
            <v>0</v>
          </cell>
          <cell r="M1422">
            <v>0</v>
          </cell>
          <cell r="N1422">
            <v>0</v>
          </cell>
        </row>
        <row r="1423">
          <cell r="D1423">
            <v>0</v>
          </cell>
          <cell r="E1423">
            <v>0</v>
          </cell>
          <cell r="F1423">
            <v>0</v>
          </cell>
          <cell r="G1423">
            <v>0</v>
          </cell>
          <cell r="H1423">
            <v>0</v>
          </cell>
          <cell r="I1423">
            <v>0</v>
          </cell>
          <cell r="K1423">
            <v>0</v>
          </cell>
          <cell r="M1423">
            <v>0</v>
          </cell>
          <cell r="N1423">
            <v>0</v>
          </cell>
        </row>
        <row r="1424">
          <cell r="D1424">
            <v>0</v>
          </cell>
          <cell r="E1424">
            <v>0</v>
          </cell>
          <cell r="F1424">
            <v>0</v>
          </cell>
          <cell r="G1424">
            <v>0</v>
          </cell>
          <cell r="H1424">
            <v>0</v>
          </cell>
          <cell r="I1424">
            <v>0</v>
          </cell>
          <cell r="K1424">
            <v>0</v>
          </cell>
          <cell r="M1424">
            <v>0</v>
          </cell>
          <cell r="N1424">
            <v>0</v>
          </cell>
        </row>
        <row r="1425">
          <cell r="D1425">
            <v>0</v>
          </cell>
          <cell r="E1425">
            <v>0</v>
          </cell>
          <cell r="F1425">
            <v>0</v>
          </cell>
          <cell r="G1425">
            <v>0</v>
          </cell>
          <cell r="H1425">
            <v>0</v>
          </cell>
          <cell r="I1425">
            <v>0</v>
          </cell>
          <cell r="K1425">
            <v>0</v>
          </cell>
          <cell r="M1425">
            <v>0</v>
          </cell>
          <cell r="N1425">
            <v>0</v>
          </cell>
        </row>
        <row r="1426">
          <cell r="D1426">
            <v>0</v>
          </cell>
          <cell r="E1426">
            <v>0</v>
          </cell>
          <cell r="F1426">
            <v>0</v>
          </cell>
          <cell r="G1426">
            <v>0</v>
          </cell>
          <cell r="H1426">
            <v>0</v>
          </cell>
          <cell r="I1426">
            <v>0</v>
          </cell>
          <cell r="K1426">
            <v>0</v>
          </cell>
          <cell r="M1426">
            <v>0</v>
          </cell>
          <cell r="N1426">
            <v>0</v>
          </cell>
        </row>
        <row r="1427">
          <cell r="D1427">
            <v>0</v>
          </cell>
          <cell r="E1427">
            <v>0</v>
          </cell>
          <cell r="F1427">
            <v>0</v>
          </cell>
          <cell r="G1427">
            <v>0</v>
          </cell>
          <cell r="H1427">
            <v>0</v>
          </cell>
          <cell r="I1427">
            <v>0</v>
          </cell>
          <cell r="K1427">
            <v>0</v>
          </cell>
          <cell r="M1427">
            <v>0</v>
          </cell>
          <cell r="N1427">
            <v>0</v>
          </cell>
        </row>
        <row r="1428">
          <cell r="D1428">
            <v>0</v>
          </cell>
          <cell r="E1428">
            <v>0</v>
          </cell>
          <cell r="F1428">
            <v>0</v>
          </cell>
          <cell r="G1428">
            <v>0</v>
          </cell>
          <cell r="H1428">
            <v>0</v>
          </cell>
          <cell r="I1428">
            <v>0</v>
          </cell>
          <cell r="K1428">
            <v>0</v>
          </cell>
          <cell r="M1428">
            <v>0</v>
          </cell>
          <cell r="N1428">
            <v>0</v>
          </cell>
        </row>
        <row r="1429">
          <cell r="D1429">
            <v>0</v>
          </cell>
          <cell r="E1429">
            <v>0</v>
          </cell>
          <cell r="F1429">
            <v>0</v>
          </cell>
          <cell r="G1429">
            <v>0</v>
          </cell>
          <cell r="H1429">
            <v>0</v>
          </cell>
          <cell r="I1429">
            <v>0</v>
          </cell>
          <cell r="K1429">
            <v>0</v>
          </cell>
          <cell r="M1429">
            <v>0</v>
          </cell>
          <cell r="N1429">
            <v>0</v>
          </cell>
        </row>
        <row r="1430">
          <cell r="D1430">
            <v>0</v>
          </cell>
          <cell r="E1430">
            <v>0</v>
          </cell>
          <cell r="F1430">
            <v>0</v>
          </cell>
          <cell r="G1430">
            <v>0</v>
          </cell>
          <cell r="H1430">
            <v>0</v>
          </cell>
          <cell r="I1430">
            <v>0</v>
          </cell>
          <cell r="K1430">
            <v>0</v>
          </cell>
          <cell r="M1430">
            <v>0</v>
          </cell>
          <cell r="N1430">
            <v>0</v>
          </cell>
        </row>
        <row r="1431">
          <cell r="D1431">
            <v>0</v>
          </cell>
          <cell r="E1431">
            <v>0</v>
          </cell>
          <cell r="F1431">
            <v>0</v>
          </cell>
          <cell r="G1431">
            <v>0</v>
          </cell>
          <cell r="H1431">
            <v>0</v>
          </cell>
          <cell r="I1431">
            <v>0</v>
          </cell>
          <cell r="K1431">
            <v>0</v>
          </cell>
          <cell r="M1431">
            <v>0</v>
          </cell>
          <cell r="N1431">
            <v>0</v>
          </cell>
        </row>
        <row r="1432">
          <cell r="D1432">
            <v>0</v>
          </cell>
          <cell r="E1432">
            <v>0</v>
          </cell>
          <cell r="F1432">
            <v>0</v>
          </cell>
          <cell r="G1432">
            <v>0</v>
          </cell>
          <cell r="H1432">
            <v>0</v>
          </cell>
          <cell r="I1432">
            <v>0</v>
          </cell>
          <cell r="K1432">
            <v>0</v>
          </cell>
          <cell r="M1432">
            <v>0</v>
          </cell>
          <cell r="N1432">
            <v>0</v>
          </cell>
        </row>
        <row r="1433">
          <cell r="D1433">
            <v>0</v>
          </cell>
          <cell r="E1433">
            <v>0</v>
          </cell>
          <cell r="F1433">
            <v>0</v>
          </cell>
          <cell r="G1433">
            <v>0</v>
          </cell>
          <cell r="H1433">
            <v>0</v>
          </cell>
          <cell r="I1433">
            <v>0</v>
          </cell>
          <cell r="J1433">
            <v>0</v>
          </cell>
          <cell r="K1433">
            <v>0</v>
          </cell>
          <cell r="L1433">
            <v>0</v>
          </cell>
          <cell r="M1433">
            <v>0</v>
          </cell>
          <cell r="N1433">
            <v>0</v>
          </cell>
        </row>
        <row r="1434">
          <cell r="A1434">
            <v>54</v>
          </cell>
          <cell r="D1434">
            <v>54</v>
          </cell>
          <cell r="E1434" t="str">
            <v>트로프  뚜껑 드러내기(야간)</v>
          </cell>
          <cell r="F1434" t="str">
            <v>파스콘, TU 150S</v>
          </cell>
          <cell r="G1434" t="str">
            <v>100m</v>
          </cell>
          <cell r="H1434">
            <v>0</v>
          </cell>
          <cell r="I1434">
            <v>0</v>
          </cell>
          <cell r="J1434">
            <v>0</v>
          </cell>
          <cell r="K1434">
            <v>0</v>
          </cell>
          <cell r="L1434">
            <v>0</v>
          </cell>
          <cell r="M1434">
            <v>0</v>
          </cell>
          <cell r="N1434">
            <v>0</v>
          </cell>
        </row>
        <row r="1435">
          <cell r="A1435" t="str">
            <v>54-1</v>
          </cell>
          <cell r="B1435">
            <v>1</v>
          </cell>
          <cell r="C1435">
            <v>601</v>
          </cell>
          <cell r="D1435">
            <v>0</v>
          </cell>
          <cell r="E1435" t="str">
            <v>나 노무비</v>
          </cell>
          <cell r="F1435">
            <v>0</v>
          </cell>
          <cell r="G1435">
            <v>0</v>
          </cell>
          <cell r="H1435">
            <v>0</v>
          </cell>
          <cell r="M1435">
            <v>0</v>
          </cell>
          <cell r="N1435" t="str">
            <v>철3-10-4</v>
          </cell>
        </row>
        <row r="1436">
          <cell r="D1436">
            <v>0</v>
          </cell>
          <cell r="E1436" t="str">
            <v>1)들어내기</v>
          </cell>
          <cell r="F1436">
            <v>0</v>
          </cell>
          <cell r="G1436">
            <v>0</v>
          </cell>
          <cell r="H1436">
            <v>0</v>
          </cell>
          <cell r="M1436">
            <v>0</v>
          </cell>
          <cell r="N1436">
            <v>0</v>
          </cell>
        </row>
        <row r="1437">
          <cell r="C1437">
            <v>515</v>
          </cell>
          <cell r="D1437">
            <v>0</v>
          </cell>
          <cell r="E1437" t="str">
            <v>철도신호공</v>
          </cell>
          <cell r="F1437">
            <v>0</v>
          </cell>
          <cell r="G1437" t="str">
            <v>인</v>
          </cell>
          <cell r="H1437">
            <v>0</v>
          </cell>
          <cell r="I1437" t="str">
            <v>0.40*1*(1+0.517)</v>
          </cell>
          <cell r="J1437" t="str">
            <v>=</v>
          </cell>
          <cell r="K1437" t="e">
            <v>#NAME?</v>
          </cell>
          <cell r="M1437" t="str">
            <v>기본x단위량x야간할증</v>
          </cell>
          <cell r="N1437">
            <v>0</v>
          </cell>
        </row>
        <row r="1438">
          <cell r="C1438">
            <v>523</v>
          </cell>
          <cell r="D1438">
            <v>0</v>
          </cell>
          <cell r="E1438" t="str">
            <v>보통인부</v>
          </cell>
          <cell r="F1438">
            <v>0</v>
          </cell>
          <cell r="G1438" t="str">
            <v>인</v>
          </cell>
          <cell r="H1438">
            <v>0</v>
          </cell>
          <cell r="I1438" t="str">
            <v>0.40*1*(1+0.517)</v>
          </cell>
          <cell r="J1438" t="str">
            <v>=</v>
          </cell>
          <cell r="K1438" t="e">
            <v>#NAME?</v>
          </cell>
          <cell r="M1438" t="str">
            <v>기본x단위량x야간할증</v>
          </cell>
          <cell r="N1438">
            <v>0</v>
          </cell>
        </row>
        <row r="1439">
          <cell r="A1439">
            <v>0</v>
          </cell>
          <cell r="B1439">
            <v>0</v>
          </cell>
          <cell r="C1439">
            <v>0</v>
          </cell>
          <cell r="D1439">
            <v>0</v>
          </cell>
          <cell r="E1439" t="str">
            <v>소계</v>
          </cell>
          <cell r="F1439">
            <v>0</v>
          </cell>
          <cell r="G1439">
            <v>0</v>
          </cell>
          <cell r="H1439">
            <v>0</v>
          </cell>
          <cell r="I1439">
            <v>0</v>
          </cell>
          <cell r="J1439">
            <v>0</v>
          </cell>
          <cell r="K1439">
            <v>0</v>
          </cell>
          <cell r="L1439">
            <v>0</v>
          </cell>
          <cell r="M1439">
            <v>0</v>
          </cell>
          <cell r="N1439">
            <v>0</v>
          </cell>
        </row>
        <row r="1440">
          <cell r="A1440" t="str">
            <v>54-2</v>
          </cell>
          <cell r="B1440">
            <v>2</v>
          </cell>
          <cell r="C1440">
            <v>515</v>
          </cell>
          <cell r="D1440">
            <v>0</v>
          </cell>
          <cell r="E1440" t="str">
            <v>철도신호공</v>
          </cell>
          <cell r="F1440">
            <v>0</v>
          </cell>
          <cell r="G1440" t="str">
            <v>인</v>
          </cell>
          <cell r="H1440">
            <v>0</v>
          </cell>
          <cell r="I1440">
            <v>0</v>
          </cell>
          <cell r="J1440" t="str">
            <v>=</v>
          </cell>
          <cell r="K1440" t="e">
            <v>#NAME?</v>
          </cell>
          <cell r="L1440">
            <v>0</v>
          </cell>
          <cell r="M1440">
            <v>0</v>
          </cell>
          <cell r="N1440">
            <v>0</v>
          </cell>
        </row>
        <row r="1441">
          <cell r="A1441" t="str">
            <v>54-3</v>
          </cell>
          <cell r="B1441">
            <v>3</v>
          </cell>
          <cell r="C1441">
            <v>523</v>
          </cell>
          <cell r="D1441">
            <v>0</v>
          </cell>
          <cell r="E1441" t="str">
            <v>보통인부</v>
          </cell>
          <cell r="F1441">
            <v>0</v>
          </cell>
          <cell r="G1441" t="str">
            <v>인</v>
          </cell>
          <cell r="H1441">
            <v>0</v>
          </cell>
          <cell r="I1441">
            <v>0</v>
          </cell>
          <cell r="J1441" t="str">
            <v>=</v>
          </cell>
          <cell r="K1441" t="e">
            <v>#NAME?</v>
          </cell>
          <cell r="L1441">
            <v>0</v>
          </cell>
          <cell r="M1441">
            <v>0</v>
          </cell>
          <cell r="N1441">
            <v>0</v>
          </cell>
        </row>
        <row r="1442">
          <cell r="A1442" t="str">
            <v>54-4</v>
          </cell>
          <cell r="B1442">
            <v>4</v>
          </cell>
          <cell r="C1442">
            <v>602</v>
          </cell>
          <cell r="D1442">
            <v>0</v>
          </cell>
          <cell r="E1442" t="str">
            <v>다. 공구손료</v>
          </cell>
          <cell r="F1442" t="str">
            <v>노무비x3%</v>
          </cell>
          <cell r="G1442">
            <v>0</v>
          </cell>
          <cell r="H1442">
            <v>0</v>
          </cell>
          <cell r="M1442">
            <v>0</v>
          </cell>
          <cell r="N1442" t="str">
            <v>공구손료</v>
          </cell>
        </row>
        <row r="1443">
          <cell r="A1443" t="str">
            <v>54-5</v>
          </cell>
          <cell r="B1443">
            <v>5</v>
          </cell>
          <cell r="C1443">
            <v>515</v>
          </cell>
          <cell r="D1443">
            <v>0</v>
          </cell>
          <cell r="E1443" t="str">
            <v>철도신호공</v>
          </cell>
          <cell r="F1443">
            <v>0</v>
          </cell>
          <cell r="G1443" t="str">
            <v>인</v>
          </cell>
          <cell r="H1443">
            <v>0</v>
          </cell>
          <cell r="I1443" t="str">
            <v>0.40</v>
          </cell>
          <cell r="J1443" t="str">
            <v>=</v>
          </cell>
          <cell r="K1443" t="e">
            <v>#NAME?</v>
          </cell>
          <cell r="M1443" t="str">
            <v>기본</v>
          </cell>
          <cell r="N1443" t="str">
            <v>통1-1-10</v>
          </cell>
        </row>
        <row r="1444">
          <cell r="A1444" t="str">
            <v>54-6</v>
          </cell>
          <cell r="B1444">
            <v>6</v>
          </cell>
          <cell r="C1444">
            <v>523</v>
          </cell>
          <cell r="D1444">
            <v>0</v>
          </cell>
          <cell r="E1444" t="str">
            <v>보통인부</v>
          </cell>
          <cell r="F1444">
            <v>0</v>
          </cell>
          <cell r="G1444" t="str">
            <v>인</v>
          </cell>
          <cell r="H1444">
            <v>0</v>
          </cell>
          <cell r="I1444" t="str">
            <v>0.40</v>
          </cell>
          <cell r="J1444" t="str">
            <v>=</v>
          </cell>
          <cell r="K1444" t="e">
            <v>#NAME?</v>
          </cell>
          <cell r="M1444" t="str">
            <v>기본</v>
          </cell>
          <cell r="N1444">
            <v>0</v>
          </cell>
        </row>
        <row r="1445">
          <cell r="D1445">
            <v>0</v>
          </cell>
          <cell r="E1445">
            <v>0</v>
          </cell>
          <cell r="F1445">
            <v>0</v>
          </cell>
          <cell r="G1445">
            <v>0</v>
          </cell>
          <cell r="H1445">
            <v>0</v>
          </cell>
          <cell r="K1445">
            <v>0</v>
          </cell>
          <cell r="M1445">
            <v>0</v>
          </cell>
          <cell r="N1445">
            <v>0</v>
          </cell>
        </row>
        <row r="1446">
          <cell r="D1446">
            <v>0</v>
          </cell>
          <cell r="E1446">
            <v>0</v>
          </cell>
          <cell r="F1446">
            <v>0</v>
          </cell>
          <cell r="G1446">
            <v>0</v>
          </cell>
          <cell r="H1446">
            <v>0</v>
          </cell>
          <cell r="K1446">
            <v>0</v>
          </cell>
          <cell r="M1446">
            <v>0</v>
          </cell>
          <cell r="N1446">
            <v>0</v>
          </cell>
        </row>
        <row r="1447">
          <cell r="D1447">
            <v>0</v>
          </cell>
          <cell r="E1447">
            <v>0</v>
          </cell>
          <cell r="F1447">
            <v>0</v>
          </cell>
          <cell r="G1447">
            <v>0</v>
          </cell>
          <cell r="H1447">
            <v>0</v>
          </cell>
          <cell r="M1447">
            <v>0</v>
          </cell>
          <cell r="N1447">
            <v>0</v>
          </cell>
        </row>
        <row r="1448">
          <cell r="D1448">
            <v>0</v>
          </cell>
          <cell r="E1448">
            <v>0</v>
          </cell>
          <cell r="F1448">
            <v>0</v>
          </cell>
          <cell r="G1448">
            <v>0</v>
          </cell>
          <cell r="H1448">
            <v>0</v>
          </cell>
          <cell r="I1448">
            <v>0</v>
          </cell>
          <cell r="K1448">
            <v>0</v>
          </cell>
          <cell r="M1448">
            <v>0</v>
          </cell>
          <cell r="N1448">
            <v>0</v>
          </cell>
        </row>
        <row r="1449">
          <cell r="D1449">
            <v>0</v>
          </cell>
          <cell r="E1449">
            <v>0</v>
          </cell>
          <cell r="F1449">
            <v>0</v>
          </cell>
          <cell r="G1449">
            <v>0</v>
          </cell>
          <cell r="H1449">
            <v>0</v>
          </cell>
          <cell r="I1449">
            <v>0</v>
          </cell>
          <cell r="K1449">
            <v>0</v>
          </cell>
          <cell r="M1449">
            <v>0</v>
          </cell>
          <cell r="N1449">
            <v>0</v>
          </cell>
        </row>
        <row r="1450">
          <cell r="D1450">
            <v>0</v>
          </cell>
          <cell r="E1450">
            <v>0</v>
          </cell>
          <cell r="F1450">
            <v>0</v>
          </cell>
          <cell r="G1450">
            <v>0</v>
          </cell>
          <cell r="H1450">
            <v>0</v>
          </cell>
          <cell r="I1450">
            <v>0</v>
          </cell>
          <cell r="K1450">
            <v>0</v>
          </cell>
          <cell r="M1450">
            <v>0</v>
          </cell>
          <cell r="N1450">
            <v>0</v>
          </cell>
        </row>
        <row r="1451">
          <cell r="D1451">
            <v>0</v>
          </cell>
          <cell r="E1451">
            <v>0</v>
          </cell>
          <cell r="F1451">
            <v>0</v>
          </cell>
          <cell r="G1451">
            <v>0</v>
          </cell>
          <cell r="H1451">
            <v>0</v>
          </cell>
          <cell r="I1451">
            <v>0</v>
          </cell>
          <cell r="K1451">
            <v>0</v>
          </cell>
          <cell r="M1451">
            <v>0</v>
          </cell>
          <cell r="N1451">
            <v>0</v>
          </cell>
        </row>
        <row r="1452">
          <cell r="D1452">
            <v>0</v>
          </cell>
          <cell r="E1452">
            <v>0</v>
          </cell>
          <cell r="F1452">
            <v>0</v>
          </cell>
          <cell r="G1452">
            <v>0</v>
          </cell>
          <cell r="H1452">
            <v>0</v>
          </cell>
          <cell r="I1452">
            <v>0</v>
          </cell>
          <cell r="K1452">
            <v>0</v>
          </cell>
          <cell r="M1452">
            <v>0</v>
          </cell>
          <cell r="N1452">
            <v>0</v>
          </cell>
        </row>
        <row r="1453">
          <cell r="D1453">
            <v>0</v>
          </cell>
          <cell r="E1453">
            <v>0</v>
          </cell>
          <cell r="F1453">
            <v>0</v>
          </cell>
          <cell r="G1453">
            <v>0</v>
          </cell>
          <cell r="H1453">
            <v>0</v>
          </cell>
          <cell r="I1453">
            <v>0</v>
          </cell>
          <cell r="K1453">
            <v>0</v>
          </cell>
          <cell r="M1453">
            <v>0</v>
          </cell>
          <cell r="N1453">
            <v>0</v>
          </cell>
        </row>
        <row r="1454">
          <cell r="D1454">
            <v>0</v>
          </cell>
          <cell r="E1454">
            <v>0</v>
          </cell>
          <cell r="F1454">
            <v>0</v>
          </cell>
          <cell r="G1454">
            <v>0</v>
          </cell>
          <cell r="H1454">
            <v>0</v>
          </cell>
          <cell r="I1454">
            <v>0</v>
          </cell>
          <cell r="K1454">
            <v>0</v>
          </cell>
          <cell r="M1454">
            <v>0</v>
          </cell>
          <cell r="N1454">
            <v>0</v>
          </cell>
        </row>
        <row r="1455">
          <cell r="D1455">
            <v>0</v>
          </cell>
          <cell r="E1455">
            <v>0</v>
          </cell>
          <cell r="F1455">
            <v>0</v>
          </cell>
          <cell r="G1455">
            <v>0</v>
          </cell>
          <cell r="H1455">
            <v>0</v>
          </cell>
          <cell r="I1455">
            <v>0</v>
          </cell>
          <cell r="K1455">
            <v>0</v>
          </cell>
          <cell r="M1455">
            <v>0</v>
          </cell>
          <cell r="N1455">
            <v>0</v>
          </cell>
        </row>
        <row r="1456">
          <cell r="D1456">
            <v>0</v>
          </cell>
          <cell r="E1456">
            <v>0</v>
          </cell>
          <cell r="F1456">
            <v>0</v>
          </cell>
          <cell r="G1456">
            <v>0</v>
          </cell>
          <cell r="H1456">
            <v>0</v>
          </cell>
          <cell r="I1456">
            <v>0</v>
          </cell>
          <cell r="K1456">
            <v>0</v>
          </cell>
          <cell r="M1456">
            <v>0</v>
          </cell>
          <cell r="N1456">
            <v>0</v>
          </cell>
        </row>
        <row r="1457">
          <cell r="D1457">
            <v>0</v>
          </cell>
          <cell r="E1457">
            <v>0</v>
          </cell>
          <cell r="F1457">
            <v>0</v>
          </cell>
          <cell r="G1457">
            <v>0</v>
          </cell>
          <cell r="H1457">
            <v>0</v>
          </cell>
          <cell r="I1457">
            <v>0</v>
          </cell>
          <cell r="K1457">
            <v>0</v>
          </cell>
          <cell r="M1457">
            <v>0</v>
          </cell>
          <cell r="N1457">
            <v>0</v>
          </cell>
        </row>
        <row r="1458">
          <cell r="D1458">
            <v>0</v>
          </cell>
          <cell r="E1458">
            <v>0</v>
          </cell>
          <cell r="F1458">
            <v>0</v>
          </cell>
          <cell r="G1458">
            <v>0</v>
          </cell>
          <cell r="H1458">
            <v>0</v>
          </cell>
          <cell r="M1458">
            <v>0</v>
          </cell>
          <cell r="N1458">
            <v>0</v>
          </cell>
        </row>
        <row r="1459">
          <cell r="D1459">
            <v>0</v>
          </cell>
          <cell r="E1459">
            <v>0</v>
          </cell>
          <cell r="F1459">
            <v>0</v>
          </cell>
          <cell r="G1459">
            <v>0</v>
          </cell>
          <cell r="H1459">
            <v>0</v>
          </cell>
          <cell r="M1459">
            <v>0</v>
          </cell>
          <cell r="N1459">
            <v>0</v>
          </cell>
        </row>
        <row r="1460">
          <cell r="D1460">
            <v>0</v>
          </cell>
          <cell r="E1460">
            <v>0</v>
          </cell>
          <cell r="F1460">
            <v>0</v>
          </cell>
          <cell r="G1460">
            <v>0</v>
          </cell>
          <cell r="H1460">
            <v>0</v>
          </cell>
          <cell r="I1460">
            <v>0</v>
          </cell>
          <cell r="J1460">
            <v>0</v>
          </cell>
          <cell r="K1460">
            <v>0</v>
          </cell>
          <cell r="L1460">
            <v>0</v>
          </cell>
          <cell r="M1460">
            <v>0</v>
          </cell>
          <cell r="N1460">
            <v>0</v>
          </cell>
        </row>
        <row r="1461">
          <cell r="A1461">
            <v>55</v>
          </cell>
          <cell r="D1461">
            <v>55</v>
          </cell>
          <cell r="E1461" t="str">
            <v>급전선</v>
          </cell>
          <cell r="F1461" t="str">
            <v>HFC(FR)12D</v>
          </cell>
          <cell r="G1461" t="str">
            <v>m</v>
          </cell>
          <cell r="H1461">
            <v>0</v>
          </cell>
          <cell r="I1461">
            <v>0</v>
          </cell>
          <cell r="J1461">
            <v>0</v>
          </cell>
          <cell r="K1461">
            <v>0</v>
          </cell>
          <cell r="L1461">
            <v>0</v>
          </cell>
          <cell r="M1461">
            <v>0</v>
          </cell>
          <cell r="N1461">
            <v>0</v>
          </cell>
        </row>
        <row r="1462">
          <cell r="A1462" t="str">
            <v>55-1</v>
          </cell>
          <cell r="B1462">
            <v>1</v>
          </cell>
          <cell r="C1462">
            <v>600</v>
          </cell>
          <cell r="D1462">
            <v>0</v>
          </cell>
          <cell r="E1462" t="str">
            <v>가. 재료비</v>
          </cell>
          <cell r="F1462">
            <v>0</v>
          </cell>
          <cell r="G1462">
            <v>0</v>
          </cell>
          <cell r="H1462">
            <v>0</v>
          </cell>
          <cell r="M1462">
            <v>0</v>
          </cell>
          <cell r="N1462">
            <v>0</v>
          </cell>
        </row>
        <row r="1463">
          <cell r="A1463" t="str">
            <v>55-2</v>
          </cell>
          <cell r="B1463">
            <v>2</v>
          </cell>
          <cell r="C1463">
            <v>131</v>
          </cell>
          <cell r="D1463">
            <v>0</v>
          </cell>
          <cell r="E1463" t="str">
            <v>급전선</v>
          </cell>
          <cell r="F1463" t="str">
            <v>HFC(FR)12D</v>
          </cell>
          <cell r="G1463" t="str">
            <v>m</v>
          </cell>
          <cell r="H1463">
            <v>0</v>
          </cell>
          <cell r="I1463" t="str">
            <v>1*1*(1+0.075)</v>
          </cell>
          <cell r="K1463" t="e">
            <v>#NAME?</v>
          </cell>
          <cell r="M1463" t="str">
            <v>기본x단위x(1+재료할증)</v>
          </cell>
          <cell r="N1463" t="str">
            <v>통1-1-6</v>
          </cell>
        </row>
        <row r="1464">
          <cell r="A1464" t="str">
            <v>55-3</v>
          </cell>
          <cell r="B1464">
            <v>3</v>
          </cell>
          <cell r="C1464">
            <v>606</v>
          </cell>
          <cell r="D1464">
            <v>0</v>
          </cell>
          <cell r="E1464" t="str">
            <v>잡자재비</v>
          </cell>
          <cell r="F1464" t="str">
            <v>전선 및 배관의 2%</v>
          </cell>
          <cell r="G1464" t="str">
            <v>요율</v>
          </cell>
          <cell r="H1464">
            <v>0</v>
          </cell>
          <cell r="I1464">
            <v>0.02</v>
          </cell>
          <cell r="K1464" t="e">
            <v>#NAME?</v>
          </cell>
          <cell r="M1464" t="str">
            <v>기본</v>
          </cell>
          <cell r="N1464" t="str">
            <v>통1-1-12</v>
          </cell>
        </row>
        <row r="1465">
          <cell r="A1465" t="str">
            <v>55-4</v>
          </cell>
          <cell r="B1465">
            <v>4</v>
          </cell>
          <cell r="C1465">
            <v>601</v>
          </cell>
          <cell r="D1465">
            <v>0</v>
          </cell>
          <cell r="E1465" t="str">
            <v>나 노무비</v>
          </cell>
          <cell r="F1465">
            <v>0</v>
          </cell>
          <cell r="G1465">
            <v>0</v>
          </cell>
          <cell r="H1465">
            <v>0</v>
          </cell>
          <cell r="M1465">
            <v>0</v>
          </cell>
          <cell r="N1465" t="str">
            <v>통7-5-3-3</v>
          </cell>
        </row>
        <row r="1466">
          <cell r="C1466">
            <v>520</v>
          </cell>
          <cell r="D1466">
            <v>0</v>
          </cell>
          <cell r="E1466" t="str">
            <v>무선안테나공</v>
          </cell>
          <cell r="F1466">
            <v>0</v>
          </cell>
          <cell r="G1466" t="str">
            <v>인</v>
          </cell>
          <cell r="H1466">
            <v>0</v>
          </cell>
          <cell r="I1466" t="str">
            <v>0.01*1</v>
          </cell>
          <cell r="J1466" t="str">
            <v>=</v>
          </cell>
          <cell r="K1466" t="e">
            <v>#NAME?</v>
          </cell>
          <cell r="M1466" t="str">
            <v>기본 x 단위량</v>
          </cell>
          <cell r="N1466">
            <v>0</v>
          </cell>
        </row>
        <row r="1467">
          <cell r="C1467">
            <v>516</v>
          </cell>
          <cell r="D1467">
            <v>0</v>
          </cell>
          <cell r="E1467" t="str">
            <v>통신외선공</v>
          </cell>
          <cell r="F1467">
            <v>0</v>
          </cell>
          <cell r="G1467" t="str">
            <v>인</v>
          </cell>
          <cell r="H1467">
            <v>0</v>
          </cell>
          <cell r="I1467" t="str">
            <v>0.01*1</v>
          </cell>
          <cell r="J1467" t="str">
            <v>=</v>
          </cell>
          <cell r="K1467" t="e">
            <v>#NAME?</v>
          </cell>
          <cell r="M1467" t="str">
            <v>기본 x 단위량</v>
          </cell>
          <cell r="N1467">
            <v>0</v>
          </cell>
        </row>
        <row r="1468">
          <cell r="C1468">
            <v>523</v>
          </cell>
          <cell r="D1468">
            <v>0</v>
          </cell>
          <cell r="E1468" t="str">
            <v>보통인부</v>
          </cell>
          <cell r="F1468">
            <v>0</v>
          </cell>
          <cell r="G1468" t="str">
            <v>인</v>
          </cell>
          <cell r="H1468">
            <v>0</v>
          </cell>
          <cell r="I1468" t="str">
            <v>0.01*1</v>
          </cell>
          <cell r="J1468" t="str">
            <v>=</v>
          </cell>
          <cell r="K1468" t="e">
            <v>#NAME?</v>
          </cell>
          <cell r="M1468" t="str">
            <v>기본 x 단위량</v>
          </cell>
          <cell r="N1468">
            <v>0</v>
          </cell>
        </row>
        <row r="1469">
          <cell r="C1469">
            <v>603</v>
          </cell>
          <cell r="D1469">
            <v>0</v>
          </cell>
          <cell r="E1469" t="str">
            <v>소계</v>
          </cell>
          <cell r="F1469">
            <v>0</v>
          </cell>
          <cell r="G1469">
            <v>0</v>
          </cell>
          <cell r="H1469">
            <v>0</v>
          </cell>
          <cell r="M1469">
            <v>0</v>
          </cell>
          <cell r="N1469">
            <v>0</v>
          </cell>
        </row>
        <row r="1470">
          <cell r="A1470" t="str">
            <v>55-5</v>
          </cell>
          <cell r="B1470">
            <v>5</v>
          </cell>
          <cell r="C1470">
            <v>520</v>
          </cell>
          <cell r="D1470">
            <v>0</v>
          </cell>
          <cell r="E1470" t="str">
            <v>무선안테나공</v>
          </cell>
          <cell r="F1470">
            <v>0</v>
          </cell>
          <cell r="G1470" t="str">
            <v>인</v>
          </cell>
          <cell r="H1470">
            <v>0</v>
          </cell>
          <cell r="J1470" t="str">
            <v>=</v>
          </cell>
          <cell r="K1470" t="e">
            <v>#NAME?</v>
          </cell>
          <cell r="M1470">
            <v>0</v>
          </cell>
          <cell r="N1470">
            <v>0</v>
          </cell>
        </row>
        <row r="1471">
          <cell r="A1471" t="str">
            <v>55-6</v>
          </cell>
          <cell r="B1471">
            <v>6</v>
          </cell>
          <cell r="C1471">
            <v>516</v>
          </cell>
          <cell r="D1471">
            <v>0</v>
          </cell>
          <cell r="E1471" t="str">
            <v>통신외선공</v>
          </cell>
          <cell r="F1471">
            <v>0</v>
          </cell>
          <cell r="G1471" t="str">
            <v>인</v>
          </cell>
          <cell r="H1471">
            <v>0</v>
          </cell>
          <cell r="J1471" t="str">
            <v>=</v>
          </cell>
          <cell r="K1471" t="e">
            <v>#NAME?</v>
          </cell>
          <cell r="M1471">
            <v>0</v>
          </cell>
          <cell r="N1471">
            <v>0</v>
          </cell>
        </row>
        <row r="1472">
          <cell r="A1472" t="str">
            <v>55-7</v>
          </cell>
          <cell r="B1472">
            <v>7</v>
          </cell>
          <cell r="C1472">
            <v>523</v>
          </cell>
          <cell r="D1472">
            <v>0</v>
          </cell>
          <cell r="E1472" t="str">
            <v>보통인부</v>
          </cell>
          <cell r="F1472">
            <v>0</v>
          </cell>
          <cell r="G1472" t="str">
            <v>인</v>
          </cell>
          <cell r="H1472">
            <v>0</v>
          </cell>
          <cell r="J1472" t="str">
            <v>=</v>
          </cell>
          <cell r="K1472" t="e">
            <v>#NAME?</v>
          </cell>
          <cell r="M1472">
            <v>0</v>
          </cell>
          <cell r="N1472">
            <v>0</v>
          </cell>
        </row>
        <row r="1473">
          <cell r="A1473" t="str">
            <v>55-8</v>
          </cell>
          <cell r="B1473">
            <v>8</v>
          </cell>
          <cell r="C1473">
            <v>602</v>
          </cell>
          <cell r="D1473">
            <v>0</v>
          </cell>
          <cell r="E1473" t="str">
            <v>다. 공구손료</v>
          </cell>
          <cell r="F1473" t="str">
            <v>노무비x3%</v>
          </cell>
          <cell r="G1473">
            <v>0</v>
          </cell>
          <cell r="H1473">
            <v>0</v>
          </cell>
          <cell r="M1473">
            <v>0</v>
          </cell>
          <cell r="N1473" t="str">
            <v>공구손료</v>
          </cell>
        </row>
        <row r="1474">
          <cell r="A1474" t="str">
            <v>55-9</v>
          </cell>
          <cell r="B1474">
            <v>9</v>
          </cell>
          <cell r="C1474">
            <v>520</v>
          </cell>
          <cell r="D1474">
            <v>0</v>
          </cell>
          <cell r="E1474" t="str">
            <v>무선안테나공</v>
          </cell>
          <cell r="F1474">
            <v>0</v>
          </cell>
          <cell r="G1474" t="str">
            <v>인</v>
          </cell>
          <cell r="H1474">
            <v>0</v>
          </cell>
          <cell r="I1474" t="str">
            <v>0.01</v>
          </cell>
          <cell r="J1474" t="str">
            <v>=</v>
          </cell>
          <cell r="K1474" t="e">
            <v>#NAME?</v>
          </cell>
          <cell r="M1474">
            <v>0</v>
          </cell>
          <cell r="N1474">
            <v>0</v>
          </cell>
        </row>
        <row r="1475">
          <cell r="A1475" t="str">
            <v>55-10</v>
          </cell>
          <cell r="B1475">
            <v>10</v>
          </cell>
          <cell r="C1475">
            <v>516</v>
          </cell>
          <cell r="D1475">
            <v>0</v>
          </cell>
          <cell r="E1475" t="str">
            <v>통신외선공</v>
          </cell>
          <cell r="F1475">
            <v>0</v>
          </cell>
          <cell r="G1475" t="str">
            <v>인</v>
          </cell>
          <cell r="H1475">
            <v>0</v>
          </cell>
          <cell r="I1475" t="str">
            <v>0.01</v>
          </cell>
          <cell r="J1475" t="str">
            <v>=</v>
          </cell>
          <cell r="K1475" t="e">
            <v>#NAME?</v>
          </cell>
          <cell r="M1475">
            <v>0</v>
          </cell>
          <cell r="N1475">
            <v>0</v>
          </cell>
        </row>
        <row r="1476">
          <cell r="A1476" t="str">
            <v>55-11</v>
          </cell>
          <cell r="B1476">
            <v>11</v>
          </cell>
          <cell r="C1476">
            <v>523</v>
          </cell>
          <cell r="D1476">
            <v>0</v>
          </cell>
          <cell r="E1476" t="str">
            <v>보통인부</v>
          </cell>
          <cell r="F1476">
            <v>0</v>
          </cell>
          <cell r="G1476" t="str">
            <v>인</v>
          </cell>
          <cell r="H1476">
            <v>0</v>
          </cell>
          <cell r="I1476" t="str">
            <v>0.01</v>
          </cell>
          <cell r="J1476" t="str">
            <v>=</v>
          </cell>
          <cell r="K1476" t="e">
            <v>#NAME?</v>
          </cell>
          <cell r="M1476">
            <v>0</v>
          </cell>
          <cell r="N1476">
            <v>0</v>
          </cell>
        </row>
        <row r="1477">
          <cell r="D1477">
            <v>0</v>
          </cell>
          <cell r="E1477">
            <v>0</v>
          </cell>
          <cell r="F1477">
            <v>0</v>
          </cell>
          <cell r="G1477">
            <v>0</v>
          </cell>
          <cell r="H1477">
            <v>0</v>
          </cell>
          <cell r="I1477">
            <v>0</v>
          </cell>
          <cell r="K1477">
            <v>0</v>
          </cell>
          <cell r="M1477">
            <v>0</v>
          </cell>
          <cell r="N1477">
            <v>0</v>
          </cell>
        </row>
        <row r="1478">
          <cell r="D1478">
            <v>0</v>
          </cell>
          <cell r="E1478">
            <v>0</v>
          </cell>
          <cell r="F1478">
            <v>0</v>
          </cell>
          <cell r="G1478">
            <v>0</v>
          </cell>
          <cell r="H1478">
            <v>0</v>
          </cell>
          <cell r="I1478">
            <v>0</v>
          </cell>
          <cell r="K1478">
            <v>0</v>
          </cell>
          <cell r="M1478">
            <v>0</v>
          </cell>
          <cell r="N1478">
            <v>0</v>
          </cell>
        </row>
        <row r="1479">
          <cell r="D1479">
            <v>0</v>
          </cell>
          <cell r="E1479">
            <v>0</v>
          </cell>
          <cell r="F1479">
            <v>0</v>
          </cell>
          <cell r="G1479">
            <v>0</v>
          </cell>
          <cell r="H1479">
            <v>0</v>
          </cell>
          <cell r="I1479">
            <v>0</v>
          </cell>
          <cell r="K1479">
            <v>0</v>
          </cell>
          <cell r="M1479">
            <v>0</v>
          </cell>
          <cell r="N1479">
            <v>0</v>
          </cell>
        </row>
        <row r="1480">
          <cell r="D1480">
            <v>0</v>
          </cell>
          <cell r="E1480">
            <v>0</v>
          </cell>
          <cell r="F1480">
            <v>0</v>
          </cell>
          <cell r="G1480">
            <v>0</v>
          </cell>
          <cell r="H1480">
            <v>0</v>
          </cell>
          <cell r="I1480">
            <v>0</v>
          </cell>
          <cell r="K1480">
            <v>0</v>
          </cell>
          <cell r="M1480">
            <v>0</v>
          </cell>
          <cell r="N1480">
            <v>0</v>
          </cell>
        </row>
        <row r="1481">
          <cell r="D1481">
            <v>0</v>
          </cell>
          <cell r="E1481">
            <v>0</v>
          </cell>
          <cell r="F1481">
            <v>0</v>
          </cell>
          <cell r="G1481">
            <v>0</v>
          </cell>
          <cell r="H1481">
            <v>0</v>
          </cell>
          <cell r="I1481">
            <v>0</v>
          </cell>
          <cell r="K1481">
            <v>0</v>
          </cell>
          <cell r="M1481">
            <v>0</v>
          </cell>
          <cell r="N1481">
            <v>0</v>
          </cell>
        </row>
        <row r="1482">
          <cell r="D1482">
            <v>0</v>
          </cell>
          <cell r="E1482">
            <v>0</v>
          </cell>
          <cell r="F1482">
            <v>0</v>
          </cell>
          <cell r="G1482">
            <v>0</v>
          </cell>
          <cell r="H1482">
            <v>0</v>
          </cell>
          <cell r="I1482">
            <v>0</v>
          </cell>
          <cell r="K1482">
            <v>0</v>
          </cell>
          <cell r="M1482">
            <v>0</v>
          </cell>
          <cell r="N1482">
            <v>0</v>
          </cell>
        </row>
        <row r="1483">
          <cell r="D1483">
            <v>0</v>
          </cell>
          <cell r="E1483">
            <v>0</v>
          </cell>
          <cell r="F1483">
            <v>0</v>
          </cell>
          <cell r="G1483">
            <v>0</v>
          </cell>
          <cell r="H1483">
            <v>0</v>
          </cell>
          <cell r="I1483">
            <v>0</v>
          </cell>
          <cell r="K1483">
            <v>0</v>
          </cell>
          <cell r="M1483">
            <v>0</v>
          </cell>
          <cell r="N1483">
            <v>0</v>
          </cell>
        </row>
        <row r="1484">
          <cell r="D1484">
            <v>0</v>
          </cell>
          <cell r="E1484">
            <v>0</v>
          </cell>
          <cell r="F1484">
            <v>0</v>
          </cell>
          <cell r="G1484">
            <v>0</v>
          </cell>
          <cell r="H1484">
            <v>0</v>
          </cell>
          <cell r="I1484">
            <v>0</v>
          </cell>
          <cell r="K1484">
            <v>0</v>
          </cell>
          <cell r="M1484">
            <v>0</v>
          </cell>
          <cell r="N1484">
            <v>0</v>
          </cell>
        </row>
        <row r="1485">
          <cell r="D1485">
            <v>0</v>
          </cell>
          <cell r="E1485">
            <v>0</v>
          </cell>
          <cell r="F1485">
            <v>0</v>
          </cell>
          <cell r="G1485">
            <v>0</v>
          </cell>
          <cell r="H1485">
            <v>0</v>
          </cell>
          <cell r="I1485">
            <v>0</v>
          </cell>
          <cell r="K1485">
            <v>0</v>
          </cell>
          <cell r="M1485">
            <v>0</v>
          </cell>
          <cell r="N1485">
            <v>0</v>
          </cell>
        </row>
        <row r="1486">
          <cell r="D1486">
            <v>0</v>
          </cell>
          <cell r="E1486">
            <v>0</v>
          </cell>
          <cell r="F1486">
            <v>0</v>
          </cell>
          <cell r="G1486">
            <v>0</v>
          </cell>
          <cell r="H1486">
            <v>0</v>
          </cell>
          <cell r="I1486">
            <v>0</v>
          </cell>
          <cell r="K1486">
            <v>0</v>
          </cell>
          <cell r="M1486">
            <v>0</v>
          </cell>
          <cell r="N1486">
            <v>0</v>
          </cell>
        </row>
        <row r="1487">
          <cell r="D1487">
            <v>0</v>
          </cell>
          <cell r="E1487">
            <v>0</v>
          </cell>
          <cell r="F1487">
            <v>0</v>
          </cell>
          <cell r="G1487">
            <v>0</v>
          </cell>
          <cell r="H1487">
            <v>0</v>
          </cell>
          <cell r="I1487">
            <v>0</v>
          </cell>
          <cell r="J1487">
            <v>0</v>
          </cell>
          <cell r="K1487">
            <v>0</v>
          </cell>
          <cell r="L1487">
            <v>0</v>
          </cell>
          <cell r="M1487">
            <v>0</v>
          </cell>
          <cell r="N1487">
            <v>0</v>
          </cell>
        </row>
        <row r="1488">
          <cell r="A1488">
            <v>56</v>
          </cell>
          <cell r="D1488">
            <v>56</v>
          </cell>
          <cell r="E1488" t="str">
            <v>커넥터 설치</v>
          </cell>
          <cell r="F1488" t="str">
            <v>Φ1/2"</v>
          </cell>
          <cell r="G1488" t="str">
            <v>개</v>
          </cell>
          <cell r="H1488">
            <v>0</v>
          </cell>
          <cell r="I1488">
            <v>0</v>
          </cell>
          <cell r="J1488">
            <v>0</v>
          </cell>
          <cell r="K1488">
            <v>0</v>
          </cell>
          <cell r="L1488">
            <v>0</v>
          </cell>
          <cell r="M1488">
            <v>0</v>
          </cell>
          <cell r="N1488">
            <v>0</v>
          </cell>
        </row>
        <row r="1489">
          <cell r="A1489" t="str">
            <v>56-1</v>
          </cell>
          <cell r="B1489">
            <v>1</v>
          </cell>
          <cell r="C1489">
            <v>600</v>
          </cell>
          <cell r="D1489">
            <v>0</v>
          </cell>
          <cell r="E1489" t="str">
            <v>가. 재료비</v>
          </cell>
          <cell r="F1489">
            <v>0</v>
          </cell>
          <cell r="G1489">
            <v>0</v>
          </cell>
          <cell r="H1489">
            <v>0</v>
          </cell>
          <cell r="M1489">
            <v>0</v>
          </cell>
          <cell r="N1489">
            <v>0</v>
          </cell>
        </row>
        <row r="1490">
          <cell r="A1490" t="str">
            <v>56-2</v>
          </cell>
          <cell r="B1490">
            <v>2</v>
          </cell>
          <cell r="C1490">
            <v>128</v>
          </cell>
          <cell r="D1490">
            <v>0</v>
          </cell>
          <cell r="E1490" t="str">
            <v>커넥터</v>
          </cell>
          <cell r="F1490" t="str">
            <v>Φ1/2"</v>
          </cell>
          <cell r="G1490" t="str">
            <v>개</v>
          </cell>
          <cell r="H1490">
            <v>0</v>
          </cell>
          <cell r="I1490" t="str">
            <v>1*1</v>
          </cell>
          <cell r="K1490" t="e">
            <v>#NAME?</v>
          </cell>
          <cell r="M1490" t="str">
            <v>기본x단위</v>
          </cell>
          <cell r="N1490">
            <v>0</v>
          </cell>
        </row>
        <row r="1491">
          <cell r="D1491">
            <v>0</v>
          </cell>
          <cell r="E1491">
            <v>0</v>
          </cell>
          <cell r="F1491">
            <v>0</v>
          </cell>
          <cell r="G1491">
            <v>0</v>
          </cell>
          <cell r="H1491">
            <v>0</v>
          </cell>
          <cell r="K1491">
            <v>0</v>
          </cell>
          <cell r="M1491">
            <v>0</v>
          </cell>
          <cell r="N1491">
            <v>0</v>
          </cell>
        </row>
        <row r="1492">
          <cell r="A1492" t="str">
            <v>56-3</v>
          </cell>
          <cell r="B1492">
            <v>3</v>
          </cell>
          <cell r="C1492">
            <v>601</v>
          </cell>
          <cell r="D1492">
            <v>0</v>
          </cell>
          <cell r="E1492" t="str">
            <v>나 노무비</v>
          </cell>
          <cell r="F1492">
            <v>0</v>
          </cell>
          <cell r="G1492">
            <v>0</v>
          </cell>
          <cell r="H1492">
            <v>0</v>
          </cell>
          <cell r="M1492">
            <v>0</v>
          </cell>
          <cell r="N1492" t="str">
            <v>통4-5-2</v>
          </cell>
        </row>
        <row r="1493">
          <cell r="C1493">
            <v>518</v>
          </cell>
          <cell r="D1493">
            <v>0</v>
          </cell>
          <cell r="E1493" t="str">
            <v>통신내선공</v>
          </cell>
          <cell r="F1493">
            <v>0</v>
          </cell>
          <cell r="G1493" t="str">
            <v>인</v>
          </cell>
          <cell r="H1493">
            <v>0</v>
          </cell>
          <cell r="I1493" t="str">
            <v>0.06*1</v>
          </cell>
          <cell r="J1493" t="str">
            <v>=</v>
          </cell>
          <cell r="K1493" t="e">
            <v>#NAME?</v>
          </cell>
          <cell r="M1493" t="str">
            <v>기본 x 단위량</v>
          </cell>
          <cell r="N1493">
            <v>0</v>
          </cell>
        </row>
        <row r="1494">
          <cell r="C1494">
            <v>0</v>
          </cell>
          <cell r="D1494">
            <v>0</v>
          </cell>
          <cell r="E1494">
            <v>0</v>
          </cell>
          <cell r="F1494">
            <v>0</v>
          </cell>
          <cell r="G1494">
            <v>0</v>
          </cell>
          <cell r="H1494">
            <v>0</v>
          </cell>
          <cell r="K1494">
            <v>0</v>
          </cell>
          <cell r="M1494">
            <v>0</v>
          </cell>
          <cell r="N1494">
            <v>0</v>
          </cell>
        </row>
        <row r="1495">
          <cell r="C1495">
            <v>603</v>
          </cell>
          <cell r="D1495">
            <v>0</v>
          </cell>
          <cell r="E1495" t="str">
            <v>소계</v>
          </cell>
          <cell r="F1495">
            <v>0</v>
          </cell>
          <cell r="G1495">
            <v>0</v>
          </cell>
          <cell r="H1495">
            <v>0</v>
          </cell>
          <cell r="M1495">
            <v>0</v>
          </cell>
          <cell r="N1495">
            <v>0</v>
          </cell>
        </row>
        <row r="1496">
          <cell r="A1496" t="str">
            <v>56-4</v>
          </cell>
          <cell r="B1496">
            <v>4</v>
          </cell>
          <cell r="C1496">
            <v>518</v>
          </cell>
          <cell r="D1496">
            <v>0</v>
          </cell>
          <cell r="E1496" t="str">
            <v>통신내선공</v>
          </cell>
          <cell r="F1496">
            <v>0</v>
          </cell>
          <cell r="G1496" t="str">
            <v>인</v>
          </cell>
          <cell r="H1496">
            <v>0</v>
          </cell>
          <cell r="I1496">
            <v>0</v>
          </cell>
          <cell r="J1496" t="str">
            <v>=</v>
          </cell>
          <cell r="K1496" t="e">
            <v>#NAME?</v>
          </cell>
          <cell r="M1496">
            <v>0</v>
          </cell>
          <cell r="N1496">
            <v>0</v>
          </cell>
        </row>
        <row r="1497">
          <cell r="C1497">
            <v>0</v>
          </cell>
          <cell r="D1497">
            <v>0</v>
          </cell>
          <cell r="E1497">
            <v>0</v>
          </cell>
          <cell r="F1497">
            <v>0</v>
          </cell>
          <cell r="G1497">
            <v>0</v>
          </cell>
          <cell r="H1497">
            <v>0</v>
          </cell>
          <cell r="M1497">
            <v>0</v>
          </cell>
          <cell r="N1497">
            <v>0</v>
          </cell>
        </row>
        <row r="1498">
          <cell r="A1498" t="str">
            <v>56-5</v>
          </cell>
          <cell r="B1498">
            <v>5</v>
          </cell>
          <cell r="C1498">
            <v>602</v>
          </cell>
          <cell r="D1498">
            <v>0</v>
          </cell>
          <cell r="E1498" t="str">
            <v>다. 공구손료</v>
          </cell>
          <cell r="F1498" t="str">
            <v>노무비x3%</v>
          </cell>
          <cell r="G1498">
            <v>0</v>
          </cell>
          <cell r="H1498">
            <v>0</v>
          </cell>
          <cell r="M1498">
            <v>0</v>
          </cell>
          <cell r="N1498" t="str">
            <v>공구손료</v>
          </cell>
        </row>
        <row r="1499">
          <cell r="A1499" t="str">
            <v>56-6</v>
          </cell>
          <cell r="B1499">
            <v>6</v>
          </cell>
          <cell r="C1499">
            <v>518</v>
          </cell>
          <cell r="D1499">
            <v>0</v>
          </cell>
          <cell r="E1499" t="str">
            <v>통신내선공</v>
          </cell>
          <cell r="F1499">
            <v>0</v>
          </cell>
          <cell r="G1499" t="str">
            <v>인</v>
          </cell>
          <cell r="H1499">
            <v>0</v>
          </cell>
          <cell r="I1499" t="str">
            <v>0.06</v>
          </cell>
          <cell r="J1499" t="str">
            <v>=</v>
          </cell>
          <cell r="K1499" t="e">
            <v>#NAME?</v>
          </cell>
          <cell r="M1499">
            <v>0</v>
          </cell>
          <cell r="N1499">
            <v>0</v>
          </cell>
        </row>
        <row r="1500">
          <cell r="D1500">
            <v>0</v>
          </cell>
          <cell r="E1500">
            <v>0</v>
          </cell>
          <cell r="F1500">
            <v>0</v>
          </cell>
          <cell r="G1500">
            <v>0</v>
          </cell>
          <cell r="H1500">
            <v>0</v>
          </cell>
          <cell r="M1500">
            <v>0</v>
          </cell>
          <cell r="N1500">
            <v>0</v>
          </cell>
        </row>
        <row r="1501">
          <cell r="C1501">
            <v>0</v>
          </cell>
          <cell r="D1501">
            <v>0</v>
          </cell>
          <cell r="E1501">
            <v>0</v>
          </cell>
          <cell r="F1501">
            <v>0</v>
          </cell>
          <cell r="G1501">
            <v>0</v>
          </cell>
          <cell r="H1501">
            <v>0</v>
          </cell>
          <cell r="M1501">
            <v>0</v>
          </cell>
          <cell r="N1501">
            <v>0</v>
          </cell>
        </row>
        <row r="1502">
          <cell r="C1502">
            <v>0</v>
          </cell>
          <cell r="D1502">
            <v>0</v>
          </cell>
          <cell r="E1502">
            <v>0</v>
          </cell>
          <cell r="F1502">
            <v>0</v>
          </cell>
          <cell r="G1502">
            <v>0</v>
          </cell>
          <cell r="H1502">
            <v>0</v>
          </cell>
          <cell r="M1502">
            <v>0</v>
          </cell>
          <cell r="N1502">
            <v>0</v>
          </cell>
        </row>
        <row r="1503">
          <cell r="C1503">
            <v>0</v>
          </cell>
          <cell r="D1503">
            <v>0</v>
          </cell>
          <cell r="E1503">
            <v>0</v>
          </cell>
          <cell r="F1503">
            <v>0</v>
          </cell>
          <cell r="G1503">
            <v>0</v>
          </cell>
          <cell r="H1503">
            <v>0</v>
          </cell>
          <cell r="M1503">
            <v>0</v>
          </cell>
          <cell r="N1503">
            <v>0</v>
          </cell>
        </row>
        <row r="1504">
          <cell r="D1504">
            <v>0</v>
          </cell>
          <cell r="E1504">
            <v>0</v>
          </cell>
          <cell r="F1504">
            <v>0</v>
          </cell>
          <cell r="G1504">
            <v>0</v>
          </cell>
          <cell r="H1504">
            <v>0</v>
          </cell>
          <cell r="I1504">
            <v>0</v>
          </cell>
          <cell r="K1504">
            <v>0</v>
          </cell>
          <cell r="M1504">
            <v>0</v>
          </cell>
          <cell r="N1504">
            <v>0</v>
          </cell>
        </row>
        <row r="1505">
          <cell r="D1505">
            <v>0</v>
          </cell>
          <cell r="E1505">
            <v>0</v>
          </cell>
          <cell r="F1505">
            <v>0</v>
          </cell>
          <cell r="G1505">
            <v>0</v>
          </cell>
          <cell r="H1505">
            <v>0</v>
          </cell>
          <cell r="I1505">
            <v>0</v>
          </cell>
          <cell r="K1505">
            <v>0</v>
          </cell>
          <cell r="M1505">
            <v>0</v>
          </cell>
          <cell r="N1505">
            <v>0</v>
          </cell>
        </row>
        <row r="1506">
          <cell r="D1506">
            <v>0</v>
          </cell>
          <cell r="E1506">
            <v>0</v>
          </cell>
          <cell r="F1506">
            <v>0</v>
          </cell>
          <cell r="G1506">
            <v>0</v>
          </cell>
          <cell r="H1506">
            <v>0</v>
          </cell>
          <cell r="I1506">
            <v>0</v>
          </cell>
          <cell r="K1506">
            <v>0</v>
          </cell>
          <cell r="M1506">
            <v>0</v>
          </cell>
          <cell r="N1506">
            <v>0</v>
          </cell>
        </row>
        <row r="1507">
          <cell r="D1507">
            <v>0</v>
          </cell>
          <cell r="E1507">
            <v>0</v>
          </cell>
          <cell r="F1507">
            <v>0</v>
          </cell>
          <cell r="G1507">
            <v>0</v>
          </cell>
          <cell r="H1507">
            <v>0</v>
          </cell>
          <cell r="I1507">
            <v>0</v>
          </cell>
          <cell r="K1507">
            <v>0</v>
          </cell>
          <cell r="M1507">
            <v>0</v>
          </cell>
          <cell r="N1507">
            <v>0</v>
          </cell>
        </row>
        <row r="1508">
          <cell r="D1508">
            <v>0</v>
          </cell>
          <cell r="E1508">
            <v>0</v>
          </cell>
          <cell r="F1508">
            <v>0</v>
          </cell>
          <cell r="G1508">
            <v>0</v>
          </cell>
          <cell r="H1508">
            <v>0</v>
          </cell>
          <cell r="I1508">
            <v>0</v>
          </cell>
          <cell r="K1508">
            <v>0</v>
          </cell>
          <cell r="M1508">
            <v>0</v>
          </cell>
          <cell r="N1508">
            <v>0</v>
          </cell>
        </row>
        <row r="1509">
          <cell r="D1509">
            <v>0</v>
          </cell>
          <cell r="E1509">
            <v>0</v>
          </cell>
          <cell r="F1509">
            <v>0</v>
          </cell>
          <cell r="G1509">
            <v>0</v>
          </cell>
          <cell r="H1509">
            <v>0</v>
          </cell>
          <cell r="I1509">
            <v>0</v>
          </cell>
          <cell r="K1509">
            <v>0</v>
          </cell>
          <cell r="M1509">
            <v>0</v>
          </cell>
          <cell r="N1509">
            <v>0</v>
          </cell>
        </row>
        <row r="1510">
          <cell r="D1510">
            <v>0</v>
          </cell>
          <cell r="E1510">
            <v>0</v>
          </cell>
          <cell r="F1510">
            <v>0</v>
          </cell>
          <cell r="G1510">
            <v>0</v>
          </cell>
          <cell r="H1510">
            <v>0</v>
          </cell>
          <cell r="I1510">
            <v>0</v>
          </cell>
          <cell r="K1510">
            <v>0</v>
          </cell>
          <cell r="M1510">
            <v>0</v>
          </cell>
          <cell r="N1510">
            <v>0</v>
          </cell>
        </row>
        <row r="1511">
          <cell r="D1511">
            <v>0</v>
          </cell>
          <cell r="E1511">
            <v>0</v>
          </cell>
          <cell r="F1511">
            <v>0</v>
          </cell>
          <cell r="G1511">
            <v>0</v>
          </cell>
          <cell r="H1511">
            <v>0</v>
          </cell>
          <cell r="I1511">
            <v>0</v>
          </cell>
          <cell r="K1511">
            <v>0</v>
          </cell>
          <cell r="M1511">
            <v>0</v>
          </cell>
          <cell r="N1511">
            <v>0</v>
          </cell>
        </row>
        <row r="1512">
          <cell r="D1512">
            <v>0</v>
          </cell>
          <cell r="E1512">
            <v>0</v>
          </cell>
          <cell r="F1512">
            <v>0</v>
          </cell>
          <cell r="G1512">
            <v>0</v>
          </cell>
          <cell r="H1512">
            <v>0</v>
          </cell>
          <cell r="I1512">
            <v>0</v>
          </cell>
          <cell r="K1512">
            <v>0</v>
          </cell>
          <cell r="M1512">
            <v>0</v>
          </cell>
          <cell r="N1512">
            <v>0</v>
          </cell>
        </row>
        <row r="1513">
          <cell r="D1513">
            <v>0</v>
          </cell>
          <cell r="E1513">
            <v>0</v>
          </cell>
          <cell r="F1513">
            <v>0</v>
          </cell>
          <cell r="G1513">
            <v>0</v>
          </cell>
          <cell r="H1513">
            <v>0</v>
          </cell>
          <cell r="I1513">
            <v>0</v>
          </cell>
          <cell r="K1513">
            <v>0</v>
          </cell>
          <cell r="M1513">
            <v>0</v>
          </cell>
          <cell r="N1513">
            <v>0</v>
          </cell>
        </row>
        <row r="1514">
          <cell r="D1514">
            <v>0</v>
          </cell>
          <cell r="E1514">
            <v>0</v>
          </cell>
          <cell r="F1514">
            <v>0</v>
          </cell>
          <cell r="G1514">
            <v>0</v>
          </cell>
          <cell r="H1514">
            <v>0</v>
          </cell>
          <cell r="I1514">
            <v>0</v>
          </cell>
          <cell r="J1514">
            <v>0</v>
          </cell>
          <cell r="K1514">
            <v>0</v>
          </cell>
          <cell r="L1514">
            <v>0</v>
          </cell>
          <cell r="M1514">
            <v>0</v>
          </cell>
          <cell r="N1514">
            <v>0</v>
          </cell>
        </row>
        <row r="1515">
          <cell r="A1515">
            <v>57</v>
          </cell>
          <cell r="D1515">
            <v>57</v>
          </cell>
          <cell r="E1515" t="str">
            <v>원터치 커플러</v>
          </cell>
          <cell r="F1515" t="str">
            <v>E25</v>
          </cell>
          <cell r="G1515" t="str">
            <v>개</v>
          </cell>
          <cell r="H1515">
            <v>0</v>
          </cell>
          <cell r="I1515">
            <v>0</v>
          </cell>
          <cell r="J1515">
            <v>0</v>
          </cell>
          <cell r="K1515">
            <v>0</v>
          </cell>
          <cell r="L1515">
            <v>0</v>
          </cell>
          <cell r="M1515">
            <v>0</v>
          </cell>
          <cell r="N1515">
            <v>0</v>
          </cell>
        </row>
        <row r="1516">
          <cell r="A1516" t="str">
            <v>57-1</v>
          </cell>
          <cell r="B1516">
            <v>1</v>
          </cell>
          <cell r="C1516">
            <v>600</v>
          </cell>
          <cell r="D1516">
            <v>0</v>
          </cell>
          <cell r="E1516" t="str">
            <v>가. 재료비</v>
          </cell>
          <cell r="F1516">
            <v>0</v>
          </cell>
          <cell r="G1516">
            <v>0</v>
          </cell>
          <cell r="H1516">
            <v>0</v>
          </cell>
          <cell r="I1516">
            <v>0</v>
          </cell>
          <cell r="J1516">
            <v>0</v>
          </cell>
          <cell r="K1516">
            <v>0</v>
          </cell>
          <cell r="L1516">
            <v>0</v>
          </cell>
          <cell r="M1516">
            <v>0</v>
          </cell>
          <cell r="N1516">
            <v>0</v>
          </cell>
        </row>
        <row r="1517">
          <cell r="A1517" t="str">
            <v>57-2</v>
          </cell>
          <cell r="B1517">
            <v>2</v>
          </cell>
          <cell r="C1517">
            <v>41</v>
          </cell>
          <cell r="D1517">
            <v>0</v>
          </cell>
          <cell r="E1517" t="str">
            <v>원터치 커플러</v>
          </cell>
          <cell r="F1517" t="str">
            <v>E25</v>
          </cell>
          <cell r="G1517" t="str">
            <v>개</v>
          </cell>
          <cell r="H1517">
            <v>0</v>
          </cell>
          <cell r="I1517" t="str">
            <v>1*1</v>
          </cell>
          <cell r="J1517">
            <v>0</v>
          </cell>
          <cell r="K1517">
            <v>1</v>
          </cell>
          <cell r="L1517">
            <v>0</v>
          </cell>
          <cell r="M1517" t="str">
            <v>기본X단위</v>
          </cell>
          <cell r="N1517">
            <v>0</v>
          </cell>
        </row>
        <row r="1518">
          <cell r="C1518">
            <v>0</v>
          </cell>
          <cell r="D1518">
            <v>0</v>
          </cell>
          <cell r="E1518">
            <v>0</v>
          </cell>
          <cell r="F1518">
            <v>0</v>
          </cell>
          <cell r="G1518">
            <v>0</v>
          </cell>
          <cell r="H1518">
            <v>0</v>
          </cell>
          <cell r="I1518">
            <v>0</v>
          </cell>
          <cell r="J1518">
            <v>0</v>
          </cell>
          <cell r="K1518">
            <v>0</v>
          </cell>
          <cell r="L1518">
            <v>0</v>
          </cell>
          <cell r="M1518">
            <v>0</v>
          </cell>
          <cell r="N1518">
            <v>0</v>
          </cell>
        </row>
        <row r="1519">
          <cell r="A1519" t="str">
            <v>57-3</v>
          </cell>
          <cell r="B1519">
            <v>3</v>
          </cell>
          <cell r="C1519">
            <v>601</v>
          </cell>
          <cell r="D1519">
            <v>0</v>
          </cell>
          <cell r="E1519" t="str">
            <v>나 노무비</v>
          </cell>
          <cell r="F1519">
            <v>0</v>
          </cell>
          <cell r="G1519">
            <v>0</v>
          </cell>
          <cell r="H1519">
            <v>0</v>
          </cell>
          <cell r="I1519">
            <v>0</v>
          </cell>
          <cell r="J1519">
            <v>0</v>
          </cell>
          <cell r="K1519">
            <v>0</v>
          </cell>
          <cell r="L1519">
            <v>0</v>
          </cell>
          <cell r="M1519">
            <v>0</v>
          </cell>
          <cell r="N1519" t="str">
            <v>통4-5-2</v>
          </cell>
        </row>
        <row r="1520">
          <cell r="C1520">
            <v>0</v>
          </cell>
          <cell r="D1520">
            <v>0</v>
          </cell>
          <cell r="E1520">
            <v>0</v>
          </cell>
          <cell r="F1520">
            <v>0</v>
          </cell>
          <cell r="G1520">
            <v>0</v>
          </cell>
          <cell r="H1520">
            <v>0</v>
          </cell>
          <cell r="K1520">
            <v>0</v>
          </cell>
          <cell r="M1520">
            <v>0</v>
          </cell>
          <cell r="N1520">
            <v>0</v>
          </cell>
        </row>
        <row r="1521">
          <cell r="C1521">
            <v>0</v>
          </cell>
          <cell r="D1521">
            <v>0</v>
          </cell>
          <cell r="E1521">
            <v>0</v>
          </cell>
          <cell r="F1521">
            <v>0</v>
          </cell>
          <cell r="G1521">
            <v>0</v>
          </cell>
          <cell r="H1521">
            <v>0</v>
          </cell>
          <cell r="K1521">
            <v>0</v>
          </cell>
          <cell r="M1521">
            <v>0</v>
          </cell>
          <cell r="N1521">
            <v>0</v>
          </cell>
        </row>
        <row r="1522">
          <cell r="D1522">
            <v>0</v>
          </cell>
          <cell r="E1522">
            <v>0</v>
          </cell>
          <cell r="F1522">
            <v>0</v>
          </cell>
          <cell r="G1522">
            <v>0</v>
          </cell>
          <cell r="H1522">
            <v>0</v>
          </cell>
          <cell r="M1522">
            <v>0</v>
          </cell>
          <cell r="N1522">
            <v>0</v>
          </cell>
        </row>
        <row r="1523">
          <cell r="C1523">
            <v>0</v>
          </cell>
          <cell r="D1523">
            <v>0</v>
          </cell>
          <cell r="E1523">
            <v>0</v>
          </cell>
          <cell r="F1523">
            <v>0</v>
          </cell>
          <cell r="G1523">
            <v>0</v>
          </cell>
          <cell r="H1523">
            <v>0</v>
          </cell>
          <cell r="I1523">
            <v>0</v>
          </cell>
          <cell r="M1523">
            <v>0</v>
          </cell>
          <cell r="N1523">
            <v>0</v>
          </cell>
        </row>
        <row r="1524">
          <cell r="C1524">
            <v>0</v>
          </cell>
          <cell r="D1524">
            <v>0</v>
          </cell>
          <cell r="E1524">
            <v>0</v>
          </cell>
          <cell r="F1524">
            <v>0</v>
          </cell>
          <cell r="G1524">
            <v>0</v>
          </cell>
          <cell r="H1524">
            <v>0</v>
          </cell>
          <cell r="M1524">
            <v>0</v>
          </cell>
          <cell r="N1524">
            <v>0</v>
          </cell>
        </row>
        <row r="1525">
          <cell r="D1525">
            <v>0</v>
          </cell>
          <cell r="E1525">
            <v>0</v>
          </cell>
          <cell r="F1525">
            <v>0</v>
          </cell>
          <cell r="G1525">
            <v>0</v>
          </cell>
          <cell r="H1525">
            <v>0</v>
          </cell>
          <cell r="M1525">
            <v>0</v>
          </cell>
          <cell r="N1525">
            <v>0</v>
          </cell>
        </row>
        <row r="1526">
          <cell r="C1526">
            <v>0</v>
          </cell>
          <cell r="D1526">
            <v>0</v>
          </cell>
          <cell r="E1526">
            <v>0</v>
          </cell>
          <cell r="F1526">
            <v>0</v>
          </cell>
          <cell r="G1526">
            <v>0</v>
          </cell>
          <cell r="H1526">
            <v>0</v>
          </cell>
          <cell r="I1526">
            <v>0</v>
          </cell>
          <cell r="K1526">
            <v>0</v>
          </cell>
          <cell r="M1526">
            <v>0</v>
          </cell>
          <cell r="N1526">
            <v>0</v>
          </cell>
        </row>
        <row r="1527">
          <cell r="D1527">
            <v>0</v>
          </cell>
          <cell r="E1527">
            <v>0</v>
          </cell>
          <cell r="F1527">
            <v>0</v>
          </cell>
          <cell r="G1527">
            <v>0</v>
          </cell>
          <cell r="H1527">
            <v>0</v>
          </cell>
          <cell r="M1527">
            <v>0</v>
          </cell>
          <cell r="N1527">
            <v>0</v>
          </cell>
        </row>
        <row r="1528">
          <cell r="C1528">
            <v>0</v>
          </cell>
          <cell r="D1528">
            <v>0</v>
          </cell>
          <cell r="E1528">
            <v>0</v>
          </cell>
          <cell r="F1528">
            <v>0</v>
          </cell>
          <cell r="G1528">
            <v>0</v>
          </cell>
          <cell r="H1528">
            <v>0</v>
          </cell>
          <cell r="M1528">
            <v>0</v>
          </cell>
          <cell r="N1528">
            <v>0</v>
          </cell>
        </row>
        <row r="1529">
          <cell r="C1529">
            <v>0</v>
          </cell>
          <cell r="D1529">
            <v>0</v>
          </cell>
          <cell r="E1529">
            <v>0</v>
          </cell>
          <cell r="F1529">
            <v>0</v>
          </cell>
          <cell r="G1529">
            <v>0</v>
          </cell>
          <cell r="H1529">
            <v>0</v>
          </cell>
          <cell r="M1529">
            <v>0</v>
          </cell>
          <cell r="N1529">
            <v>0</v>
          </cell>
        </row>
        <row r="1530">
          <cell r="C1530">
            <v>0</v>
          </cell>
          <cell r="D1530">
            <v>0</v>
          </cell>
          <cell r="E1530">
            <v>0</v>
          </cell>
          <cell r="F1530">
            <v>0</v>
          </cell>
          <cell r="G1530">
            <v>0</v>
          </cell>
          <cell r="H1530">
            <v>0</v>
          </cell>
          <cell r="M1530">
            <v>0</v>
          </cell>
          <cell r="N1530">
            <v>0</v>
          </cell>
        </row>
        <row r="1531">
          <cell r="D1531">
            <v>0</v>
          </cell>
          <cell r="E1531">
            <v>0</v>
          </cell>
          <cell r="F1531">
            <v>0</v>
          </cell>
          <cell r="G1531">
            <v>0</v>
          </cell>
          <cell r="H1531">
            <v>0</v>
          </cell>
          <cell r="I1531">
            <v>0</v>
          </cell>
          <cell r="K1531">
            <v>0</v>
          </cell>
          <cell r="M1531">
            <v>0</v>
          </cell>
          <cell r="N1531">
            <v>0</v>
          </cell>
        </row>
        <row r="1532">
          <cell r="D1532">
            <v>0</v>
          </cell>
          <cell r="E1532">
            <v>0</v>
          </cell>
          <cell r="F1532">
            <v>0</v>
          </cell>
          <cell r="G1532">
            <v>0</v>
          </cell>
          <cell r="H1532">
            <v>0</v>
          </cell>
          <cell r="I1532">
            <v>0</v>
          </cell>
          <cell r="K1532">
            <v>0</v>
          </cell>
          <cell r="M1532">
            <v>0</v>
          </cell>
          <cell r="N1532">
            <v>0</v>
          </cell>
        </row>
        <row r="1533">
          <cell r="D1533">
            <v>0</v>
          </cell>
          <cell r="E1533">
            <v>0</v>
          </cell>
          <cell r="F1533">
            <v>0</v>
          </cell>
          <cell r="G1533">
            <v>0</v>
          </cell>
          <cell r="H1533">
            <v>0</v>
          </cell>
          <cell r="I1533">
            <v>0</v>
          </cell>
          <cell r="K1533">
            <v>0</v>
          </cell>
          <cell r="M1533">
            <v>0</v>
          </cell>
          <cell r="N1533">
            <v>0</v>
          </cell>
        </row>
        <row r="1534">
          <cell r="D1534">
            <v>0</v>
          </cell>
          <cell r="E1534">
            <v>0</v>
          </cell>
          <cell r="F1534">
            <v>0</v>
          </cell>
          <cell r="G1534">
            <v>0</v>
          </cell>
          <cell r="H1534">
            <v>0</v>
          </cell>
          <cell r="I1534">
            <v>0</v>
          </cell>
          <cell r="K1534">
            <v>0</v>
          </cell>
          <cell r="M1534">
            <v>0</v>
          </cell>
          <cell r="N1534">
            <v>0</v>
          </cell>
        </row>
        <row r="1535">
          <cell r="D1535">
            <v>0</v>
          </cell>
          <cell r="E1535">
            <v>0</v>
          </cell>
          <cell r="F1535">
            <v>0</v>
          </cell>
          <cell r="G1535">
            <v>0</v>
          </cell>
          <cell r="H1535">
            <v>0</v>
          </cell>
          <cell r="I1535">
            <v>0</v>
          </cell>
          <cell r="K1535">
            <v>0</v>
          </cell>
          <cell r="M1535">
            <v>0</v>
          </cell>
          <cell r="N1535">
            <v>0</v>
          </cell>
        </row>
        <row r="1536">
          <cell r="D1536">
            <v>0</v>
          </cell>
          <cell r="E1536">
            <v>0</v>
          </cell>
          <cell r="F1536">
            <v>0</v>
          </cell>
          <cell r="G1536">
            <v>0</v>
          </cell>
          <cell r="H1536">
            <v>0</v>
          </cell>
          <cell r="I1536">
            <v>0</v>
          </cell>
          <cell r="K1536">
            <v>0</v>
          </cell>
          <cell r="M1536">
            <v>0</v>
          </cell>
          <cell r="N1536">
            <v>0</v>
          </cell>
        </row>
        <row r="1537">
          <cell r="D1537">
            <v>0</v>
          </cell>
          <cell r="E1537">
            <v>0</v>
          </cell>
          <cell r="F1537">
            <v>0</v>
          </cell>
          <cell r="G1537">
            <v>0</v>
          </cell>
          <cell r="H1537">
            <v>0</v>
          </cell>
          <cell r="I1537">
            <v>0</v>
          </cell>
          <cell r="K1537">
            <v>0</v>
          </cell>
          <cell r="M1537">
            <v>0</v>
          </cell>
          <cell r="N1537">
            <v>0</v>
          </cell>
        </row>
        <row r="1538">
          <cell r="D1538">
            <v>0</v>
          </cell>
          <cell r="E1538">
            <v>0</v>
          </cell>
          <cell r="F1538">
            <v>0</v>
          </cell>
          <cell r="G1538">
            <v>0</v>
          </cell>
          <cell r="H1538">
            <v>0</v>
          </cell>
          <cell r="I1538">
            <v>0</v>
          </cell>
          <cell r="K1538">
            <v>0</v>
          </cell>
          <cell r="M1538">
            <v>0</v>
          </cell>
          <cell r="N1538">
            <v>0</v>
          </cell>
        </row>
        <row r="1539">
          <cell r="D1539">
            <v>0</v>
          </cell>
          <cell r="E1539">
            <v>0</v>
          </cell>
          <cell r="F1539">
            <v>0</v>
          </cell>
          <cell r="G1539">
            <v>0</v>
          </cell>
          <cell r="H1539">
            <v>0</v>
          </cell>
          <cell r="I1539">
            <v>0</v>
          </cell>
          <cell r="K1539">
            <v>0</v>
          </cell>
          <cell r="M1539">
            <v>0</v>
          </cell>
          <cell r="N1539">
            <v>0</v>
          </cell>
        </row>
        <row r="1540">
          <cell r="D1540">
            <v>0</v>
          </cell>
          <cell r="E1540">
            <v>0</v>
          </cell>
          <cell r="F1540">
            <v>0</v>
          </cell>
          <cell r="G1540">
            <v>0</v>
          </cell>
          <cell r="H1540">
            <v>0</v>
          </cell>
          <cell r="I1540">
            <v>0</v>
          </cell>
          <cell r="K1540">
            <v>0</v>
          </cell>
          <cell r="M1540">
            <v>0</v>
          </cell>
          <cell r="N1540">
            <v>0</v>
          </cell>
        </row>
        <row r="1541">
          <cell r="D1541">
            <v>0</v>
          </cell>
          <cell r="E1541">
            <v>0</v>
          </cell>
          <cell r="F1541">
            <v>0</v>
          </cell>
          <cell r="G1541">
            <v>0</v>
          </cell>
          <cell r="H1541">
            <v>0</v>
          </cell>
          <cell r="I1541">
            <v>0</v>
          </cell>
          <cell r="J1541">
            <v>0</v>
          </cell>
          <cell r="K1541">
            <v>0</v>
          </cell>
          <cell r="L1541">
            <v>0</v>
          </cell>
          <cell r="M1541">
            <v>0</v>
          </cell>
          <cell r="N1541">
            <v>0</v>
          </cell>
        </row>
        <row r="1542">
          <cell r="A1542">
            <v>58</v>
          </cell>
          <cell r="C1542">
            <v>0</v>
          </cell>
          <cell r="D1542">
            <v>58</v>
          </cell>
          <cell r="E1542" t="str">
            <v>파이프크램프</v>
          </cell>
          <cell r="F1542" t="str">
            <v>E25</v>
          </cell>
          <cell r="G1542" t="str">
            <v>개</v>
          </cell>
          <cell r="H1542">
            <v>0</v>
          </cell>
          <cell r="I1542">
            <v>0</v>
          </cell>
          <cell r="J1542">
            <v>0</v>
          </cell>
          <cell r="K1542">
            <v>0</v>
          </cell>
          <cell r="L1542">
            <v>0</v>
          </cell>
          <cell r="M1542">
            <v>0</v>
          </cell>
          <cell r="N1542">
            <v>0</v>
          </cell>
        </row>
        <row r="1543">
          <cell r="A1543" t="str">
            <v>58-1</v>
          </cell>
          <cell r="B1543">
            <v>1</v>
          </cell>
          <cell r="C1543">
            <v>600</v>
          </cell>
          <cell r="D1543">
            <v>0</v>
          </cell>
          <cell r="E1543" t="str">
            <v>가. 재료비</v>
          </cell>
          <cell r="F1543">
            <v>0</v>
          </cell>
          <cell r="G1543">
            <v>0</v>
          </cell>
          <cell r="H1543">
            <v>0</v>
          </cell>
          <cell r="I1543">
            <v>0</v>
          </cell>
          <cell r="J1543">
            <v>0</v>
          </cell>
          <cell r="K1543">
            <v>0</v>
          </cell>
          <cell r="L1543">
            <v>0</v>
          </cell>
          <cell r="M1543">
            <v>0</v>
          </cell>
          <cell r="N1543">
            <v>0</v>
          </cell>
        </row>
        <row r="1544">
          <cell r="A1544" t="str">
            <v>58-2</v>
          </cell>
          <cell r="B1544">
            <v>2</v>
          </cell>
          <cell r="C1544">
            <v>42</v>
          </cell>
          <cell r="D1544">
            <v>0</v>
          </cell>
          <cell r="E1544" t="str">
            <v>파이프크램프</v>
          </cell>
          <cell r="F1544" t="str">
            <v>E25</v>
          </cell>
          <cell r="G1544" t="str">
            <v>개</v>
          </cell>
          <cell r="H1544">
            <v>0</v>
          </cell>
          <cell r="I1544" t="str">
            <v>1*1</v>
          </cell>
          <cell r="J1544">
            <v>0</v>
          </cell>
          <cell r="K1544">
            <v>1</v>
          </cell>
          <cell r="L1544">
            <v>0</v>
          </cell>
          <cell r="M1544" t="str">
            <v>기본X단위</v>
          </cell>
          <cell r="N1544">
            <v>0</v>
          </cell>
        </row>
        <row r="1545">
          <cell r="C1545">
            <v>0</v>
          </cell>
          <cell r="D1545">
            <v>0</v>
          </cell>
          <cell r="E1545">
            <v>0</v>
          </cell>
          <cell r="F1545">
            <v>0</v>
          </cell>
          <cell r="G1545">
            <v>0</v>
          </cell>
          <cell r="H1545">
            <v>0</v>
          </cell>
          <cell r="I1545">
            <v>0</v>
          </cell>
          <cell r="J1545">
            <v>0</v>
          </cell>
          <cell r="K1545">
            <v>0</v>
          </cell>
          <cell r="L1545">
            <v>0</v>
          </cell>
          <cell r="M1545">
            <v>0</v>
          </cell>
          <cell r="N1545">
            <v>0</v>
          </cell>
        </row>
        <row r="1546">
          <cell r="A1546" t="str">
            <v>58-3</v>
          </cell>
          <cell r="B1546">
            <v>3</v>
          </cell>
          <cell r="C1546">
            <v>601</v>
          </cell>
          <cell r="D1546">
            <v>0</v>
          </cell>
          <cell r="E1546" t="str">
            <v>나 노무비</v>
          </cell>
          <cell r="F1546">
            <v>0</v>
          </cell>
          <cell r="G1546">
            <v>0</v>
          </cell>
          <cell r="H1546">
            <v>0</v>
          </cell>
          <cell r="I1546">
            <v>0</v>
          </cell>
          <cell r="J1546">
            <v>0</v>
          </cell>
          <cell r="K1546">
            <v>0</v>
          </cell>
          <cell r="L1546">
            <v>0</v>
          </cell>
          <cell r="M1546">
            <v>0</v>
          </cell>
          <cell r="N1546">
            <v>0</v>
          </cell>
        </row>
        <row r="1547">
          <cell r="C1547">
            <v>0</v>
          </cell>
          <cell r="D1547">
            <v>0</v>
          </cell>
          <cell r="E1547">
            <v>0</v>
          </cell>
          <cell r="F1547">
            <v>0</v>
          </cell>
          <cell r="G1547">
            <v>0</v>
          </cell>
          <cell r="H1547">
            <v>0</v>
          </cell>
          <cell r="K1547">
            <v>0</v>
          </cell>
          <cell r="M1547">
            <v>0</v>
          </cell>
          <cell r="N1547">
            <v>0</v>
          </cell>
        </row>
        <row r="1548">
          <cell r="C1548">
            <v>0</v>
          </cell>
          <cell r="D1548">
            <v>0</v>
          </cell>
          <cell r="E1548">
            <v>0</v>
          </cell>
          <cell r="F1548">
            <v>0</v>
          </cell>
          <cell r="G1548">
            <v>0</v>
          </cell>
          <cell r="H1548">
            <v>0</v>
          </cell>
          <cell r="K1548">
            <v>0</v>
          </cell>
          <cell r="M1548">
            <v>0</v>
          </cell>
          <cell r="N1548">
            <v>0</v>
          </cell>
        </row>
        <row r="1549">
          <cell r="D1549">
            <v>0</v>
          </cell>
          <cell r="E1549">
            <v>0</v>
          </cell>
          <cell r="F1549">
            <v>0</v>
          </cell>
          <cell r="G1549">
            <v>0</v>
          </cell>
          <cell r="H1549">
            <v>0</v>
          </cell>
          <cell r="M1549">
            <v>0</v>
          </cell>
          <cell r="N1549">
            <v>0</v>
          </cell>
        </row>
        <row r="1550">
          <cell r="C1550">
            <v>0</v>
          </cell>
          <cell r="D1550">
            <v>0</v>
          </cell>
          <cell r="E1550">
            <v>0</v>
          </cell>
          <cell r="F1550">
            <v>0</v>
          </cell>
          <cell r="G1550">
            <v>0</v>
          </cell>
          <cell r="H1550">
            <v>0</v>
          </cell>
          <cell r="I1550">
            <v>0</v>
          </cell>
          <cell r="M1550">
            <v>0</v>
          </cell>
          <cell r="N1550">
            <v>0</v>
          </cell>
        </row>
        <row r="1551">
          <cell r="C1551">
            <v>0</v>
          </cell>
          <cell r="D1551">
            <v>0</v>
          </cell>
          <cell r="E1551">
            <v>0</v>
          </cell>
          <cell r="F1551">
            <v>0</v>
          </cell>
          <cell r="G1551">
            <v>0</v>
          </cell>
          <cell r="H1551">
            <v>0</v>
          </cell>
          <cell r="M1551">
            <v>0</v>
          </cell>
          <cell r="N1551">
            <v>0</v>
          </cell>
        </row>
        <row r="1552">
          <cell r="D1552">
            <v>0</v>
          </cell>
          <cell r="E1552">
            <v>0</v>
          </cell>
          <cell r="F1552">
            <v>0</v>
          </cell>
          <cell r="G1552">
            <v>0</v>
          </cell>
          <cell r="H1552">
            <v>0</v>
          </cell>
          <cell r="M1552">
            <v>0</v>
          </cell>
          <cell r="N1552">
            <v>0</v>
          </cell>
        </row>
        <row r="1553">
          <cell r="C1553">
            <v>0</v>
          </cell>
          <cell r="D1553">
            <v>0</v>
          </cell>
          <cell r="E1553">
            <v>0</v>
          </cell>
          <cell r="F1553">
            <v>0</v>
          </cell>
          <cell r="G1553">
            <v>0</v>
          </cell>
          <cell r="H1553">
            <v>0</v>
          </cell>
          <cell r="I1553">
            <v>0</v>
          </cell>
          <cell r="K1553">
            <v>0</v>
          </cell>
          <cell r="M1553">
            <v>0</v>
          </cell>
          <cell r="N1553">
            <v>0</v>
          </cell>
        </row>
        <row r="1554">
          <cell r="D1554">
            <v>0</v>
          </cell>
          <cell r="E1554">
            <v>0</v>
          </cell>
          <cell r="F1554">
            <v>0</v>
          </cell>
          <cell r="G1554">
            <v>0</v>
          </cell>
          <cell r="H1554">
            <v>0</v>
          </cell>
          <cell r="M1554">
            <v>0</v>
          </cell>
          <cell r="N1554">
            <v>0</v>
          </cell>
        </row>
        <row r="1555">
          <cell r="C1555">
            <v>0</v>
          </cell>
          <cell r="D1555">
            <v>0</v>
          </cell>
          <cell r="E1555">
            <v>0</v>
          </cell>
          <cell r="F1555">
            <v>0</v>
          </cell>
          <cell r="G1555">
            <v>0</v>
          </cell>
          <cell r="H1555">
            <v>0</v>
          </cell>
          <cell r="M1555">
            <v>0</v>
          </cell>
          <cell r="N1555">
            <v>0</v>
          </cell>
        </row>
        <row r="1556">
          <cell r="C1556">
            <v>0</v>
          </cell>
          <cell r="D1556">
            <v>0</v>
          </cell>
          <cell r="E1556">
            <v>0</v>
          </cell>
          <cell r="F1556">
            <v>0</v>
          </cell>
          <cell r="G1556">
            <v>0</v>
          </cell>
          <cell r="H1556">
            <v>0</v>
          </cell>
          <cell r="M1556">
            <v>0</v>
          </cell>
          <cell r="N1556">
            <v>0</v>
          </cell>
        </row>
        <row r="1557">
          <cell r="C1557">
            <v>0</v>
          </cell>
          <cell r="D1557">
            <v>0</v>
          </cell>
          <cell r="E1557">
            <v>0</v>
          </cell>
          <cell r="F1557">
            <v>0</v>
          </cell>
          <cell r="G1557">
            <v>0</v>
          </cell>
          <cell r="H1557">
            <v>0</v>
          </cell>
          <cell r="M1557">
            <v>0</v>
          </cell>
          <cell r="N1557">
            <v>0</v>
          </cell>
        </row>
        <row r="1558">
          <cell r="D1558">
            <v>0</v>
          </cell>
          <cell r="E1558">
            <v>0</v>
          </cell>
          <cell r="F1558">
            <v>0</v>
          </cell>
          <cell r="G1558">
            <v>0</v>
          </cell>
          <cell r="H1558">
            <v>0</v>
          </cell>
          <cell r="I1558">
            <v>0</v>
          </cell>
          <cell r="K1558">
            <v>0</v>
          </cell>
          <cell r="M1558">
            <v>0</v>
          </cell>
          <cell r="N1558">
            <v>0</v>
          </cell>
        </row>
        <row r="1559">
          <cell r="D1559">
            <v>0</v>
          </cell>
          <cell r="E1559">
            <v>0</v>
          </cell>
          <cell r="F1559">
            <v>0</v>
          </cell>
          <cell r="G1559">
            <v>0</v>
          </cell>
          <cell r="H1559">
            <v>0</v>
          </cell>
          <cell r="I1559">
            <v>0</v>
          </cell>
          <cell r="K1559">
            <v>0</v>
          </cell>
          <cell r="M1559">
            <v>0</v>
          </cell>
          <cell r="N1559">
            <v>0</v>
          </cell>
        </row>
        <row r="1560">
          <cell r="D1560">
            <v>0</v>
          </cell>
          <cell r="E1560">
            <v>0</v>
          </cell>
          <cell r="F1560">
            <v>0</v>
          </cell>
          <cell r="G1560">
            <v>0</v>
          </cell>
          <cell r="H1560">
            <v>0</v>
          </cell>
          <cell r="I1560">
            <v>0</v>
          </cell>
          <cell r="K1560">
            <v>0</v>
          </cell>
          <cell r="M1560">
            <v>0</v>
          </cell>
          <cell r="N1560">
            <v>0</v>
          </cell>
        </row>
        <row r="1561">
          <cell r="D1561">
            <v>0</v>
          </cell>
          <cell r="E1561">
            <v>0</v>
          </cell>
          <cell r="F1561">
            <v>0</v>
          </cell>
          <cell r="G1561">
            <v>0</v>
          </cell>
          <cell r="H1561">
            <v>0</v>
          </cell>
          <cell r="I1561">
            <v>0</v>
          </cell>
          <cell r="K1561">
            <v>0</v>
          </cell>
          <cell r="M1561">
            <v>0</v>
          </cell>
          <cell r="N1561">
            <v>0</v>
          </cell>
        </row>
        <row r="1562">
          <cell r="D1562">
            <v>0</v>
          </cell>
          <cell r="E1562">
            <v>0</v>
          </cell>
          <cell r="F1562">
            <v>0</v>
          </cell>
          <cell r="G1562">
            <v>0</v>
          </cell>
          <cell r="H1562">
            <v>0</v>
          </cell>
          <cell r="I1562">
            <v>0</v>
          </cell>
          <cell r="K1562">
            <v>0</v>
          </cell>
          <cell r="M1562">
            <v>0</v>
          </cell>
          <cell r="N1562">
            <v>0</v>
          </cell>
        </row>
        <row r="1563">
          <cell r="D1563">
            <v>0</v>
          </cell>
          <cell r="E1563">
            <v>0</v>
          </cell>
          <cell r="F1563">
            <v>0</v>
          </cell>
          <cell r="G1563">
            <v>0</v>
          </cell>
          <cell r="H1563">
            <v>0</v>
          </cell>
          <cell r="I1563">
            <v>0</v>
          </cell>
          <cell r="K1563">
            <v>0</v>
          </cell>
          <cell r="M1563">
            <v>0</v>
          </cell>
          <cell r="N1563">
            <v>0</v>
          </cell>
        </row>
        <row r="1564">
          <cell r="D1564">
            <v>0</v>
          </cell>
          <cell r="E1564">
            <v>0</v>
          </cell>
          <cell r="F1564">
            <v>0</v>
          </cell>
          <cell r="G1564">
            <v>0</v>
          </cell>
          <cell r="H1564">
            <v>0</v>
          </cell>
          <cell r="I1564">
            <v>0</v>
          </cell>
          <cell r="K1564">
            <v>0</v>
          </cell>
          <cell r="M1564">
            <v>0</v>
          </cell>
          <cell r="N1564">
            <v>0</v>
          </cell>
        </row>
        <row r="1565">
          <cell r="D1565">
            <v>0</v>
          </cell>
          <cell r="E1565">
            <v>0</v>
          </cell>
          <cell r="F1565">
            <v>0</v>
          </cell>
          <cell r="G1565">
            <v>0</v>
          </cell>
          <cell r="H1565">
            <v>0</v>
          </cell>
          <cell r="I1565">
            <v>0</v>
          </cell>
          <cell r="K1565">
            <v>0</v>
          </cell>
          <cell r="M1565">
            <v>0</v>
          </cell>
          <cell r="N1565">
            <v>0</v>
          </cell>
        </row>
        <row r="1566">
          <cell r="D1566">
            <v>0</v>
          </cell>
          <cell r="E1566">
            <v>0</v>
          </cell>
          <cell r="F1566">
            <v>0</v>
          </cell>
          <cell r="G1566">
            <v>0</v>
          </cell>
          <cell r="H1566">
            <v>0</v>
          </cell>
          <cell r="I1566">
            <v>0</v>
          </cell>
          <cell r="K1566">
            <v>0</v>
          </cell>
          <cell r="M1566">
            <v>0</v>
          </cell>
          <cell r="N1566">
            <v>0</v>
          </cell>
        </row>
        <row r="1567">
          <cell r="D1567">
            <v>0</v>
          </cell>
          <cell r="E1567">
            <v>0</v>
          </cell>
          <cell r="F1567">
            <v>0</v>
          </cell>
          <cell r="G1567">
            <v>0</v>
          </cell>
          <cell r="H1567">
            <v>0</v>
          </cell>
          <cell r="I1567">
            <v>0</v>
          </cell>
          <cell r="K1567">
            <v>0</v>
          </cell>
          <cell r="M1567">
            <v>0</v>
          </cell>
          <cell r="N1567">
            <v>0</v>
          </cell>
        </row>
        <row r="1568">
          <cell r="D1568">
            <v>0</v>
          </cell>
          <cell r="E1568">
            <v>0</v>
          </cell>
          <cell r="F1568">
            <v>0</v>
          </cell>
          <cell r="G1568">
            <v>0</v>
          </cell>
          <cell r="H1568">
            <v>0</v>
          </cell>
          <cell r="I1568">
            <v>0</v>
          </cell>
          <cell r="J1568">
            <v>0</v>
          </cell>
          <cell r="K1568">
            <v>0</v>
          </cell>
          <cell r="L1568">
            <v>0</v>
          </cell>
          <cell r="M1568">
            <v>0</v>
          </cell>
          <cell r="N1568">
            <v>0</v>
          </cell>
        </row>
        <row r="1569">
          <cell r="A1569">
            <v>59</v>
          </cell>
          <cell r="D1569">
            <v>59</v>
          </cell>
          <cell r="E1569" t="str">
            <v>공드럼 해체</v>
          </cell>
          <cell r="F1569">
            <v>0</v>
          </cell>
          <cell r="G1569" t="str">
            <v>드럼</v>
          </cell>
          <cell r="H1569">
            <v>0</v>
          </cell>
          <cell r="I1569">
            <v>0</v>
          </cell>
          <cell r="J1569">
            <v>0</v>
          </cell>
          <cell r="K1569">
            <v>0</v>
          </cell>
          <cell r="L1569">
            <v>0</v>
          </cell>
          <cell r="M1569">
            <v>0</v>
          </cell>
          <cell r="N1569">
            <v>0</v>
          </cell>
        </row>
        <row r="1570">
          <cell r="A1570" t="str">
            <v>59-1</v>
          </cell>
          <cell r="B1570">
            <v>1</v>
          </cell>
          <cell r="C1570">
            <v>601</v>
          </cell>
          <cell r="D1570">
            <v>0</v>
          </cell>
          <cell r="E1570" t="str">
            <v>나 노무비</v>
          </cell>
          <cell r="F1570">
            <v>0</v>
          </cell>
          <cell r="G1570">
            <v>0</v>
          </cell>
          <cell r="H1570">
            <v>0</v>
          </cell>
          <cell r="M1570">
            <v>0</v>
          </cell>
          <cell r="N1570" t="str">
            <v>통4-11-1</v>
          </cell>
        </row>
        <row r="1571">
          <cell r="C1571">
            <v>523</v>
          </cell>
          <cell r="D1571">
            <v>0</v>
          </cell>
          <cell r="E1571" t="str">
            <v>보통인부</v>
          </cell>
          <cell r="F1571">
            <v>0</v>
          </cell>
          <cell r="G1571" t="str">
            <v>인</v>
          </cell>
          <cell r="H1571">
            <v>0</v>
          </cell>
          <cell r="I1571" t="str">
            <v>0.50*1</v>
          </cell>
          <cell r="J1571" t="str">
            <v>=</v>
          </cell>
          <cell r="K1571" t="e">
            <v>#NAME?</v>
          </cell>
          <cell r="M1571" t="str">
            <v>기본 x 단위량</v>
          </cell>
          <cell r="N1571">
            <v>0</v>
          </cell>
        </row>
        <row r="1572">
          <cell r="C1572">
            <v>603</v>
          </cell>
          <cell r="D1572">
            <v>0</v>
          </cell>
          <cell r="E1572" t="str">
            <v>소계</v>
          </cell>
          <cell r="F1572">
            <v>0</v>
          </cell>
          <cell r="G1572">
            <v>0</v>
          </cell>
          <cell r="H1572">
            <v>0</v>
          </cell>
          <cell r="M1572">
            <v>0</v>
          </cell>
          <cell r="N1572">
            <v>0</v>
          </cell>
        </row>
        <row r="1573">
          <cell r="A1573" t="str">
            <v>59-2</v>
          </cell>
          <cell r="B1573">
            <v>2</v>
          </cell>
          <cell r="C1573">
            <v>523</v>
          </cell>
          <cell r="D1573">
            <v>0</v>
          </cell>
          <cell r="E1573" t="str">
            <v>보통인부</v>
          </cell>
          <cell r="F1573">
            <v>0</v>
          </cell>
          <cell r="G1573" t="str">
            <v>인</v>
          </cell>
          <cell r="H1573">
            <v>0</v>
          </cell>
          <cell r="J1573" t="str">
            <v>=</v>
          </cell>
          <cell r="K1573" t="e">
            <v>#NAME?</v>
          </cell>
          <cell r="M1573">
            <v>0</v>
          </cell>
          <cell r="N1573">
            <v>0</v>
          </cell>
        </row>
        <row r="1574">
          <cell r="A1574" t="str">
            <v>59-3</v>
          </cell>
          <cell r="B1574">
            <v>3</v>
          </cell>
          <cell r="C1574">
            <v>602</v>
          </cell>
          <cell r="D1574">
            <v>0</v>
          </cell>
          <cell r="E1574" t="str">
            <v>다. 공구손료</v>
          </cell>
          <cell r="F1574" t="str">
            <v>노무비x3%</v>
          </cell>
          <cell r="G1574">
            <v>0</v>
          </cell>
          <cell r="H1574">
            <v>0</v>
          </cell>
          <cell r="M1574">
            <v>0</v>
          </cell>
          <cell r="N1574" t="str">
            <v>공구손료</v>
          </cell>
        </row>
        <row r="1575">
          <cell r="A1575" t="str">
            <v>59-4</v>
          </cell>
          <cell r="B1575">
            <v>4</v>
          </cell>
          <cell r="C1575">
            <v>523</v>
          </cell>
          <cell r="D1575">
            <v>0</v>
          </cell>
          <cell r="E1575" t="str">
            <v>보통인부</v>
          </cell>
          <cell r="F1575">
            <v>0</v>
          </cell>
          <cell r="G1575" t="str">
            <v>인</v>
          </cell>
          <cell r="H1575">
            <v>0</v>
          </cell>
          <cell r="I1575" t="str">
            <v>0.50</v>
          </cell>
          <cell r="J1575" t="str">
            <v>=</v>
          </cell>
          <cell r="K1575" t="e">
            <v>#NAME?</v>
          </cell>
          <cell r="M1575" t="str">
            <v>기본</v>
          </cell>
          <cell r="N1575" t="str">
            <v>통1-1-10</v>
          </cell>
        </row>
        <row r="1576">
          <cell r="D1576">
            <v>0</v>
          </cell>
          <cell r="E1576">
            <v>0</v>
          </cell>
          <cell r="F1576">
            <v>0</v>
          </cell>
          <cell r="G1576">
            <v>0</v>
          </cell>
          <cell r="H1576">
            <v>0</v>
          </cell>
          <cell r="I1576">
            <v>0</v>
          </cell>
          <cell r="K1576">
            <v>0</v>
          </cell>
          <cell r="M1576">
            <v>0</v>
          </cell>
          <cell r="N1576">
            <v>0</v>
          </cell>
        </row>
        <row r="1577">
          <cell r="D1577">
            <v>0</v>
          </cell>
          <cell r="E1577">
            <v>0</v>
          </cell>
          <cell r="F1577">
            <v>0</v>
          </cell>
          <cell r="G1577">
            <v>0</v>
          </cell>
          <cell r="H1577">
            <v>0</v>
          </cell>
          <cell r="I1577">
            <v>0</v>
          </cell>
          <cell r="K1577">
            <v>0</v>
          </cell>
          <cell r="M1577">
            <v>0</v>
          </cell>
          <cell r="N1577">
            <v>0</v>
          </cell>
        </row>
        <row r="1578">
          <cell r="D1578">
            <v>0</v>
          </cell>
          <cell r="E1578">
            <v>0</v>
          </cell>
          <cell r="F1578">
            <v>0</v>
          </cell>
          <cell r="G1578">
            <v>0</v>
          </cell>
          <cell r="H1578">
            <v>0</v>
          </cell>
          <cell r="I1578">
            <v>0</v>
          </cell>
          <cell r="K1578">
            <v>0</v>
          </cell>
          <cell r="M1578">
            <v>0</v>
          </cell>
          <cell r="N1578">
            <v>0</v>
          </cell>
        </row>
        <row r="1579">
          <cell r="D1579">
            <v>0</v>
          </cell>
          <cell r="E1579">
            <v>0</v>
          </cell>
          <cell r="F1579">
            <v>0</v>
          </cell>
          <cell r="G1579">
            <v>0</v>
          </cell>
          <cell r="H1579">
            <v>0</v>
          </cell>
          <cell r="I1579">
            <v>0</v>
          </cell>
          <cell r="K1579">
            <v>0</v>
          </cell>
          <cell r="M1579">
            <v>0</v>
          </cell>
          <cell r="N1579">
            <v>0</v>
          </cell>
        </row>
        <row r="1580">
          <cell r="D1580">
            <v>0</v>
          </cell>
          <cell r="E1580">
            <v>0</v>
          </cell>
          <cell r="F1580">
            <v>0</v>
          </cell>
          <cell r="G1580">
            <v>0</v>
          </cell>
          <cell r="H1580">
            <v>0</v>
          </cell>
          <cell r="I1580">
            <v>0</v>
          </cell>
          <cell r="K1580">
            <v>0</v>
          </cell>
          <cell r="M1580">
            <v>0</v>
          </cell>
          <cell r="N1580">
            <v>0</v>
          </cell>
        </row>
        <row r="1581">
          <cell r="D1581">
            <v>0</v>
          </cell>
          <cell r="E1581">
            <v>0</v>
          </cell>
          <cell r="F1581">
            <v>0</v>
          </cell>
          <cell r="G1581">
            <v>0</v>
          </cell>
          <cell r="H1581">
            <v>0</v>
          </cell>
          <cell r="I1581">
            <v>0</v>
          </cell>
          <cell r="K1581">
            <v>0</v>
          </cell>
          <cell r="M1581">
            <v>0</v>
          </cell>
          <cell r="N1581">
            <v>0</v>
          </cell>
        </row>
        <row r="1582">
          <cell r="D1582">
            <v>0</v>
          </cell>
          <cell r="E1582">
            <v>0</v>
          </cell>
          <cell r="F1582">
            <v>0</v>
          </cell>
          <cell r="G1582">
            <v>0</v>
          </cell>
          <cell r="H1582">
            <v>0</v>
          </cell>
          <cell r="I1582">
            <v>0</v>
          </cell>
          <cell r="K1582">
            <v>0</v>
          </cell>
          <cell r="M1582">
            <v>0</v>
          </cell>
          <cell r="N1582">
            <v>0</v>
          </cell>
        </row>
        <row r="1583">
          <cell r="D1583">
            <v>0</v>
          </cell>
          <cell r="E1583">
            <v>0</v>
          </cell>
          <cell r="F1583">
            <v>0</v>
          </cell>
          <cell r="G1583">
            <v>0</v>
          </cell>
          <cell r="H1583">
            <v>0</v>
          </cell>
          <cell r="I1583">
            <v>0</v>
          </cell>
          <cell r="K1583">
            <v>0</v>
          </cell>
          <cell r="M1583">
            <v>0</v>
          </cell>
          <cell r="N1583">
            <v>0</v>
          </cell>
        </row>
        <row r="1584">
          <cell r="D1584">
            <v>0</v>
          </cell>
          <cell r="E1584">
            <v>0</v>
          </cell>
          <cell r="F1584">
            <v>0</v>
          </cell>
          <cell r="G1584">
            <v>0</v>
          </cell>
          <cell r="H1584">
            <v>0</v>
          </cell>
          <cell r="I1584">
            <v>0</v>
          </cell>
          <cell r="K1584">
            <v>0</v>
          </cell>
          <cell r="M1584">
            <v>0</v>
          </cell>
          <cell r="N1584">
            <v>0</v>
          </cell>
        </row>
        <row r="1585">
          <cell r="D1585">
            <v>0</v>
          </cell>
          <cell r="E1585">
            <v>0</v>
          </cell>
          <cell r="F1585">
            <v>0</v>
          </cell>
          <cell r="G1585">
            <v>0</v>
          </cell>
          <cell r="H1585">
            <v>0</v>
          </cell>
          <cell r="I1585">
            <v>0</v>
          </cell>
          <cell r="K1585">
            <v>0</v>
          </cell>
          <cell r="M1585">
            <v>0</v>
          </cell>
          <cell r="N1585">
            <v>0</v>
          </cell>
        </row>
        <row r="1586">
          <cell r="D1586">
            <v>0</v>
          </cell>
          <cell r="E1586">
            <v>0</v>
          </cell>
          <cell r="F1586">
            <v>0</v>
          </cell>
          <cell r="G1586">
            <v>0</v>
          </cell>
          <cell r="H1586">
            <v>0</v>
          </cell>
          <cell r="I1586">
            <v>0</v>
          </cell>
          <cell r="K1586">
            <v>0</v>
          </cell>
          <cell r="M1586">
            <v>0</v>
          </cell>
          <cell r="N1586">
            <v>0</v>
          </cell>
        </row>
        <row r="1587">
          <cell r="D1587">
            <v>0</v>
          </cell>
          <cell r="E1587">
            <v>0</v>
          </cell>
          <cell r="F1587">
            <v>0</v>
          </cell>
          <cell r="G1587">
            <v>0</v>
          </cell>
          <cell r="H1587">
            <v>0</v>
          </cell>
          <cell r="I1587">
            <v>0</v>
          </cell>
          <cell r="K1587">
            <v>0</v>
          </cell>
          <cell r="M1587">
            <v>0</v>
          </cell>
          <cell r="N1587">
            <v>0</v>
          </cell>
        </row>
        <row r="1588">
          <cell r="D1588">
            <v>0</v>
          </cell>
          <cell r="E1588">
            <v>0</v>
          </cell>
          <cell r="F1588">
            <v>0</v>
          </cell>
          <cell r="G1588">
            <v>0</v>
          </cell>
          <cell r="H1588">
            <v>0</v>
          </cell>
          <cell r="I1588">
            <v>0</v>
          </cell>
          <cell r="K1588">
            <v>0</v>
          </cell>
          <cell r="M1588">
            <v>0</v>
          </cell>
          <cell r="N1588">
            <v>0</v>
          </cell>
        </row>
        <row r="1589">
          <cell r="D1589">
            <v>0</v>
          </cell>
          <cell r="E1589">
            <v>0</v>
          </cell>
          <cell r="F1589">
            <v>0</v>
          </cell>
          <cell r="G1589">
            <v>0</v>
          </cell>
          <cell r="H1589">
            <v>0</v>
          </cell>
          <cell r="I1589">
            <v>0</v>
          </cell>
          <cell r="K1589">
            <v>0</v>
          </cell>
          <cell r="M1589">
            <v>0</v>
          </cell>
          <cell r="N1589">
            <v>0</v>
          </cell>
        </row>
        <row r="1590">
          <cell r="D1590">
            <v>0</v>
          </cell>
          <cell r="E1590">
            <v>0</v>
          </cell>
          <cell r="F1590">
            <v>0</v>
          </cell>
          <cell r="G1590">
            <v>0</v>
          </cell>
          <cell r="H1590">
            <v>0</v>
          </cell>
          <cell r="I1590">
            <v>0</v>
          </cell>
          <cell r="K1590">
            <v>0</v>
          </cell>
          <cell r="M1590">
            <v>0</v>
          </cell>
          <cell r="N1590">
            <v>0</v>
          </cell>
        </row>
        <row r="1591">
          <cell r="D1591">
            <v>0</v>
          </cell>
          <cell r="E1591">
            <v>0</v>
          </cell>
          <cell r="F1591">
            <v>0</v>
          </cell>
          <cell r="G1591">
            <v>0</v>
          </cell>
          <cell r="H1591">
            <v>0</v>
          </cell>
          <cell r="I1591">
            <v>0</v>
          </cell>
          <cell r="J1591">
            <v>0</v>
          </cell>
          <cell r="K1591">
            <v>0</v>
          </cell>
          <cell r="L1591">
            <v>0</v>
          </cell>
          <cell r="M1591">
            <v>0</v>
          </cell>
          <cell r="N1591">
            <v>0</v>
          </cell>
        </row>
      </sheetData>
      <sheetData sheetId="19"/>
      <sheetData sheetId="20">
        <row r="1">
          <cell r="B1">
            <v>0</v>
          </cell>
          <cell r="C1">
            <v>0</v>
          </cell>
          <cell r="D1" t="str">
            <v>명        칭</v>
          </cell>
          <cell r="E1" t="str">
            <v>규      격</v>
          </cell>
          <cell r="F1" t="str">
            <v>단위</v>
          </cell>
          <cell r="G1" t="str">
            <v>단가 조사 내역</v>
          </cell>
          <cell r="H1">
            <v>0</v>
          </cell>
          <cell r="I1">
            <v>0</v>
          </cell>
          <cell r="J1">
            <v>0</v>
          </cell>
          <cell r="K1">
            <v>0</v>
          </cell>
          <cell r="L1">
            <v>0</v>
          </cell>
          <cell r="M1">
            <v>0</v>
          </cell>
          <cell r="N1">
            <v>0</v>
          </cell>
          <cell r="O1">
            <v>0</v>
          </cell>
          <cell r="P1">
            <v>0</v>
          </cell>
          <cell r="Q1">
            <v>0</v>
          </cell>
          <cell r="R1">
            <v>0</v>
          </cell>
          <cell r="S1">
            <v>0</v>
          </cell>
          <cell r="T1" t="str">
            <v>적용단가</v>
          </cell>
          <cell r="U1">
            <v>0</v>
          </cell>
        </row>
        <row r="2">
          <cell r="B2">
            <v>0</v>
          </cell>
          <cell r="C2">
            <v>0</v>
          </cell>
          <cell r="D2">
            <v>0</v>
          </cell>
          <cell r="E2">
            <v>0</v>
          </cell>
          <cell r="F2">
            <v>0</v>
          </cell>
          <cell r="G2" t="str">
            <v>물가자료(2022.10)</v>
          </cell>
          <cell r="H2">
            <v>0</v>
          </cell>
          <cell r="I2" t="str">
            <v>물가정보(2022.10)</v>
          </cell>
          <cell r="J2">
            <v>0</v>
          </cell>
          <cell r="K2" t="str">
            <v>유통물가(2022.10)</v>
          </cell>
          <cell r="L2">
            <v>0</v>
          </cell>
          <cell r="M2" t="str">
            <v>견적 1</v>
          </cell>
          <cell r="N2">
            <v>0</v>
          </cell>
          <cell r="O2" t="str">
            <v>견적 2</v>
          </cell>
          <cell r="P2">
            <v>0</v>
          </cell>
          <cell r="Q2" t="str">
            <v>견적 3</v>
          </cell>
          <cell r="R2">
            <v>0</v>
          </cell>
          <cell r="S2" t="str">
            <v>조달단가(2022.10)</v>
          </cell>
          <cell r="T2">
            <v>0</v>
          </cell>
          <cell r="U2">
            <v>0</v>
          </cell>
        </row>
        <row r="3">
          <cell r="B3">
            <v>0</v>
          </cell>
          <cell r="C3">
            <v>0</v>
          </cell>
          <cell r="D3">
            <v>0</v>
          </cell>
          <cell r="E3">
            <v>0</v>
          </cell>
          <cell r="F3">
            <v>0</v>
          </cell>
          <cell r="G3" t="str">
            <v>단  가</v>
          </cell>
          <cell r="H3" t="str">
            <v>page</v>
          </cell>
          <cell r="I3" t="str">
            <v>단  가</v>
          </cell>
          <cell r="J3" t="str">
            <v>page</v>
          </cell>
          <cell r="K3" t="str">
            <v>단  가</v>
          </cell>
          <cell r="L3" t="str">
            <v>page</v>
          </cell>
          <cell r="M3" t="str">
            <v>단가</v>
          </cell>
          <cell r="N3" t="str">
            <v>업체</v>
          </cell>
          <cell r="O3" t="str">
            <v>단가</v>
          </cell>
          <cell r="P3" t="str">
            <v>업체</v>
          </cell>
          <cell r="Q3" t="str">
            <v>단가</v>
          </cell>
          <cell r="R3" t="str">
            <v>업체</v>
          </cell>
          <cell r="S3">
            <v>0</v>
          </cell>
          <cell r="T3">
            <v>0</v>
          </cell>
          <cell r="U3" t="str">
            <v>URL 주소</v>
          </cell>
        </row>
        <row r="4">
          <cell r="B4" t="str">
            <v>광섬유케이블OF-SM-4Core(난연)강대, 이중시스</v>
          </cell>
          <cell r="C4">
            <v>1</v>
          </cell>
          <cell r="D4" t="str">
            <v>광섬유케이블</v>
          </cell>
          <cell r="E4" t="str">
            <v>OF-SM-4Core(난연)강대, 이중시스</v>
          </cell>
          <cell r="F4" t="str">
            <v>m</v>
          </cell>
          <cell r="G4">
            <v>0</v>
          </cell>
          <cell r="H4">
            <v>0</v>
          </cell>
          <cell r="I4">
            <v>0</v>
          </cell>
          <cell r="J4">
            <v>0</v>
          </cell>
          <cell r="K4">
            <v>0</v>
          </cell>
          <cell r="L4">
            <v>0</v>
          </cell>
          <cell r="M4">
            <v>2400</v>
          </cell>
          <cell r="N4" t="str">
            <v>대한광통신</v>
          </cell>
          <cell r="O4">
            <v>2310</v>
          </cell>
          <cell r="P4" t="str">
            <v>(주)이에스테크</v>
          </cell>
          <cell r="Q4">
            <v>1545</v>
          </cell>
          <cell r="R4" t="str">
            <v>파이버마트</v>
          </cell>
          <cell r="S4">
            <v>0</v>
          </cell>
          <cell r="T4">
            <v>1545</v>
          </cell>
          <cell r="U4" t="str">
            <v>https://www.fibermart.co.kr/goods/catalog?page=1&amp;searchMode=catalog&amp;category=c000100090001&amp;per=40&amp;sorting=ranking&amp;filter_display=lattice</v>
          </cell>
        </row>
        <row r="5">
          <cell r="B5" t="str">
            <v>광섬유케이블OF-SM-8Core(난연)강대, 이중시스</v>
          </cell>
          <cell r="C5">
            <v>2</v>
          </cell>
          <cell r="D5" t="str">
            <v>광섬유케이블</v>
          </cell>
          <cell r="E5" t="str">
            <v>OF-SM-8Core(난연)강대, 이중시스</v>
          </cell>
          <cell r="F5" t="str">
            <v>m</v>
          </cell>
          <cell r="G5">
            <v>0</v>
          </cell>
          <cell r="H5">
            <v>0</v>
          </cell>
          <cell r="I5">
            <v>0</v>
          </cell>
          <cell r="J5">
            <v>0</v>
          </cell>
          <cell r="K5">
            <v>0</v>
          </cell>
          <cell r="L5">
            <v>0</v>
          </cell>
          <cell r="M5">
            <v>2470</v>
          </cell>
          <cell r="N5" t="str">
            <v>대한광통신</v>
          </cell>
          <cell r="O5">
            <v>2400</v>
          </cell>
          <cell r="P5" t="str">
            <v>(주)이에스테크</v>
          </cell>
          <cell r="Q5">
            <v>1600</v>
          </cell>
          <cell r="R5" t="str">
            <v>파이버마트</v>
          </cell>
          <cell r="S5">
            <v>0</v>
          </cell>
          <cell r="T5">
            <v>1600</v>
          </cell>
          <cell r="U5">
            <v>0</v>
          </cell>
        </row>
        <row r="6">
          <cell r="B6" t="str">
            <v>광섬유케이블OF-SM-12Core(난연)강대, 이중시스</v>
          </cell>
          <cell r="C6">
            <v>3</v>
          </cell>
          <cell r="D6" t="str">
            <v>광섬유케이블</v>
          </cell>
          <cell r="E6" t="str">
            <v>OF-SM-12Core(난연)강대, 이중시스</v>
          </cell>
          <cell r="F6" t="str">
            <v>m</v>
          </cell>
          <cell r="G6">
            <v>0</v>
          </cell>
          <cell r="H6">
            <v>0</v>
          </cell>
          <cell r="I6">
            <v>0</v>
          </cell>
          <cell r="J6">
            <v>0</v>
          </cell>
          <cell r="K6">
            <v>0</v>
          </cell>
          <cell r="L6">
            <v>0</v>
          </cell>
          <cell r="M6">
            <v>2580</v>
          </cell>
          <cell r="N6" t="str">
            <v>대한광통신</v>
          </cell>
          <cell r="O6">
            <v>2470</v>
          </cell>
          <cell r="P6" t="str">
            <v>(주)이에스테크</v>
          </cell>
          <cell r="Q6">
            <v>1681</v>
          </cell>
          <cell r="R6" t="str">
            <v>파이버마트</v>
          </cell>
          <cell r="S6">
            <v>0</v>
          </cell>
          <cell r="T6">
            <v>1681</v>
          </cell>
          <cell r="U6">
            <v>0</v>
          </cell>
        </row>
        <row r="7">
          <cell r="B7" t="str">
            <v>광섬유케이블OF-SM-16Core(난연)강대, 이중시스</v>
          </cell>
          <cell r="C7">
            <v>4</v>
          </cell>
          <cell r="D7" t="str">
            <v>광섬유케이블</v>
          </cell>
          <cell r="E7" t="str">
            <v>OF-SM-16Core(난연)강대, 이중시스</v>
          </cell>
          <cell r="F7" t="str">
            <v>m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2780</v>
          </cell>
          <cell r="N7" t="str">
            <v>대한광통신</v>
          </cell>
          <cell r="O7">
            <v>2565</v>
          </cell>
          <cell r="P7" t="str">
            <v>(주)이에스테크</v>
          </cell>
          <cell r="Q7">
            <v>1772</v>
          </cell>
          <cell r="R7" t="str">
            <v>파이버마트</v>
          </cell>
          <cell r="S7">
            <v>0</v>
          </cell>
          <cell r="T7">
            <v>1772</v>
          </cell>
          <cell r="U7">
            <v>0</v>
          </cell>
        </row>
        <row r="8">
          <cell r="B8" t="str">
            <v>광섬유케이블OF-SM-24Core(난연)강대, 이중시스</v>
          </cell>
          <cell r="C8">
            <v>5</v>
          </cell>
          <cell r="D8" t="str">
            <v>광섬유케이블</v>
          </cell>
          <cell r="E8" t="str">
            <v>OF-SM-24Core(난연)강대, 이중시스</v>
          </cell>
          <cell r="F8" t="str">
            <v>m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  <cell r="M8">
            <v>2910</v>
          </cell>
          <cell r="N8" t="str">
            <v>대한광통신</v>
          </cell>
          <cell r="O8">
            <v>2750</v>
          </cell>
          <cell r="P8" t="str">
            <v>(주)이에스테크</v>
          </cell>
          <cell r="Q8">
            <v>1909</v>
          </cell>
          <cell r="R8" t="str">
            <v>파이버마트</v>
          </cell>
          <cell r="S8">
            <v>0</v>
          </cell>
          <cell r="T8">
            <v>1909</v>
          </cell>
          <cell r="U8">
            <v>0</v>
          </cell>
        </row>
        <row r="9">
          <cell r="B9" t="str">
            <v>광섬유케이블OF-SM-36Core(난연)강대, 이중시스</v>
          </cell>
          <cell r="C9">
            <v>6</v>
          </cell>
          <cell r="D9" t="str">
            <v>광섬유케이블</v>
          </cell>
          <cell r="E9" t="str">
            <v>OF-SM-36Core(난연)강대, 이중시스</v>
          </cell>
          <cell r="F9" t="str">
            <v>m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3430</v>
          </cell>
          <cell r="N9" t="str">
            <v>대한광통신</v>
          </cell>
          <cell r="O9">
            <v>3100</v>
          </cell>
          <cell r="P9" t="str">
            <v>(주)이에스테크</v>
          </cell>
          <cell r="Q9">
            <v>2227</v>
          </cell>
          <cell r="R9" t="str">
            <v>파이버마트</v>
          </cell>
          <cell r="S9">
            <v>0</v>
          </cell>
          <cell r="T9">
            <v>2227</v>
          </cell>
          <cell r="U9">
            <v>0</v>
          </cell>
        </row>
        <row r="10">
          <cell r="B10" t="str">
            <v>광섬유케이블OF-SM-48Core(난연)강대, 이중시스</v>
          </cell>
          <cell r="C10">
            <v>7</v>
          </cell>
          <cell r="D10" t="str">
            <v>광섬유케이블</v>
          </cell>
          <cell r="E10" t="str">
            <v>OF-SM-48Core(난연)강대, 이중시스</v>
          </cell>
          <cell r="F10" t="str">
            <v>m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3710</v>
          </cell>
          <cell r="N10" t="str">
            <v>대한광통신</v>
          </cell>
          <cell r="O10">
            <v>3350</v>
          </cell>
          <cell r="P10" t="str">
            <v>(주)이에스테크</v>
          </cell>
          <cell r="Q10">
            <v>2345</v>
          </cell>
          <cell r="R10" t="str">
            <v>파이버마트</v>
          </cell>
          <cell r="S10">
            <v>0</v>
          </cell>
          <cell r="T10">
            <v>2345</v>
          </cell>
          <cell r="U10">
            <v>0</v>
          </cell>
        </row>
        <row r="11">
          <cell r="B11" t="str">
            <v>광섬유케이블OF-SM-72ore(난연)강대, 이중시스</v>
          </cell>
          <cell r="C11">
            <v>8</v>
          </cell>
          <cell r="D11" t="str">
            <v>광섬유케이블</v>
          </cell>
          <cell r="E11" t="str">
            <v>OF-SM-72ore(난연)강대, 이중시스</v>
          </cell>
          <cell r="F11" t="str">
            <v>m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4400</v>
          </cell>
          <cell r="N11" t="str">
            <v>대한광통신</v>
          </cell>
          <cell r="O11">
            <v>4200</v>
          </cell>
          <cell r="P11" t="str">
            <v>(주)이에스테크</v>
          </cell>
          <cell r="Q11">
            <v>3000</v>
          </cell>
          <cell r="R11" t="str">
            <v>파이버마트</v>
          </cell>
          <cell r="S11">
            <v>0</v>
          </cell>
          <cell r="T11">
            <v>3000</v>
          </cell>
          <cell r="U11">
            <v>0</v>
          </cell>
        </row>
        <row r="12">
          <cell r="B12" t="str">
            <v>저독성난연케이블HFCO, 0.6/1kV, 2C 6㎟</v>
          </cell>
          <cell r="C12">
            <v>12</v>
          </cell>
          <cell r="D12" t="str">
            <v>저독성난연케이블</v>
          </cell>
          <cell r="E12" t="str">
            <v>HFCO, 0.6/1kV, 2C 6㎟</v>
          </cell>
          <cell r="F12" t="str">
            <v>m</v>
          </cell>
          <cell r="G12">
            <v>2662</v>
          </cell>
          <cell r="H12">
            <v>1102</v>
          </cell>
          <cell r="I12">
            <v>2848</v>
          </cell>
          <cell r="J12">
            <v>1199</v>
          </cell>
          <cell r="K12">
            <v>2770</v>
          </cell>
          <cell r="L12">
            <v>838</v>
          </cell>
          <cell r="M12">
            <v>0</v>
          </cell>
          <cell r="N12">
            <v>0</v>
          </cell>
          <cell r="O12">
            <v>0</v>
          </cell>
          <cell r="P12">
            <v>0</v>
          </cell>
          <cell r="Q12">
            <v>0</v>
          </cell>
          <cell r="R12">
            <v>0</v>
          </cell>
          <cell r="S12">
            <v>2229</v>
          </cell>
          <cell r="T12">
            <v>2229</v>
          </cell>
          <cell r="U12">
            <v>0</v>
          </cell>
        </row>
        <row r="13">
          <cell r="B13" t="str">
            <v>저독성난연케이블HFCO, 0.6/1kV, 4C 10㎟</v>
          </cell>
          <cell r="C13">
            <v>14</v>
          </cell>
          <cell r="D13" t="str">
            <v>저독성난연케이블</v>
          </cell>
          <cell r="E13" t="str">
            <v>HFCO, 0.6/1kV, 4C 10㎟</v>
          </cell>
          <cell r="F13" t="str">
            <v>m</v>
          </cell>
          <cell r="G13">
            <v>11585</v>
          </cell>
          <cell r="H13">
            <v>1102</v>
          </cell>
          <cell r="I13">
            <v>12410</v>
          </cell>
          <cell r="J13">
            <v>1199</v>
          </cell>
          <cell r="K13">
            <v>12096</v>
          </cell>
          <cell r="L13">
            <v>838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0</v>
          </cell>
          <cell r="R13">
            <v>0</v>
          </cell>
          <cell r="S13">
            <v>7729</v>
          </cell>
          <cell r="T13">
            <v>7729</v>
          </cell>
          <cell r="U13">
            <v>0</v>
          </cell>
        </row>
        <row r="14">
          <cell r="B14" t="str">
            <v>광전복합케이블SM8C/2.5㎟X2C/2.5㎟*1C, 배관일체형</v>
          </cell>
          <cell r="C14">
            <v>26</v>
          </cell>
          <cell r="D14" t="str">
            <v>광전복합케이블</v>
          </cell>
          <cell r="E14" t="str">
            <v>SM8C/2.5㎟X2C/2.5㎟*1C, 배관일체형</v>
          </cell>
          <cell r="F14" t="str">
            <v>m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8620</v>
          </cell>
          <cell r="N14" t="str">
            <v>㈜진성씨엔아이</v>
          </cell>
          <cell r="O14">
            <v>10357</v>
          </cell>
          <cell r="P14" t="str">
            <v>㈜씨스마일</v>
          </cell>
          <cell r="Q14">
            <v>0</v>
          </cell>
          <cell r="R14">
            <v>0</v>
          </cell>
          <cell r="S14">
            <v>0</v>
          </cell>
          <cell r="T14">
            <v>8620</v>
          </cell>
          <cell r="U14">
            <v>0</v>
          </cell>
        </row>
        <row r="15">
          <cell r="B15" t="str">
            <v>광전복합케이블SM8C/4㎟X2C/4㎟*1C, 배관일체형</v>
          </cell>
          <cell r="C15">
            <v>27</v>
          </cell>
          <cell r="D15" t="str">
            <v>광전복합케이블</v>
          </cell>
          <cell r="E15" t="str">
            <v>SM8C/4㎟X2C/4㎟*1C, 배관일체형</v>
          </cell>
          <cell r="F15" t="str">
            <v>m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9590</v>
          </cell>
          <cell r="N15" t="str">
            <v>㈜진성씨엔아이</v>
          </cell>
          <cell r="O15">
            <v>10401</v>
          </cell>
          <cell r="P15" t="str">
            <v>㈜씨스마일</v>
          </cell>
          <cell r="Q15">
            <v>0</v>
          </cell>
          <cell r="R15">
            <v>0</v>
          </cell>
          <cell r="S15">
            <v>0</v>
          </cell>
          <cell r="T15">
            <v>9590</v>
          </cell>
          <cell r="U15">
            <v>0</v>
          </cell>
        </row>
        <row r="16">
          <cell r="B16" t="str">
            <v>광전복합케이블SM8C/6㎟X2C/6㎟*1C, 배관일체형</v>
          </cell>
          <cell r="C16">
            <v>28</v>
          </cell>
          <cell r="D16" t="str">
            <v>광전복합케이블</v>
          </cell>
          <cell r="E16" t="str">
            <v>SM8C/6㎟X2C/6㎟*1C, 배관일체형</v>
          </cell>
          <cell r="F16" t="str">
            <v>m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11260</v>
          </cell>
          <cell r="N16" t="str">
            <v>㈜진성씨엔아이</v>
          </cell>
          <cell r="O16">
            <v>11247</v>
          </cell>
          <cell r="P16" t="str">
            <v>㈜씨스마일</v>
          </cell>
          <cell r="Q16">
            <v>0</v>
          </cell>
          <cell r="R16">
            <v>0</v>
          </cell>
          <cell r="S16">
            <v>0</v>
          </cell>
          <cell r="T16">
            <v>11247</v>
          </cell>
          <cell r="U16">
            <v>0</v>
          </cell>
        </row>
        <row r="17">
          <cell r="B17" t="str">
            <v>광전복합케이블SM8C/10㎟X2C/10㎟*1C, 배관일체형</v>
          </cell>
          <cell r="C17">
            <v>29</v>
          </cell>
          <cell r="D17" t="str">
            <v>광전복합케이블</v>
          </cell>
          <cell r="E17" t="str">
            <v>SM8C/10㎟X2C/10㎟*1C, 배관일체형</v>
          </cell>
          <cell r="F17" t="str">
            <v>m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K17">
            <v>0</v>
          </cell>
          <cell r="L17">
            <v>0</v>
          </cell>
          <cell r="M17">
            <v>14220</v>
          </cell>
          <cell r="N17" t="str">
            <v>㈜진성씨엔아이</v>
          </cell>
          <cell r="O17">
            <v>13547</v>
          </cell>
          <cell r="P17" t="str">
            <v>㈜씨스마일</v>
          </cell>
          <cell r="Q17">
            <v>0</v>
          </cell>
          <cell r="R17">
            <v>0</v>
          </cell>
          <cell r="S17">
            <v>0</v>
          </cell>
          <cell r="T17">
            <v>13547</v>
          </cell>
          <cell r="U17">
            <v>0</v>
          </cell>
        </row>
        <row r="18">
          <cell r="B18" t="str">
            <v>광전복합케이블SM8C/2.5㎟X2C/2.5㎟*1C, 일반난연</v>
          </cell>
          <cell r="C18">
            <v>30</v>
          </cell>
          <cell r="D18" t="str">
            <v>광전복합케이블</v>
          </cell>
          <cell r="E18" t="str">
            <v>SM8C/2.5㎟X2C/2.5㎟*1C, 일반난연</v>
          </cell>
          <cell r="F18" t="str">
            <v>m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K18">
            <v>0</v>
          </cell>
          <cell r="L18">
            <v>0</v>
          </cell>
          <cell r="M18">
            <v>3100</v>
          </cell>
          <cell r="N18" t="str">
            <v>㈜진성씨엔아이</v>
          </cell>
          <cell r="O18">
            <v>3290</v>
          </cell>
          <cell r="P18" t="str">
            <v>㈜씨스마일</v>
          </cell>
          <cell r="Q18">
            <v>0</v>
          </cell>
          <cell r="R18">
            <v>0</v>
          </cell>
          <cell r="S18">
            <v>0</v>
          </cell>
          <cell r="T18">
            <v>3100</v>
          </cell>
          <cell r="U18">
            <v>0</v>
          </cell>
        </row>
        <row r="19">
          <cell r="B19" t="str">
            <v>광전복합케이블SM8C/4㎟X2C/4㎟*1C, 일반난연</v>
          </cell>
          <cell r="C19">
            <v>31</v>
          </cell>
          <cell r="D19" t="str">
            <v>광전복합케이블</v>
          </cell>
          <cell r="E19" t="str">
            <v>SM8C/4㎟X2C/4㎟*1C, 일반난연</v>
          </cell>
          <cell r="F19" t="str">
            <v>m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  <cell r="M19">
            <v>3940</v>
          </cell>
          <cell r="N19" t="str">
            <v>㈜진성씨엔아이</v>
          </cell>
          <cell r="O19">
            <v>4370</v>
          </cell>
          <cell r="P19" t="str">
            <v>㈜씨스마일</v>
          </cell>
          <cell r="Q19">
            <v>0</v>
          </cell>
          <cell r="R19">
            <v>0</v>
          </cell>
          <cell r="S19">
            <v>0</v>
          </cell>
          <cell r="T19">
            <v>3940</v>
          </cell>
          <cell r="U19">
            <v>0</v>
          </cell>
        </row>
        <row r="20">
          <cell r="B20" t="str">
            <v>광전복합케이블SM8C/6㎟X2C/6㎟*1C, 일반난연</v>
          </cell>
          <cell r="C20">
            <v>32</v>
          </cell>
          <cell r="D20" t="str">
            <v>광전복합케이블</v>
          </cell>
          <cell r="E20" t="str">
            <v>SM8C/6㎟X2C/6㎟*1C, 일반난연</v>
          </cell>
          <cell r="F20" t="str">
            <v>m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5190</v>
          </cell>
          <cell r="N20" t="str">
            <v>㈜진성씨엔아이</v>
          </cell>
          <cell r="O20">
            <v>5670</v>
          </cell>
          <cell r="P20" t="str">
            <v>㈜씨스마일</v>
          </cell>
          <cell r="Q20">
            <v>0</v>
          </cell>
          <cell r="R20">
            <v>0</v>
          </cell>
          <cell r="S20">
            <v>0</v>
          </cell>
          <cell r="T20">
            <v>5190</v>
          </cell>
          <cell r="U20">
            <v>0</v>
          </cell>
        </row>
        <row r="21">
          <cell r="B21" t="str">
            <v>광전복합케이블SM8C/10㎟X2C/10㎟*1C, 일반난연</v>
          </cell>
          <cell r="C21">
            <v>33</v>
          </cell>
          <cell r="D21" t="str">
            <v>광전복합케이블</v>
          </cell>
          <cell r="E21" t="str">
            <v>SM8C/10㎟X2C/10㎟*1C, 일반난연</v>
          </cell>
          <cell r="F21" t="str">
            <v>m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K21">
            <v>0</v>
          </cell>
          <cell r="L21">
            <v>0</v>
          </cell>
          <cell r="M21">
            <v>7490</v>
          </cell>
          <cell r="N21" t="str">
            <v>㈜진성씨엔아이</v>
          </cell>
          <cell r="O21">
            <v>8480</v>
          </cell>
          <cell r="P21" t="str">
            <v>㈜씨스마일</v>
          </cell>
          <cell r="Q21">
            <v>0</v>
          </cell>
          <cell r="R21">
            <v>0</v>
          </cell>
          <cell r="S21">
            <v>0</v>
          </cell>
          <cell r="T21">
            <v>7490</v>
          </cell>
          <cell r="U21">
            <v>0</v>
          </cell>
        </row>
        <row r="22">
          <cell r="B22" t="str">
            <v>나사없는 전선관E25</v>
          </cell>
          <cell r="C22">
            <v>40</v>
          </cell>
          <cell r="D22" t="str">
            <v>나사없는 전선관</v>
          </cell>
          <cell r="E22" t="str">
            <v>E25</v>
          </cell>
          <cell r="F22" t="str">
            <v>m</v>
          </cell>
          <cell r="G22">
            <v>3354</v>
          </cell>
          <cell r="H22">
            <v>1124</v>
          </cell>
          <cell r="I22">
            <v>3354</v>
          </cell>
          <cell r="J22">
            <v>1229</v>
          </cell>
          <cell r="K22">
            <v>3354</v>
          </cell>
          <cell r="L22">
            <v>863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 t="str">
            <v/>
          </cell>
          <cell r="R22">
            <v>0</v>
          </cell>
          <cell r="S22">
            <v>0</v>
          </cell>
          <cell r="T22">
            <v>3354</v>
          </cell>
          <cell r="U22">
            <v>0</v>
          </cell>
        </row>
        <row r="23">
          <cell r="B23" t="str">
            <v>원터치 커플러E25</v>
          </cell>
          <cell r="C23">
            <v>41</v>
          </cell>
          <cell r="D23" t="str">
            <v>원터치 커플러</v>
          </cell>
          <cell r="E23" t="str">
            <v>E25</v>
          </cell>
          <cell r="F23" t="str">
            <v>개</v>
          </cell>
          <cell r="G23">
            <v>7050</v>
          </cell>
          <cell r="H23">
            <v>1124</v>
          </cell>
          <cell r="I23">
            <v>7050</v>
          </cell>
          <cell r="J23">
            <v>1230</v>
          </cell>
          <cell r="K23">
            <v>7050</v>
          </cell>
          <cell r="L23">
            <v>863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 t="str">
            <v/>
          </cell>
          <cell r="R23">
            <v>0</v>
          </cell>
          <cell r="S23">
            <v>0</v>
          </cell>
          <cell r="T23">
            <v>7050</v>
          </cell>
          <cell r="U23">
            <v>0</v>
          </cell>
        </row>
        <row r="24">
          <cell r="B24" t="str">
            <v>파이프크램프E25</v>
          </cell>
          <cell r="C24">
            <v>42</v>
          </cell>
          <cell r="D24" t="str">
            <v>파이프크램프</v>
          </cell>
          <cell r="E24" t="str">
            <v>E25</v>
          </cell>
          <cell r="F24" t="str">
            <v>개</v>
          </cell>
          <cell r="G24">
            <v>329</v>
          </cell>
          <cell r="H24">
            <v>1124</v>
          </cell>
          <cell r="I24">
            <v>329</v>
          </cell>
          <cell r="J24">
            <v>1230</v>
          </cell>
          <cell r="K24">
            <v>329</v>
          </cell>
          <cell r="L24">
            <v>863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 t="str">
            <v/>
          </cell>
          <cell r="R24">
            <v>0</v>
          </cell>
          <cell r="S24">
            <v>0</v>
          </cell>
          <cell r="T24">
            <v>329</v>
          </cell>
          <cell r="U24">
            <v>0</v>
          </cell>
        </row>
        <row r="25">
          <cell r="B25" t="str">
            <v>후렉시블전선관GW-16, 표준형방수</v>
          </cell>
          <cell r="C25">
            <v>52</v>
          </cell>
          <cell r="D25" t="str">
            <v>후렉시블전선관</v>
          </cell>
          <cell r="E25" t="str">
            <v>GW-16, 표준형방수</v>
          </cell>
          <cell r="F25" t="str">
            <v>m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699</v>
          </cell>
          <cell r="R25" t="str">
            <v>NAVI Mro</v>
          </cell>
          <cell r="S25">
            <v>733</v>
          </cell>
          <cell r="T25">
            <v>699</v>
          </cell>
          <cell r="U25" t="str">
            <v>https://www.navimro.com/</v>
          </cell>
        </row>
        <row r="26">
          <cell r="B26" t="str">
            <v>후렉시블전선관GW-22, 표준형 방수</v>
          </cell>
          <cell r="C26">
            <v>53</v>
          </cell>
          <cell r="D26" t="str">
            <v>후렉시블전선관</v>
          </cell>
          <cell r="E26" t="str">
            <v>GW-22, 표준형 방수</v>
          </cell>
          <cell r="F26" t="str">
            <v>m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938</v>
          </cell>
          <cell r="R26" t="str">
            <v>NAVI Mro</v>
          </cell>
          <cell r="S26">
            <v>937</v>
          </cell>
          <cell r="T26">
            <v>937</v>
          </cell>
          <cell r="U26" t="str">
            <v>https://www.navimro.com/</v>
          </cell>
        </row>
        <row r="27">
          <cell r="B27" t="str">
            <v>후렉시블전선관GW-28, 표준형 방수</v>
          </cell>
          <cell r="C27">
            <v>54</v>
          </cell>
          <cell r="D27" t="str">
            <v>후렉시블전선관</v>
          </cell>
          <cell r="E27" t="str">
            <v>GW-28, 표준형 방수</v>
          </cell>
          <cell r="F27" t="str">
            <v>m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1198</v>
          </cell>
          <cell r="R27" t="str">
            <v>NAVI Mro</v>
          </cell>
          <cell r="S27">
            <v>1102</v>
          </cell>
          <cell r="T27">
            <v>1102</v>
          </cell>
          <cell r="U27" t="str">
            <v>https://www.navimro.com/</v>
          </cell>
        </row>
        <row r="28">
          <cell r="B28" t="str">
            <v>후렉시블전선관GW-36, 표준형 방수</v>
          </cell>
          <cell r="C28">
            <v>55</v>
          </cell>
          <cell r="D28" t="str">
            <v>후렉시블전선관</v>
          </cell>
          <cell r="E28" t="str">
            <v>GW-36, 표준형 방수</v>
          </cell>
          <cell r="F28" t="str">
            <v>m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1667</v>
          </cell>
          <cell r="T28">
            <v>1667</v>
          </cell>
          <cell r="U28" t="str">
            <v>https://www.navimro.com/</v>
          </cell>
        </row>
        <row r="29">
          <cell r="B29" t="str">
            <v>후렉시블전선관GW-42, 표준형 방수</v>
          </cell>
          <cell r="C29">
            <v>56</v>
          </cell>
          <cell r="D29" t="str">
            <v>후렉시블전선관</v>
          </cell>
          <cell r="E29" t="str">
            <v>GW-42, 표준형 방수</v>
          </cell>
          <cell r="F29" t="str">
            <v>m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K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2163.3333333333335</v>
          </cell>
          <cell r="R29" t="str">
            <v>NAVI Mro</v>
          </cell>
          <cell r="S29">
            <v>2205</v>
          </cell>
          <cell r="T29">
            <v>2163.3333333333335</v>
          </cell>
          <cell r="U29" t="str">
            <v>https://www.navimro.com/</v>
          </cell>
        </row>
        <row r="30">
          <cell r="B30" t="str">
            <v>후렉시블전선관GW-54, 표준형 방수</v>
          </cell>
          <cell r="C30">
            <v>57</v>
          </cell>
          <cell r="D30" t="str">
            <v>후렉시블전선관</v>
          </cell>
          <cell r="E30" t="str">
            <v>GW-54, 표준형 방수</v>
          </cell>
          <cell r="F30" t="str">
            <v>m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K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4145</v>
          </cell>
          <cell r="R30" t="str">
            <v>NAVI Mro</v>
          </cell>
          <cell r="S30">
            <v>3064</v>
          </cell>
          <cell r="T30">
            <v>3064</v>
          </cell>
          <cell r="U30" t="str">
            <v>https://www.navimro.com/</v>
          </cell>
        </row>
        <row r="31">
          <cell r="B31" t="str">
            <v>복합 클램프1/2"</v>
          </cell>
          <cell r="C31">
            <v>61</v>
          </cell>
          <cell r="D31" t="str">
            <v>복합 클램프</v>
          </cell>
          <cell r="E31" t="str">
            <v>1/2"</v>
          </cell>
          <cell r="F31" t="str">
            <v>개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440</v>
          </cell>
          <cell r="R31" t="str">
            <v>하나전기통신</v>
          </cell>
          <cell r="S31" t="str">
            <v/>
          </cell>
          <cell r="T31">
            <v>440</v>
          </cell>
          <cell r="U31" t="str">
            <v>http://www.xn--ok0bq9bgx1am0eq3nrjf.kr/</v>
          </cell>
        </row>
        <row r="32">
          <cell r="B32" t="str">
            <v>파이프행거16C</v>
          </cell>
          <cell r="C32">
            <v>68</v>
          </cell>
          <cell r="D32" t="str">
            <v>파이프행거</v>
          </cell>
          <cell r="E32" t="str">
            <v>16C</v>
          </cell>
          <cell r="F32" t="str">
            <v>개</v>
          </cell>
          <cell r="G32">
            <v>620</v>
          </cell>
          <cell r="H32">
            <v>1123</v>
          </cell>
          <cell r="I32">
            <v>727</v>
          </cell>
          <cell r="J32">
            <v>1231</v>
          </cell>
          <cell r="K32">
            <v>727</v>
          </cell>
          <cell r="L32">
            <v>864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334</v>
          </cell>
          <cell r="T32">
            <v>334</v>
          </cell>
          <cell r="U32">
            <v>0</v>
          </cell>
        </row>
        <row r="33">
          <cell r="B33" t="str">
            <v>원터치 복합클램프7/8</v>
          </cell>
          <cell r="C33">
            <v>69</v>
          </cell>
          <cell r="D33" t="str">
            <v>원터치 복합클램프</v>
          </cell>
          <cell r="E33" t="str">
            <v>7/8</v>
          </cell>
          <cell r="F33" t="str">
            <v>개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450</v>
          </cell>
          <cell r="R33" t="str">
            <v>원앤원전기통신</v>
          </cell>
          <cell r="S33">
            <v>0</v>
          </cell>
          <cell r="T33">
            <v>450</v>
          </cell>
          <cell r="U33" t="str">
            <v>http://1n1.kr/sub/sub02_01.php?cat_no=75</v>
          </cell>
        </row>
        <row r="34">
          <cell r="B34" t="str">
            <v>가제10cm x 10cm</v>
          </cell>
          <cell r="C34">
            <v>71</v>
          </cell>
          <cell r="D34" t="str">
            <v>가제</v>
          </cell>
          <cell r="E34" t="str">
            <v>10cm x 10cm</v>
          </cell>
          <cell r="F34" t="str">
            <v>매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  <cell r="L34">
            <v>0</v>
          </cell>
          <cell r="M34">
            <v>60</v>
          </cell>
          <cell r="N34" t="str">
            <v>원테크</v>
          </cell>
          <cell r="O34">
            <v>66</v>
          </cell>
          <cell r="P34" t="str">
            <v>태진</v>
          </cell>
          <cell r="Q34">
            <v>0</v>
          </cell>
          <cell r="R34">
            <v>0</v>
          </cell>
          <cell r="S34" t="str">
            <v/>
          </cell>
          <cell r="T34">
            <v>60</v>
          </cell>
          <cell r="U34">
            <v>0</v>
          </cell>
        </row>
        <row r="35">
          <cell r="B35" t="str">
            <v>열수축슬리브광섬유접속용</v>
          </cell>
          <cell r="C35">
            <v>72</v>
          </cell>
          <cell r="D35" t="str">
            <v>열수축슬리브</v>
          </cell>
          <cell r="E35" t="str">
            <v>광섬유접속용</v>
          </cell>
          <cell r="F35" t="str">
            <v>개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K35">
            <v>0</v>
          </cell>
          <cell r="L35">
            <v>0</v>
          </cell>
          <cell r="M35">
            <v>300</v>
          </cell>
          <cell r="N35" t="str">
            <v>원테크</v>
          </cell>
          <cell r="O35">
            <v>330</v>
          </cell>
          <cell r="P35" t="str">
            <v>태진</v>
          </cell>
          <cell r="Q35">
            <v>0</v>
          </cell>
          <cell r="R35">
            <v>0</v>
          </cell>
          <cell r="S35" t="str">
            <v/>
          </cell>
          <cell r="T35">
            <v>300</v>
          </cell>
          <cell r="U35">
            <v>0</v>
          </cell>
        </row>
        <row r="36">
          <cell r="B36" t="str">
            <v>광섬유클린티슈이소프로필알콜(순도99%)에 적신티슈</v>
          </cell>
          <cell r="C36">
            <v>73</v>
          </cell>
          <cell r="D36" t="str">
            <v>광섬유클린티슈</v>
          </cell>
          <cell r="E36" t="str">
            <v>이소프로필알콜(순도99%)에 적신티슈</v>
          </cell>
          <cell r="F36" t="str">
            <v>매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K36">
            <v>0</v>
          </cell>
          <cell r="L36">
            <v>0</v>
          </cell>
          <cell r="M36">
            <v>15</v>
          </cell>
          <cell r="N36" t="str">
            <v>원테크</v>
          </cell>
          <cell r="O36">
            <v>17</v>
          </cell>
          <cell r="P36" t="str">
            <v>태진</v>
          </cell>
          <cell r="Q36">
            <v>0</v>
          </cell>
          <cell r="R36">
            <v>0</v>
          </cell>
          <cell r="S36" t="str">
            <v/>
          </cell>
          <cell r="T36">
            <v>15</v>
          </cell>
          <cell r="U36">
            <v>0</v>
          </cell>
        </row>
        <row r="37">
          <cell r="B37" t="str">
            <v>OTDR용지백상지</v>
          </cell>
          <cell r="C37">
            <v>74</v>
          </cell>
          <cell r="D37" t="str">
            <v>OTDR용지</v>
          </cell>
          <cell r="E37" t="str">
            <v>백상지</v>
          </cell>
          <cell r="F37" t="str">
            <v>매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  <cell r="M37">
            <v>15</v>
          </cell>
          <cell r="N37" t="str">
            <v>원테크</v>
          </cell>
          <cell r="O37">
            <v>17</v>
          </cell>
          <cell r="P37" t="str">
            <v>태진</v>
          </cell>
          <cell r="Q37">
            <v>0</v>
          </cell>
          <cell r="R37">
            <v>0</v>
          </cell>
          <cell r="S37" t="str">
            <v/>
          </cell>
          <cell r="T37">
            <v>15</v>
          </cell>
          <cell r="U37">
            <v>0</v>
          </cell>
        </row>
        <row r="38">
          <cell r="B38" t="str">
            <v>광단자함옥외용, 4c 이상</v>
          </cell>
          <cell r="C38">
            <v>78</v>
          </cell>
          <cell r="D38" t="str">
            <v>광단자함</v>
          </cell>
          <cell r="E38" t="str">
            <v>옥외용, 4c 이상</v>
          </cell>
          <cell r="F38" t="str">
            <v>개</v>
          </cell>
          <cell r="G38">
            <v>0</v>
          </cell>
          <cell r="H38">
            <v>0</v>
          </cell>
          <cell r="I38">
            <v>0</v>
          </cell>
          <cell r="J38">
            <v>0</v>
          </cell>
          <cell r="K38">
            <v>0</v>
          </cell>
          <cell r="L38">
            <v>0</v>
          </cell>
          <cell r="M38">
            <v>300000</v>
          </cell>
          <cell r="N38" t="str">
            <v>원테크</v>
          </cell>
          <cell r="O38">
            <v>330000</v>
          </cell>
          <cell r="P38" t="str">
            <v>태진</v>
          </cell>
          <cell r="Q38">
            <v>0</v>
          </cell>
          <cell r="R38">
            <v>0</v>
          </cell>
          <cell r="S38" t="str">
            <v/>
          </cell>
          <cell r="T38">
            <v>300000</v>
          </cell>
          <cell r="U38">
            <v>0</v>
          </cell>
        </row>
        <row r="39">
          <cell r="B39" t="str">
            <v>광접속함체36Core 이하</v>
          </cell>
          <cell r="C39">
            <v>79</v>
          </cell>
          <cell r="D39" t="str">
            <v>광접속함체</v>
          </cell>
          <cell r="E39" t="str">
            <v>36Core 이하</v>
          </cell>
          <cell r="F39" t="str">
            <v>대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K39">
            <v>0</v>
          </cell>
          <cell r="L39">
            <v>0</v>
          </cell>
          <cell r="M39">
            <v>140000</v>
          </cell>
          <cell r="N39" t="str">
            <v>원테크</v>
          </cell>
          <cell r="O39">
            <v>154000</v>
          </cell>
          <cell r="P39" t="str">
            <v>태진</v>
          </cell>
          <cell r="Q39">
            <v>0</v>
          </cell>
          <cell r="R39">
            <v>0</v>
          </cell>
          <cell r="S39" t="str">
            <v/>
          </cell>
          <cell r="T39">
            <v>140000</v>
          </cell>
          <cell r="U39">
            <v>0</v>
          </cell>
        </row>
        <row r="40">
          <cell r="B40" t="str">
            <v>OFD12CORE용(저장함포함)</v>
          </cell>
          <cell r="C40">
            <v>80</v>
          </cell>
          <cell r="D40" t="str">
            <v>OFD</v>
          </cell>
          <cell r="E40" t="str">
            <v>12CORE용(저장함포함)</v>
          </cell>
          <cell r="F40" t="str">
            <v>개</v>
          </cell>
          <cell r="G40">
            <v>0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  <cell r="L40">
            <v>0</v>
          </cell>
          <cell r="M40">
            <v>60000</v>
          </cell>
          <cell r="N40" t="str">
            <v>원테크</v>
          </cell>
          <cell r="O40">
            <v>66000</v>
          </cell>
          <cell r="P40" t="str">
            <v>태진</v>
          </cell>
          <cell r="Q40">
            <v>43727</v>
          </cell>
          <cell r="R40" t="str">
            <v>1core</v>
          </cell>
          <cell r="S40" t="str">
            <v/>
          </cell>
          <cell r="T40">
            <v>43727</v>
          </cell>
          <cell r="U40" t="str">
            <v>http://1core.co.kr/</v>
          </cell>
        </row>
        <row r="41">
          <cell r="B41" t="str">
            <v>OFD16CORE용(저장함포함)</v>
          </cell>
          <cell r="C41">
            <v>201</v>
          </cell>
          <cell r="D41" t="str">
            <v>OFD</v>
          </cell>
          <cell r="E41" t="str">
            <v>16CORE용(저장함포함)</v>
          </cell>
          <cell r="F41" t="str">
            <v>개</v>
          </cell>
          <cell r="G41">
            <v>0</v>
          </cell>
          <cell r="H41">
            <v>0</v>
          </cell>
          <cell r="I41">
            <v>0</v>
          </cell>
          <cell r="J41">
            <v>0</v>
          </cell>
          <cell r="K41">
            <v>0</v>
          </cell>
          <cell r="L41">
            <v>0</v>
          </cell>
          <cell r="M41">
            <v>114000</v>
          </cell>
          <cell r="N41" t="str">
            <v>원테크</v>
          </cell>
          <cell r="O41">
            <v>125400</v>
          </cell>
          <cell r="P41" t="str">
            <v>태진</v>
          </cell>
          <cell r="Q41">
            <v>48090.5</v>
          </cell>
          <cell r="R41" t="str">
            <v>1core</v>
          </cell>
          <cell r="S41" t="str">
            <v/>
          </cell>
          <cell r="T41">
            <v>48090.5</v>
          </cell>
          <cell r="U41" t="str">
            <v>http://1core.co.kr/</v>
          </cell>
        </row>
        <row r="42">
          <cell r="B42" t="str">
            <v>OFD24CORE용(저장함포함)</v>
          </cell>
          <cell r="C42">
            <v>81</v>
          </cell>
          <cell r="D42" t="str">
            <v>OFD</v>
          </cell>
          <cell r="E42" t="str">
            <v>24CORE용(저장함포함)</v>
          </cell>
          <cell r="F42" t="str">
            <v>개</v>
          </cell>
          <cell r="G42">
            <v>0</v>
          </cell>
          <cell r="H42">
            <v>0</v>
          </cell>
          <cell r="I42">
            <v>0</v>
          </cell>
          <cell r="J42">
            <v>0</v>
          </cell>
          <cell r="K42">
            <v>0</v>
          </cell>
          <cell r="L42">
            <v>0</v>
          </cell>
          <cell r="M42">
            <v>168000</v>
          </cell>
          <cell r="N42" t="str">
            <v>원테크</v>
          </cell>
          <cell r="O42">
            <v>184800</v>
          </cell>
          <cell r="P42" t="str">
            <v>태진</v>
          </cell>
          <cell r="Q42">
            <v>52454</v>
          </cell>
          <cell r="R42" t="str">
            <v>1core</v>
          </cell>
          <cell r="S42" t="str">
            <v/>
          </cell>
          <cell r="T42">
            <v>52454</v>
          </cell>
          <cell r="U42" t="str">
            <v>http://1core.co.kr/</v>
          </cell>
        </row>
        <row r="43">
          <cell r="B43" t="str">
            <v>OFD36CORE용(저장함포함)</v>
          </cell>
          <cell r="C43">
            <v>82</v>
          </cell>
          <cell r="D43" t="str">
            <v>OFD</v>
          </cell>
          <cell r="E43" t="str">
            <v>36CORE용(저장함포함)</v>
          </cell>
          <cell r="F43" t="str">
            <v>개</v>
          </cell>
          <cell r="G43">
            <v>0</v>
          </cell>
          <cell r="H43">
            <v>0</v>
          </cell>
          <cell r="I43">
            <v>0</v>
          </cell>
          <cell r="J43">
            <v>0</v>
          </cell>
          <cell r="K43">
            <v>0</v>
          </cell>
          <cell r="L43">
            <v>0</v>
          </cell>
          <cell r="M43">
            <v>193000</v>
          </cell>
          <cell r="N43" t="str">
            <v>원테크</v>
          </cell>
          <cell r="O43">
            <v>212300</v>
          </cell>
          <cell r="P43" t="str">
            <v>태진</v>
          </cell>
          <cell r="Q43">
            <v>162545</v>
          </cell>
          <cell r="R43" t="str">
            <v>1core</v>
          </cell>
          <cell r="S43" t="str">
            <v/>
          </cell>
          <cell r="T43">
            <v>162545</v>
          </cell>
          <cell r="U43" t="str">
            <v>http://1core.co.kr/</v>
          </cell>
        </row>
        <row r="44">
          <cell r="B44" t="str">
            <v>OFD48CORE용(저장함포함)</v>
          </cell>
          <cell r="C44">
            <v>83</v>
          </cell>
          <cell r="D44" t="str">
            <v>OFD</v>
          </cell>
          <cell r="E44" t="str">
            <v>48CORE용(저장함포함)</v>
          </cell>
          <cell r="F44" t="str">
            <v>개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K44">
            <v>0</v>
          </cell>
          <cell r="L44">
            <v>0</v>
          </cell>
          <cell r="M44">
            <v>211000</v>
          </cell>
          <cell r="N44" t="str">
            <v>원테크</v>
          </cell>
          <cell r="O44">
            <v>232100</v>
          </cell>
          <cell r="P44" t="str">
            <v>태진</v>
          </cell>
          <cell r="Q44">
            <v>171272</v>
          </cell>
          <cell r="R44" t="str">
            <v>1core</v>
          </cell>
          <cell r="S44" t="str">
            <v/>
          </cell>
          <cell r="T44">
            <v>171272</v>
          </cell>
          <cell r="U44" t="str">
            <v>http://1core.co.kr/</v>
          </cell>
        </row>
        <row r="45">
          <cell r="B45" t="str">
            <v>OFD72CORE용(저장함포함)</v>
          </cell>
          <cell r="C45">
            <v>84</v>
          </cell>
          <cell r="D45" t="str">
            <v>OFD</v>
          </cell>
          <cell r="E45" t="str">
            <v>72CORE용(저장함포함)</v>
          </cell>
          <cell r="F45" t="str">
            <v>개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>
            <v>0</v>
          </cell>
          <cell r="M45">
            <v>237000</v>
          </cell>
          <cell r="N45" t="str">
            <v>원테크</v>
          </cell>
          <cell r="O45">
            <v>260700</v>
          </cell>
          <cell r="P45" t="str">
            <v>태진</v>
          </cell>
          <cell r="Q45">
            <v>192363</v>
          </cell>
          <cell r="R45" t="str">
            <v>1core</v>
          </cell>
          <cell r="S45" t="str">
            <v/>
          </cell>
          <cell r="T45">
            <v>192363</v>
          </cell>
          <cell r="U45" t="str">
            <v>http://1core.co.kr/</v>
          </cell>
        </row>
        <row r="46">
          <cell r="B46" t="str">
            <v>OFD96CORE용(저장함포함)</v>
          </cell>
          <cell r="C46">
            <v>85</v>
          </cell>
          <cell r="D46" t="str">
            <v>OFD</v>
          </cell>
          <cell r="E46" t="str">
            <v>96CORE용(저장함포함)</v>
          </cell>
          <cell r="F46" t="str">
            <v>개</v>
          </cell>
          <cell r="G46">
            <v>0</v>
          </cell>
          <cell r="H46">
            <v>0</v>
          </cell>
          <cell r="I46">
            <v>0</v>
          </cell>
          <cell r="J46">
            <v>0</v>
          </cell>
          <cell r="K46">
            <v>0</v>
          </cell>
          <cell r="L46">
            <v>0</v>
          </cell>
          <cell r="M46">
            <v>300000</v>
          </cell>
          <cell r="N46" t="str">
            <v>원테크</v>
          </cell>
          <cell r="O46">
            <v>330000</v>
          </cell>
          <cell r="P46" t="str">
            <v>태진</v>
          </cell>
          <cell r="Q46">
            <v>219818</v>
          </cell>
          <cell r="R46" t="str">
            <v>1core</v>
          </cell>
          <cell r="S46" t="str">
            <v/>
          </cell>
          <cell r="T46">
            <v>219818</v>
          </cell>
          <cell r="U46" t="str">
            <v>http://1core.co.kr/</v>
          </cell>
        </row>
        <row r="47">
          <cell r="B47" t="str">
            <v>OFD144CORE용(저장함포함)</v>
          </cell>
          <cell r="C47">
            <v>86</v>
          </cell>
          <cell r="D47" t="str">
            <v>OFD</v>
          </cell>
          <cell r="E47" t="str">
            <v>144CORE용(저장함포함)</v>
          </cell>
          <cell r="F47" t="str">
            <v>개</v>
          </cell>
          <cell r="G47">
            <v>0</v>
          </cell>
          <cell r="H47">
            <v>0</v>
          </cell>
          <cell r="I47">
            <v>0</v>
          </cell>
          <cell r="J47">
            <v>0</v>
          </cell>
          <cell r="K47">
            <v>0</v>
          </cell>
          <cell r="L47">
            <v>0</v>
          </cell>
          <cell r="M47">
            <v>370000</v>
          </cell>
          <cell r="N47" t="str">
            <v>원테크</v>
          </cell>
          <cell r="O47">
            <v>407000</v>
          </cell>
          <cell r="P47" t="str">
            <v>태진</v>
          </cell>
          <cell r="Q47">
            <v>254727</v>
          </cell>
          <cell r="R47" t="str">
            <v>1core</v>
          </cell>
          <cell r="S47" t="str">
            <v/>
          </cell>
          <cell r="T47">
            <v>254727</v>
          </cell>
          <cell r="U47" t="str">
            <v>http://1core.co.kr/</v>
          </cell>
        </row>
        <row r="48">
          <cell r="B48" t="str">
            <v xml:space="preserve">광점퍼코드LC/PC SC/APC-2m  </v>
          </cell>
          <cell r="C48">
            <v>90</v>
          </cell>
          <cell r="D48" t="str">
            <v>광점퍼코드</v>
          </cell>
          <cell r="E48" t="str">
            <v xml:space="preserve">LC/PC SC/APC-2m  </v>
          </cell>
          <cell r="F48" t="str">
            <v>본</v>
          </cell>
          <cell r="G48">
            <v>0</v>
          </cell>
          <cell r="H48">
            <v>0</v>
          </cell>
          <cell r="I48">
            <v>0</v>
          </cell>
          <cell r="J48">
            <v>0</v>
          </cell>
          <cell r="K48">
            <v>0</v>
          </cell>
          <cell r="L48">
            <v>0</v>
          </cell>
          <cell r="M48">
            <v>8000</v>
          </cell>
          <cell r="N48" t="str">
            <v>원테크</v>
          </cell>
          <cell r="O48">
            <v>8800</v>
          </cell>
          <cell r="P48" t="str">
            <v>태진</v>
          </cell>
          <cell r="Q48">
            <v>2790</v>
          </cell>
          <cell r="R48" t="str">
            <v>internet</v>
          </cell>
          <cell r="S48" t="str">
            <v/>
          </cell>
          <cell r="T48">
            <v>2790</v>
          </cell>
          <cell r="U48">
            <v>0</v>
          </cell>
        </row>
        <row r="49">
          <cell r="B49" t="str">
            <v>성단용 피그테일LC-SM-SP 1.5m</v>
          </cell>
          <cell r="C49">
            <v>91</v>
          </cell>
          <cell r="D49" t="str">
            <v>성단용 피그테일</v>
          </cell>
          <cell r="E49" t="str">
            <v>LC-SM-SP 1.5m</v>
          </cell>
          <cell r="F49" t="str">
            <v>본</v>
          </cell>
          <cell r="G49">
            <v>0</v>
          </cell>
          <cell r="H49">
            <v>0</v>
          </cell>
          <cell r="I49">
            <v>0</v>
          </cell>
          <cell r="J49">
            <v>0</v>
          </cell>
          <cell r="K49">
            <v>0</v>
          </cell>
          <cell r="L49">
            <v>0</v>
          </cell>
          <cell r="M49">
            <v>4000</v>
          </cell>
          <cell r="N49" t="str">
            <v>원테크</v>
          </cell>
          <cell r="O49">
            <v>4400</v>
          </cell>
          <cell r="P49" t="str">
            <v>태진</v>
          </cell>
          <cell r="Q49">
            <v>800</v>
          </cell>
          <cell r="R49" t="str">
            <v>JMIT</v>
          </cell>
          <cell r="S49" t="str">
            <v/>
          </cell>
          <cell r="T49">
            <v>800</v>
          </cell>
          <cell r="U49" t="str">
            <v>https://smartstore.naver.com/jmit</v>
          </cell>
        </row>
        <row r="50">
          <cell r="B50" t="str">
            <v>파스콘 트로프LTE-R 횡단용(TU120S)</v>
          </cell>
          <cell r="C50">
            <v>97</v>
          </cell>
          <cell r="D50" t="str">
            <v>파스콘 트로프</v>
          </cell>
          <cell r="E50" t="str">
            <v>LTE-R 횡단용(TU120S)</v>
          </cell>
          <cell r="F50" t="str">
            <v>EA</v>
          </cell>
          <cell r="G50">
            <v>45000</v>
          </cell>
          <cell r="H50">
            <v>1128</v>
          </cell>
          <cell r="I50">
            <v>0</v>
          </cell>
          <cell r="J50">
            <v>0</v>
          </cell>
          <cell r="K50">
            <v>57750</v>
          </cell>
          <cell r="L50">
            <v>1113</v>
          </cell>
          <cell r="M50">
            <v>43700</v>
          </cell>
          <cell r="N50" t="str">
            <v>넥스코</v>
          </cell>
          <cell r="O50">
            <v>44800</v>
          </cell>
          <cell r="P50" t="str">
            <v>플러스콘</v>
          </cell>
          <cell r="Q50">
            <v>0</v>
          </cell>
          <cell r="R50">
            <v>0</v>
          </cell>
          <cell r="S50" t="str">
            <v/>
          </cell>
          <cell r="T50">
            <v>43700</v>
          </cell>
          <cell r="U50">
            <v>0</v>
          </cell>
        </row>
        <row r="51">
          <cell r="B51" t="str">
            <v>볼트세트6x40㎜</v>
          </cell>
          <cell r="C51">
            <v>98</v>
          </cell>
          <cell r="D51" t="str">
            <v>볼트세트</v>
          </cell>
          <cell r="E51" t="str">
            <v>6x40㎜</v>
          </cell>
          <cell r="F51" t="str">
            <v>세트</v>
          </cell>
          <cell r="G51">
            <v>105</v>
          </cell>
          <cell r="H51">
            <v>88</v>
          </cell>
          <cell r="I51">
            <v>106</v>
          </cell>
          <cell r="J51">
            <v>41</v>
          </cell>
          <cell r="K51">
            <v>114</v>
          </cell>
          <cell r="L51">
            <v>93</v>
          </cell>
          <cell r="M51">
            <v>380</v>
          </cell>
          <cell r="N51" t="str">
            <v>넥스코</v>
          </cell>
          <cell r="O51">
            <v>450</v>
          </cell>
          <cell r="P51" t="str">
            <v>플러스콘</v>
          </cell>
          <cell r="Q51">
            <v>0</v>
          </cell>
          <cell r="R51">
            <v>0</v>
          </cell>
          <cell r="S51" t="str">
            <v/>
          </cell>
          <cell r="T51">
            <v>105</v>
          </cell>
          <cell r="U51">
            <v>0</v>
          </cell>
        </row>
        <row r="52">
          <cell r="B52" t="str">
            <v>케이블트레이고강도PVC트레이, W300x60Hx4.0t</v>
          </cell>
          <cell r="C52">
            <v>101</v>
          </cell>
          <cell r="D52" t="str">
            <v>케이블트레이</v>
          </cell>
          <cell r="E52" t="str">
            <v>고강도PVC트레이, W300x60Hx4.0t</v>
          </cell>
          <cell r="F52" t="str">
            <v>m</v>
          </cell>
          <cell r="G52">
            <v>0</v>
          </cell>
          <cell r="H52">
            <v>0</v>
          </cell>
          <cell r="I52">
            <v>0</v>
          </cell>
          <cell r="J52">
            <v>0</v>
          </cell>
          <cell r="K52">
            <v>0</v>
          </cell>
          <cell r="L52">
            <v>0</v>
          </cell>
          <cell r="M52">
            <v>20100</v>
          </cell>
          <cell r="N52" t="str">
            <v>금양이앤에스</v>
          </cell>
          <cell r="O52">
            <v>19700</v>
          </cell>
          <cell r="P52" t="str">
            <v>(주)유노아이티</v>
          </cell>
          <cell r="Q52">
            <v>0</v>
          </cell>
          <cell r="R52">
            <v>0</v>
          </cell>
          <cell r="S52">
            <v>12240</v>
          </cell>
          <cell r="T52">
            <v>12240</v>
          </cell>
          <cell r="U52">
            <v>0</v>
          </cell>
        </row>
        <row r="53">
          <cell r="B53" t="str">
            <v>케이블트레이 부속품Joint Connector, H60</v>
          </cell>
          <cell r="C53">
            <v>103</v>
          </cell>
          <cell r="D53" t="str">
            <v>케이블트레이 부속품</v>
          </cell>
          <cell r="E53" t="str">
            <v>Joint Connector, H60</v>
          </cell>
          <cell r="F53" t="str">
            <v>개</v>
          </cell>
          <cell r="G53">
            <v>0</v>
          </cell>
          <cell r="H53">
            <v>0</v>
          </cell>
          <cell r="I53">
            <v>0</v>
          </cell>
          <cell r="J53">
            <v>0</v>
          </cell>
          <cell r="K53">
            <v>0</v>
          </cell>
          <cell r="L53">
            <v>0</v>
          </cell>
          <cell r="M53">
            <v>3800</v>
          </cell>
          <cell r="N53" t="str">
            <v>금양이앤에스</v>
          </cell>
          <cell r="O53">
            <v>3500</v>
          </cell>
          <cell r="P53" t="str">
            <v>(주)유노아이티</v>
          </cell>
          <cell r="Q53">
            <v>0</v>
          </cell>
          <cell r="R53">
            <v>0</v>
          </cell>
          <cell r="S53" t="str">
            <v/>
          </cell>
          <cell r="T53">
            <v>3500</v>
          </cell>
          <cell r="U53">
            <v>0</v>
          </cell>
        </row>
        <row r="54">
          <cell r="B54" t="str">
            <v>케이블트레이 부속품Shank B/N, 3/8"</v>
          </cell>
          <cell r="C54">
            <v>104</v>
          </cell>
          <cell r="D54" t="str">
            <v>케이블트레이 부속품</v>
          </cell>
          <cell r="E54" t="str">
            <v>Shank B/N, 3/8"</v>
          </cell>
          <cell r="F54" t="str">
            <v>개</v>
          </cell>
          <cell r="G54">
            <v>0</v>
          </cell>
          <cell r="H54">
            <v>0</v>
          </cell>
          <cell r="I54">
            <v>0</v>
          </cell>
          <cell r="J54">
            <v>0</v>
          </cell>
          <cell r="K54">
            <v>0</v>
          </cell>
          <cell r="L54">
            <v>0</v>
          </cell>
          <cell r="M54">
            <v>500</v>
          </cell>
          <cell r="N54" t="str">
            <v>금양이앤에스</v>
          </cell>
          <cell r="O54">
            <v>400</v>
          </cell>
          <cell r="P54" t="str">
            <v>(주)유노아이티</v>
          </cell>
          <cell r="Q54">
            <v>0</v>
          </cell>
          <cell r="R54">
            <v>0</v>
          </cell>
          <cell r="S54" t="str">
            <v/>
          </cell>
          <cell r="T54">
            <v>400</v>
          </cell>
          <cell r="U54">
            <v>0</v>
          </cell>
        </row>
        <row r="55">
          <cell r="B55" t="str">
            <v>케이블트레이 부속품Separator,H60</v>
          </cell>
          <cell r="C55">
            <v>106</v>
          </cell>
          <cell r="D55" t="str">
            <v>케이블트레이 부속품</v>
          </cell>
          <cell r="E55" t="str">
            <v>Separator,H60</v>
          </cell>
          <cell r="F55" t="str">
            <v>m</v>
          </cell>
          <cell r="G55">
            <v>0</v>
          </cell>
          <cell r="H55">
            <v>0</v>
          </cell>
          <cell r="I55">
            <v>0</v>
          </cell>
          <cell r="J55">
            <v>0</v>
          </cell>
          <cell r="K55">
            <v>0</v>
          </cell>
          <cell r="L55">
            <v>0</v>
          </cell>
          <cell r="M55">
            <v>5300</v>
          </cell>
          <cell r="N55" t="str">
            <v>금양이앤에스</v>
          </cell>
          <cell r="O55">
            <v>5000</v>
          </cell>
          <cell r="P55" t="str">
            <v>(주)유노아이티</v>
          </cell>
          <cell r="Q55">
            <v>0</v>
          </cell>
          <cell r="R55">
            <v>0</v>
          </cell>
          <cell r="S55" t="str">
            <v/>
          </cell>
          <cell r="T55">
            <v>5000</v>
          </cell>
          <cell r="U55">
            <v>0</v>
          </cell>
        </row>
        <row r="56">
          <cell r="B56" t="str">
            <v>케이블트레이 부속품BRACKET(고정형)</v>
          </cell>
          <cell r="C56">
            <v>107</v>
          </cell>
          <cell r="D56" t="str">
            <v>케이블트레이 부속품</v>
          </cell>
          <cell r="E56" t="str">
            <v>BRACKET(고정형)</v>
          </cell>
          <cell r="F56" t="str">
            <v>개</v>
          </cell>
          <cell r="G56">
            <v>0</v>
          </cell>
          <cell r="H56">
            <v>0</v>
          </cell>
          <cell r="I56">
            <v>0</v>
          </cell>
          <cell r="J56">
            <v>0</v>
          </cell>
          <cell r="K56">
            <v>0</v>
          </cell>
          <cell r="L56">
            <v>0</v>
          </cell>
          <cell r="M56">
            <v>18200</v>
          </cell>
          <cell r="N56" t="str">
            <v>금양이앤에스</v>
          </cell>
          <cell r="O56">
            <v>18000</v>
          </cell>
          <cell r="P56" t="str">
            <v>(주)유노아이티</v>
          </cell>
          <cell r="Q56">
            <v>0</v>
          </cell>
          <cell r="R56">
            <v>0</v>
          </cell>
          <cell r="S56" t="str">
            <v/>
          </cell>
          <cell r="T56">
            <v>18000</v>
          </cell>
          <cell r="U56">
            <v>0</v>
          </cell>
        </row>
        <row r="57">
          <cell r="B57" t="str">
            <v>케이블트레이 부속품방진고무패드</v>
          </cell>
          <cell r="C57">
            <v>108</v>
          </cell>
          <cell r="D57" t="str">
            <v>케이블트레이 부속품</v>
          </cell>
          <cell r="E57" t="str">
            <v>방진고무패드</v>
          </cell>
          <cell r="F57" t="str">
            <v>㎡</v>
          </cell>
          <cell r="G57">
            <v>0</v>
          </cell>
          <cell r="H57">
            <v>0</v>
          </cell>
          <cell r="I57">
            <v>0</v>
          </cell>
          <cell r="J57">
            <v>0</v>
          </cell>
          <cell r="K57">
            <v>0</v>
          </cell>
          <cell r="L57">
            <v>0</v>
          </cell>
          <cell r="M57">
            <v>14500</v>
          </cell>
          <cell r="N57" t="str">
            <v>금양이앤에스</v>
          </cell>
          <cell r="O57">
            <v>13000</v>
          </cell>
          <cell r="P57" t="str">
            <v>(주)유노아이티</v>
          </cell>
          <cell r="Q57">
            <v>0</v>
          </cell>
          <cell r="R57">
            <v>0</v>
          </cell>
          <cell r="S57" t="str">
            <v/>
          </cell>
          <cell r="T57">
            <v>13000</v>
          </cell>
          <cell r="U57">
            <v>0</v>
          </cell>
        </row>
        <row r="58">
          <cell r="B58" t="str">
            <v>U-CHANNEL 41x41x2.6t</v>
          </cell>
          <cell r="C58">
            <v>109</v>
          </cell>
          <cell r="D58" t="str">
            <v>U-CHANNEL</v>
          </cell>
          <cell r="E58" t="str">
            <v xml:space="preserve"> 41x41x2.6t</v>
          </cell>
          <cell r="F58" t="str">
            <v>m</v>
          </cell>
          <cell r="G58">
            <v>0</v>
          </cell>
          <cell r="H58">
            <v>0</v>
          </cell>
          <cell r="I58">
            <v>0</v>
          </cell>
          <cell r="J58">
            <v>0</v>
          </cell>
          <cell r="K58">
            <v>0</v>
          </cell>
          <cell r="L58">
            <v>0</v>
          </cell>
          <cell r="M58">
            <v>0</v>
          </cell>
          <cell r="N58">
            <v>0</v>
          </cell>
          <cell r="O58">
            <v>0</v>
          </cell>
          <cell r="P58">
            <v>0</v>
          </cell>
          <cell r="Q58">
            <v>0</v>
          </cell>
          <cell r="R58">
            <v>0</v>
          </cell>
          <cell r="S58">
            <v>3960</v>
          </cell>
          <cell r="T58">
            <v>3960</v>
          </cell>
          <cell r="U58">
            <v>0</v>
          </cell>
        </row>
        <row r="59">
          <cell r="B59" t="str">
            <v>셋트앵커1/2"(M12),L=100mm,STS</v>
          </cell>
          <cell r="C59">
            <v>110</v>
          </cell>
          <cell r="D59" t="str">
            <v>셋트앵커</v>
          </cell>
          <cell r="E59" t="str">
            <v>1/2"(M12),L=100mm,STS</v>
          </cell>
          <cell r="F59" t="str">
            <v>개</v>
          </cell>
          <cell r="G59">
            <v>1250</v>
          </cell>
          <cell r="H59">
            <v>93</v>
          </cell>
          <cell r="I59">
            <v>1598</v>
          </cell>
          <cell r="J59">
            <v>48</v>
          </cell>
          <cell r="K59">
            <v>1598</v>
          </cell>
          <cell r="L59">
            <v>54</v>
          </cell>
          <cell r="M59">
            <v>0</v>
          </cell>
          <cell r="N59">
            <v>0</v>
          </cell>
          <cell r="O59">
            <v>0</v>
          </cell>
          <cell r="P59">
            <v>0</v>
          </cell>
          <cell r="Q59">
            <v>0</v>
          </cell>
          <cell r="R59">
            <v>0</v>
          </cell>
          <cell r="S59" t="str">
            <v/>
          </cell>
          <cell r="T59">
            <v>1250</v>
          </cell>
          <cell r="U59">
            <v>0</v>
          </cell>
        </row>
        <row r="60">
          <cell r="B60" t="str">
            <v>풀박스200*200*100mm</v>
          </cell>
          <cell r="C60">
            <v>121</v>
          </cell>
          <cell r="D60" t="str">
            <v>풀박스</v>
          </cell>
          <cell r="E60" t="str">
            <v>200*200*100mm</v>
          </cell>
          <cell r="F60" t="str">
            <v>개</v>
          </cell>
          <cell r="G60">
            <v>5040</v>
          </cell>
          <cell r="H60">
            <v>1127</v>
          </cell>
          <cell r="I60">
            <v>4378</v>
          </cell>
          <cell r="J60">
            <v>1235</v>
          </cell>
          <cell r="K60">
            <v>4378</v>
          </cell>
          <cell r="L60">
            <v>873</v>
          </cell>
          <cell r="M60">
            <v>0</v>
          </cell>
          <cell r="N60">
            <v>0</v>
          </cell>
          <cell r="O60">
            <v>0</v>
          </cell>
          <cell r="P60">
            <v>0</v>
          </cell>
          <cell r="Q60">
            <v>0</v>
          </cell>
          <cell r="R60">
            <v>0</v>
          </cell>
          <cell r="S60">
            <v>3721</v>
          </cell>
          <cell r="T60">
            <v>3721</v>
          </cell>
          <cell r="U60">
            <v>0</v>
          </cell>
        </row>
        <row r="61">
          <cell r="B61" t="str">
            <v>풀박스200*200*200mm</v>
          </cell>
          <cell r="C61">
            <v>120</v>
          </cell>
          <cell r="D61" t="str">
            <v>풀박스</v>
          </cell>
          <cell r="E61" t="str">
            <v>200*200*200mm</v>
          </cell>
          <cell r="F61" t="str">
            <v>개</v>
          </cell>
          <cell r="G61">
            <v>7200</v>
          </cell>
          <cell r="H61">
            <v>1127</v>
          </cell>
          <cell r="I61">
            <v>6479</v>
          </cell>
          <cell r="J61">
            <v>1235</v>
          </cell>
          <cell r="K61">
            <v>6479</v>
          </cell>
          <cell r="L61">
            <v>873</v>
          </cell>
          <cell r="M61">
            <v>0</v>
          </cell>
          <cell r="N61">
            <v>0</v>
          </cell>
          <cell r="O61">
            <v>0</v>
          </cell>
          <cell r="P61">
            <v>0</v>
          </cell>
          <cell r="Q61">
            <v>0</v>
          </cell>
          <cell r="R61">
            <v>0</v>
          </cell>
          <cell r="S61">
            <v>5507</v>
          </cell>
          <cell r="T61">
            <v>5507</v>
          </cell>
          <cell r="U61">
            <v>0</v>
          </cell>
        </row>
        <row r="62">
          <cell r="B62" t="str">
            <v>풀박스300*300*100mm</v>
          </cell>
          <cell r="C62">
            <v>122</v>
          </cell>
          <cell r="D62" t="str">
            <v>풀박스</v>
          </cell>
          <cell r="E62" t="str">
            <v>300*300*100mm</v>
          </cell>
          <cell r="F62" t="str">
            <v>개</v>
          </cell>
          <cell r="G62">
            <v>8600</v>
          </cell>
          <cell r="H62">
            <v>1127</v>
          </cell>
          <cell r="I62">
            <v>9515</v>
          </cell>
          <cell r="J62">
            <v>1235</v>
          </cell>
          <cell r="K62">
            <v>9515</v>
          </cell>
          <cell r="L62">
            <v>873</v>
          </cell>
          <cell r="M62">
            <v>0</v>
          </cell>
          <cell r="N62">
            <v>0</v>
          </cell>
          <cell r="O62">
            <v>0</v>
          </cell>
          <cell r="P62">
            <v>0</v>
          </cell>
          <cell r="Q62">
            <v>0</v>
          </cell>
          <cell r="R62">
            <v>0</v>
          </cell>
          <cell r="S62">
            <v>6715</v>
          </cell>
          <cell r="T62">
            <v>6715</v>
          </cell>
          <cell r="U62">
            <v>0</v>
          </cell>
        </row>
        <row r="63">
          <cell r="B63" t="str">
            <v>전산볼트M10 (3/8"), STS</v>
          </cell>
          <cell r="C63">
            <v>123</v>
          </cell>
          <cell r="D63" t="str">
            <v>전산볼트</v>
          </cell>
          <cell r="E63" t="str">
            <v>M10 (3/8"), STS</v>
          </cell>
          <cell r="F63" t="str">
            <v>개</v>
          </cell>
          <cell r="G63">
            <v>3736</v>
          </cell>
          <cell r="H63">
            <v>86</v>
          </cell>
          <cell r="I63">
            <v>4427</v>
          </cell>
          <cell r="J63">
            <v>43</v>
          </cell>
          <cell r="K63">
            <v>4269</v>
          </cell>
          <cell r="L63">
            <v>51</v>
          </cell>
          <cell r="M63">
            <v>0</v>
          </cell>
          <cell r="N63">
            <v>0</v>
          </cell>
          <cell r="O63">
            <v>0</v>
          </cell>
          <cell r="P63">
            <v>0</v>
          </cell>
          <cell r="Q63">
            <v>0</v>
          </cell>
          <cell r="R63">
            <v>0</v>
          </cell>
          <cell r="S63">
            <v>3260</v>
          </cell>
          <cell r="T63">
            <v>3260</v>
          </cell>
          <cell r="U63">
            <v>0</v>
          </cell>
        </row>
        <row r="64">
          <cell r="B64" t="str">
            <v>스트롱앙카M10 (1/2"), STS</v>
          </cell>
          <cell r="C64">
            <v>124</v>
          </cell>
          <cell r="D64" t="str">
            <v>스트롱앙카</v>
          </cell>
          <cell r="E64" t="str">
            <v>M10 (1/2"), STS</v>
          </cell>
          <cell r="F64" t="str">
            <v>개</v>
          </cell>
          <cell r="G64">
            <v>0</v>
          </cell>
          <cell r="H64">
            <v>0</v>
          </cell>
          <cell r="I64">
            <v>1560</v>
          </cell>
          <cell r="J64">
            <v>48</v>
          </cell>
          <cell r="K64">
            <v>1560</v>
          </cell>
          <cell r="L64">
            <v>54</v>
          </cell>
          <cell r="M64">
            <v>0</v>
          </cell>
          <cell r="N64">
            <v>0</v>
          </cell>
          <cell r="O64">
            <v>0</v>
          </cell>
          <cell r="P64">
            <v>0</v>
          </cell>
          <cell r="Q64">
            <v>0</v>
          </cell>
          <cell r="R64">
            <v>0</v>
          </cell>
          <cell r="S64" t="str">
            <v/>
          </cell>
          <cell r="T64">
            <v>1560</v>
          </cell>
          <cell r="U64">
            <v>0</v>
          </cell>
        </row>
        <row r="65">
          <cell r="B65" t="str">
            <v>와셔M10, STS</v>
          </cell>
          <cell r="C65">
            <v>125</v>
          </cell>
          <cell r="D65" t="str">
            <v>와셔</v>
          </cell>
          <cell r="E65" t="str">
            <v>M10, STS</v>
          </cell>
          <cell r="F65" t="str">
            <v>개</v>
          </cell>
          <cell r="G65">
            <v>22.78</v>
          </cell>
          <cell r="H65">
            <v>91</v>
          </cell>
          <cell r="I65">
            <v>30.9</v>
          </cell>
          <cell r="J65">
            <v>43</v>
          </cell>
          <cell r="K65">
            <v>31.2</v>
          </cell>
          <cell r="L65">
            <v>56</v>
          </cell>
          <cell r="M65">
            <v>0</v>
          </cell>
          <cell r="N65">
            <v>0</v>
          </cell>
          <cell r="O65">
            <v>0</v>
          </cell>
          <cell r="P65">
            <v>0</v>
          </cell>
          <cell r="Q65">
            <v>0</v>
          </cell>
          <cell r="R65">
            <v>0</v>
          </cell>
          <cell r="S65" t="str">
            <v/>
          </cell>
          <cell r="T65">
            <v>22.78</v>
          </cell>
          <cell r="U65">
            <v>0</v>
          </cell>
        </row>
        <row r="66">
          <cell r="B66" t="str">
            <v>너트M10, STS</v>
          </cell>
          <cell r="C66">
            <v>126</v>
          </cell>
          <cell r="D66" t="str">
            <v>너트</v>
          </cell>
          <cell r="E66" t="str">
            <v>M10, STS</v>
          </cell>
          <cell r="F66" t="str">
            <v>개</v>
          </cell>
          <cell r="G66">
            <v>83.2</v>
          </cell>
          <cell r="H66">
            <v>90</v>
          </cell>
          <cell r="I66">
            <v>101.8</v>
          </cell>
          <cell r="J66">
            <v>41</v>
          </cell>
          <cell r="K66">
            <v>82.3</v>
          </cell>
          <cell r="L66">
            <v>56</v>
          </cell>
          <cell r="M66">
            <v>0</v>
          </cell>
          <cell r="N66">
            <v>0</v>
          </cell>
          <cell r="O66">
            <v>0</v>
          </cell>
          <cell r="P66">
            <v>0</v>
          </cell>
          <cell r="Q66">
            <v>0</v>
          </cell>
          <cell r="R66">
            <v>0</v>
          </cell>
          <cell r="S66" t="str">
            <v/>
          </cell>
          <cell r="T66">
            <v>82.3</v>
          </cell>
          <cell r="U66">
            <v>0</v>
          </cell>
        </row>
        <row r="67">
          <cell r="B67" t="str">
            <v>커넥터Φ1/2"</v>
          </cell>
          <cell r="C67">
            <v>128</v>
          </cell>
          <cell r="D67" t="str">
            <v>커넥터</v>
          </cell>
          <cell r="E67" t="str">
            <v>Φ1/2"</v>
          </cell>
          <cell r="F67" t="str">
            <v>개</v>
          </cell>
          <cell r="G67">
            <v>0</v>
          </cell>
          <cell r="H67">
            <v>0</v>
          </cell>
          <cell r="I67">
            <v>0</v>
          </cell>
          <cell r="J67">
            <v>0</v>
          </cell>
          <cell r="K67">
            <v>0</v>
          </cell>
          <cell r="L67">
            <v>0</v>
          </cell>
          <cell r="M67">
            <v>3300</v>
          </cell>
          <cell r="N67" t="str">
            <v>(주)호성테크닉스</v>
          </cell>
          <cell r="O67">
            <v>3500</v>
          </cell>
          <cell r="P67" t="str">
            <v>㈜한국전자</v>
          </cell>
          <cell r="Q67">
            <v>0</v>
          </cell>
          <cell r="R67">
            <v>0</v>
          </cell>
          <cell r="S67" t="str">
            <v/>
          </cell>
          <cell r="T67">
            <v>3300</v>
          </cell>
          <cell r="U67">
            <v>0</v>
          </cell>
        </row>
        <row r="68">
          <cell r="B68" t="str">
            <v>Cable ductW200*H150, 커버포함,SUS</v>
          </cell>
          <cell r="C68">
            <v>130</v>
          </cell>
          <cell r="D68" t="str">
            <v>Cable duct</v>
          </cell>
          <cell r="E68" t="str">
            <v>W200*H150, 커버포함,SUS</v>
          </cell>
          <cell r="F68" t="str">
            <v>m</v>
          </cell>
          <cell r="G68">
            <v>0</v>
          </cell>
          <cell r="H68">
            <v>0</v>
          </cell>
          <cell r="I68">
            <v>0</v>
          </cell>
          <cell r="J68">
            <v>0</v>
          </cell>
          <cell r="K68">
            <v>0</v>
          </cell>
          <cell r="L68">
            <v>0</v>
          </cell>
          <cell r="M68">
            <v>100000</v>
          </cell>
          <cell r="N68" t="str">
            <v>견적</v>
          </cell>
          <cell r="O68">
            <v>100000</v>
          </cell>
          <cell r="P68" t="str">
            <v>(주)유노아이티</v>
          </cell>
          <cell r="Q68">
            <v>0</v>
          </cell>
          <cell r="R68">
            <v>0</v>
          </cell>
          <cell r="S68" t="str">
            <v/>
          </cell>
          <cell r="T68">
            <v>100000</v>
          </cell>
          <cell r="U68">
            <v>0</v>
          </cell>
        </row>
        <row r="69">
          <cell r="B69" t="str">
            <v>급전선HFC(FR)12D</v>
          </cell>
          <cell r="C69">
            <v>131</v>
          </cell>
          <cell r="D69" t="str">
            <v>급전선</v>
          </cell>
          <cell r="E69" t="str">
            <v>HFC(FR)12D</v>
          </cell>
          <cell r="F69" t="str">
            <v>m</v>
          </cell>
          <cell r="G69">
            <v>8000</v>
          </cell>
          <cell r="H69">
            <v>1301</v>
          </cell>
          <cell r="I69">
            <v>0</v>
          </cell>
          <cell r="J69">
            <v>0</v>
          </cell>
          <cell r="K69">
            <v>0</v>
          </cell>
          <cell r="L69">
            <v>0</v>
          </cell>
          <cell r="M69">
            <v>5500</v>
          </cell>
          <cell r="N69" t="str">
            <v>SKT</v>
          </cell>
          <cell r="O69">
            <v>0</v>
          </cell>
          <cell r="P69">
            <v>0</v>
          </cell>
          <cell r="Q69">
            <v>0</v>
          </cell>
          <cell r="R69">
            <v>0</v>
          </cell>
          <cell r="S69">
            <v>0</v>
          </cell>
          <cell r="T69">
            <v>5500</v>
          </cell>
          <cell r="U69">
            <v>0</v>
          </cell>
        </row>
        <row r="70">
          <cell r="C70">
            <v>0</v>
          </cell>
          <cell r="D70" t="str">
            <v>노무비</v>
          </cell>
          <cell r="E70">
            <v>0</v>
          </cell>
          <cell r="F70">
            <v>0</v>
          </cell>
          <cell r="G70">
            <v>0</v>
          </cell>
          <cell r="H70">
            <v>0</v>
          </cell>
          <cell r="I70">
            <v>0</v>
          </cell>
          <cell r="J70">
            <v>0</v>
          </cell>
          <cell r="K70">
            <v>0</v>
          </cell>
          <cell r="L70">
            <v>0</v>
          </cell>
          <cell r="M70">
            <v>0</v>
          </cell>
          <cell r="N70">
            <v>0</v>
          </cell>
          <cell r="O70">
            <v>0</v>
          </cell>
          <cell r="P70">
            <v>0</v>
          </cell>
          <cell r="Q70">
            <v>0</v>
          </cell>
          <cell r="R70">
            <v>0</v>
          </cell>
          <cell r="S70">
            <v>0</v>
          </cell>
          <cell r="T70" t="str">
            <v>2022.09.01</v>
          </cell>
          <cell r="U70">
            <v>0</v>
          </cell>
        </row>
        <row r="71">
          <cell r="B71" t="str">
            <v>형틀목공0</v>
          </cell>
          <cell r="C71">
            <v>501</v>
          </cell>
          <cell r="D71" t="str">
            <v>형틀목공</v>
          </cell>
          <cell r="E71">
            <v>0</v>
          </cell>
          <cell r="F71" t="str">
            <v>인</v>
          </cell>
          <cell r="G71">
            <v>0</v>
          </cell>
          <cell r="H71">
            <v>0</v>
          </cell>
          <cell r="I71">
            <v>0</v>
          </cell>
          <cell r="J71">
            <v>0</v>
          </cell>
          <cell r="K71">
            <v>0</v>
          </cell>
          <cell r="L71">
            <v>0</v>
          </cell>
          <cell r="M71">
            <v>0</v>
          </cell>
          <cell r="N71">
            <v>0</v>
          </cell>
          <cell r="O71">
            <v>0</v>
          </cell>
          <cell r="P71">
            <v>0</v>
          </cell>
          <cell r="Q71">
            <v>0</v>
          </cell>
          <cell r="R71">
            <v>0</v>
          </cell>
          <cell r="S71">
            <v>0</v>
          </cell>
          <cell r="T71">
            <v>246376</v>
          </cell>
          <cell r="U71">
            <v>0</v>
          </cell>
        </row>
        <row r="72">
          <cell r="B72" t="str">
            <v>철공0</v>
          </cell>
          <cell r="C72">
            <v>503</v>
          </cell>
          <cell r="D72" t="str">
            <v>철공</v>
          </cell>
          <cell r="E72">
            <v>0</v>
          </cell>
          <cell r="F72" t="str">
            <v>인</v>
          </cell>
          <cell r="G72">
            <v>0</v>
          </cell>
          <cell r="H72">
            <v>0</v>
          </cell>
          <cell r="I72">
            <v>0</v>
          </cell>
          <cell r="J72">
            <v>0</v>
          </cell>
          <cell r="K72">
            <v>0</v>
          </cell>
          <cell r="L72">
            <v>0</v>
          </cell>
          <cell r="M72">
            <v>0</v>
          </cell>
          <cell r="N72">
            <v>0</v>
          </cell>
          <cell r="O72">
            <v>0</v>
          </cell>
          <cell r="P72">
            <v>0</v>
          </cell>
          <cell r="Q72">
            <v>0</v>
          </cell>
          <cell r="R72">
            <v>0</v>
          </cell>
          <cell r="S72">
            <v>0</v>
          </cell>
          <cell r="T72">
            <v>211415</v>
          </cell>
          <cell r="U72">
            <v>0</v>
          </cell>
        </row>
        <row r="73">
          <cell r="B73" t="str">
            <v>철근공0</v>
          </cell>
          <cell r="C73">
            <v>504</v>
          </cell>
          <cell r="D73" t="str">
            <v>철근공</v>
          </cell>
          <cell r="E73">
            <v>0</v>
          </cell>
          <cell r="F73" t="str">
            <v>인</v>
          </cell>
          <cell r="G73">
            <v>0</v>
          </cell>
          <cell r="H73">
            <v>0</v>
          </cell>
          <cell r="I73">
            <v>0</v>
          </cell>
          <cell r="J73">
            <v>0</v>
          </cell>
          <cell r="K73">
            <v>0</v>
          </cell>
          <cell r="L73">
            <v>0</v>
          </cell>
          <cell r="M73">
            <v>0</v>
          </cell>
          <cell r="N73">
            <v>0</v>
          </cell>
          <cell r="O73">
            <v>0</v>
          </cell>
          <cell r="P73">
            <v>0</v>
          </cell>
          <cell r="Q73">
            <v>0</v>
          </cell>
          <cell r="R73">
            <v>0</v>
          </cell>
          <cell r="S73">
            <v>0</v>
          </cell>
          <cell r="T73">
            <v>240080</v>
          </cell>
          <cell r="U73">
            <v>0</v>
          </cell>
        </row>
        <row r="74">
          <cell r="B74" t="str">
            <v>비계공0</v>
          </cell>
          <cell r="C74">
            <v>505</v>
          </cell>
          <cell r="D74" t="str">
            <v>비계공</v>
          </cell>
          <cell r="E74">
            <v>0</v>
          </cell>
          <cell r="F74" t="str">
            <v>인</v>
          </cell>
          <cell r="G74">
            <v>0</v>
          </cell>
          <cell r="H74">
            <v>0</v>
          </cell>
          <cell r="I74">
            <v>0</v>
          </cell>
          <cell r="J74">
            <v>0</v>
          </cell>
          <cell r="K74">
            <v>0</v>
          </cell>
          <cell r="L74">
            <v>0</v>
          </cell>
          <cell r="M74">
            <v>0</v>
          </cell>
          <cell r="N74">
            <v>0</v>
          </cell>
          <cell r="O74">
            <v>0</v>
          </cell>
          <cell r="P74">
            <v>0</v>
          </cell>
          <cell r="Q74">
            <v>0</v>
          </cell>
          <cell r="R74">
            <v>0</v>
          </cell>
          <cell r="S74">
            <v>0</v>
          </cell>
          <cell r="T74">
            <v>269039</v>
          </cell>
          <cell r="U74">
            <v>0</v>
          </cell>
        </row>
        <row r="75">
          <cell r="B75" t="str">
            <v>콘크리트공0</v>
          </cell>
          <cell r="C75">
            <v>506</v>
          </cell>
          <cell r="D75" t="str">
            <v>콘크리트공</v>
          </cell>
          <cell r="E75">
            <v>0</v>
          </cell>
          <cell r="F75" t="str">
            <v>인</v>
          </cell>
          <cell r="G75">
            <v>0</v>
          </cell>
          <cell r="H75">
            <v>0</v>
          </cell>
          <cell r="I75">
            <v>0</v>
          </cell>
          <cell r="J75">
            <v>0</v>
          </cell>
          <cell r="K75">
            <v>0</v>
          </cell>
          <cell r="L75">
            <v>0</v>
          </cell>
          <cell r="M75">
            <v>0</v>
          </cell>
          <cell r="N75">
            <v>0</v>
          </cell>
          <cell r="O75">
            <v>0</v>
          </cell>
          <cell r="P75">
            <v>0</v>
          </cell>
          <cell r="Q75">
            <v>0</v>
          </cell>
          <cell r="R75">
            <v>0</v>
          </cell>
          <cell r="S75">
            <v>0</v>
          </cell>
          <cell r="T75">
            <v>235988</v>
          </cell>
          <cell r="U75">
            <v>0</v>
          </cell>
        </row>
        <row r="76">
          <cell r="B76" t="str">
            <v>배관공0</v>
          </cell>
          <cell r="C76">
            <v>507</v>
          </cell>
          <cell r="D76" t="str">
            <v>배관공</v>
          </cell>
          <cell r="E76">
            <v>0</v>
          </cell>
          <cell r="F76" t="str">
            <v>인</v>
          </cell>
          <cell r="G76">
            <v>0</v>
          </cell>
          <cell r="H76">
            <v>0</v>
          </cell>
          <cell r="I76">
            <v>0</v>
          </cell>
          <cell r="J76">
            <v>0</v>
          </cell>
          <cell r="K76">
            <v>0</v>
          </cell>
          <cell r="L76">
            <v>0</v>
          </cell>
          <cell r="M76">
            <v>0</v>
          </cell>
          <cell r="N76">
            <v>0</v>
          </cell>
          <cell r="O76">
            <v>0</v>
          </cell>
          <cell r="P76">
            <v>0</v>
          </cell>
          <cell r="Q76">
            <v>0</v>
          </cell>
          <cell r="R76">
            <v>0</v>
          </cell>
          <cell r="S76">
            <v>0</v>
          </cell>
          <cell r="T76">
            <v>208255</v>
          </cell>
          <cell r="U76">
            <v>0</v>
          </cell>
        </row>
        <row r="77">
          <cell r="B77" t="str">
            <v>플랜트전공0</v>
          </cell>
          <cell r="C77">
            <v>511</v>
          </cell>
          <cell r="D77" t="str">
            <v>플랜트전공</v>
          </cell>
          <cell r="E77">
            <v>0</v>
          </cell>
          <cell r="F77" t="str">
            <v>인</v>
          </cell>
          <cell r="G77">
            <v>0</v>
          </cell>
          <cell r="H77">
            <v>0</v>
          </cell>
          <cell r="I77">
            <v>0</v>
          </cell>
          <cell r="J77">
            <v>0</v>
          </cell>
          <cell r="K77">
            <v>0</v>
          </cell>
          <cell r="L77">
            <v>0</v>
          </cell>
          <cell r="M77">
            <v>0</v>
          </cell>
          <cell r="N77">
            <v>0</v>
          </cell>
          <cell r="O77">
            <v>0</v>
          </cell>
          <cell r="P77">
            <v>0</v>
          </cell>
          <cell r="Q77">
            <v>0</v>
          </cell>
          <cell r="R77">
            <v>0</v>
          </cell>
          <cell r="S77">
            <v>0</v>
          </cell>
          <cell r="T77">
            <v>241264</v>
          </cell>
          <cell r="U77">
            <v>0</v>
          </cell>
        </row>
        <row r="78">
          <cell r="B78" t="str">
            <v>내선전공0</v>
          </cell>
          <cell r="C78">
            <v>512</v>
          </cell>
          <cell r="D78" t="str">
            <v>내선전공</v>
          </cell>
          <cell r="E78">
            <v>0</v>
          </cell>
          <cell r="F78" t="str">
            <v>인</v>
          </cell>
          <cell r="G78">
            <v>0</v>
          </cell>
          <cell r="H78">
            <v>0</v>
          </cell>
          <cell r="I78">
            <v>0</v>
          </cell>
          <cell r="J78">
            <v>0</v>
          </cell>
          <cell r="K78">
            <v>0</v>
          </cell>
          <cell r="L78">
            <v>0</v>
          </cell>
          <cell r="M78">
            <v>0</v>
          </cell>
          <cell r="N78">
            <v>0</v>
          </cell>
          <cell r="O78">
            <v>0</v>
          </cell>
          <cell r="P78">
            <v>0</v>
          </cell>
          <cell r="Q78">
            <v>0</v>
          </cell>
          <cell r="R78">
            <v>0</v>
          </cell>
          <cell r="S78">
            <v>0</v>
          </cell>
          <cell r="T78">
            <v>259089</v>
          </cell>
          <cell r="U78">
            <v>0</v>
          </cell>
        </row>
        <row r="79">
          <cell r="B79" t="str">
            <v>저압케이블전공0</v>
          </cell>
          <cell r="C79">
            <v>514</v>
          </cell>
          <cell r="D79" t="str">
            <v>저압케이블전공</v>
          </cell>
          <cell r="E79">
            <v>0</v>
          </cell>
          <cell r="F79" t="str">
            <v>인</v>
          </cell>
          <cell r="G79">
            <v>0</v>
          </cell>
          <cell r="H79">
            <v>0</v>
          </cell>
          <cell r="I79">
            <v>0</v>
          </cell>
          <cell r="J79">
            <v>0</v>
          </cell>
          <cell r="K79">
            <v>0</v>
          </cell>
          <cell r="L79">
            <v>0</v>
          </cell>
          <cell r="M79">
            <v>0</v>
          </cell>
          <cell r="N79">
            <v>0</v>
          </cell>
          <cell r="O79">
            <v>0</v>
          </cell>
          <cell r="P79">
            <v>0</v>
          </cell>
          <cell r="Q79">
            <v>0</v>
          </cell>
          <cell r="R79">
            <v>0</v>
          </cell>
          <cell r="S79">
            <v>0</v>
          </cell>
          <cell r="T79">
            <v>272282</v>
          </cell>
          <cell r="U79">
            <v>0</v>
          </cell>
        </row>
        <row r="80">
          <cell r="B80" t="str">
            <v>철도신호공0</v>
          </cell>
          <cell r="C80">
            <v>515</v>
          </cell>
          <cell r="D80" t="str">
            <v>철도신호공</v>
          </cell>
          <cell r="E80">
            <v>0</v>
          </cell>
          <cell r="F80" t="str">
            <v>인</v>
          </cell>
          <cell r="G80">
            <v>0</v>
          </cell>
          <cell r="H80">
            <v>0</v>
          </cell>
          <cell r="I80">
            <v>0</v>
          </cell>
          <cell r="J80">
            <v>0</v>
          </cell>
          <cell r="K80">
            <v>0</v>
          </cell>
          <cell r="L80">
            <v>0</v>
          </cell>
          <cell r="M80">
            <v>0</v>
          </cell>
          <cell r="N80">
            <v>0</v>
          </cell>
          <cell r="O80">
            <v>0</v>
          </cell>
          <cell r="P80">
            <v>0</v>
          </cell>
          <cell r="Q80">
            <v>0</v>
          </cell>
          <cell r="R80">
            <v>0</v>
          </cell>
          <cell r="S80">
            <v>0</v>
          </cell>
          <cell r="T80">
            <v>261379</v>
          </cell>
          <cell r="U80">
            <v>0</v>
          </cell>
        </row>
        <row r="81">
          <cell r="B81" t="str">
            <v>통신외선공0</v>
          </cell>
          <cell r="C81">
            <v>516</v>
          </cell>
          <cell r="D81" t="str">
            <v>통신외선공</v>
          </cell>
          <cell r="E81">
            <v>0</v>
          </cell>
          <cell r="F81" t="str">
            <v>인</v>
          </cell>
          <cell r="G81">
            <v>0</v>
          </cell>
          <cell r="H81">
            <v>0</v>
          </cell>
          <cell r="I81">
            <v>0</v>
          </cell>
          <cell r="J81">
            <v>0</v>
          </cell>
          <cell r="K81">
            <v>0</v>
          </cell>
          <cell r="L81">
            <v>0</v>
          </cell>
          <cell r="M81">
            <v>0</v>
          </cell>
          <cell r="N81">
            <v>0</v>
          </cell>
          <cell r="O81">
            <v>0</v>
          </cell>
          <cell r="P81">
            <v>0</v>
          </cell>
          <cell r="Q81">
            <v>0</v>
          </cell>
          <cell r="R81">
            <v>0</v>
          </cell>
          <cell r="S81">
            <v>0</v>
          </cell>
          <cell r="T81">
            <v>357144</v>
          </cell>
          <cell r="U81">
            <v>0</v>
          </cell>
        </row>
        <row r="82">
          <cell r="B82" t="str">
            <v>통신설비공0</v>
          </cell>
          <cell r="C82">
            <v>517</v>
          </cell>
          <cell r="D82" t="str">
            <v>통신설비공</v>
          </cell>
          <cell r="E82">
            <v>0</v>
          </cell>
          <cell r="F82" t="str">
            <v>인</v>
          </cell>
          <cell r="G82">
            <v>0</v>
          </cell>
          <cell r="H82">
            <v>0</v>
          </cell>
          <cell r="I82">
            <v>0</v>
          </cell>
          <cell r="J82">
            <v>0</v>
          </cell>
          <cell r="K82">
            <v>0</v>
          </cell>
          <cell r="L82">
            <v>0</v>
          </cell>
          <cell r="M82">
            <v>0</v>
          </cell>
          <cell r="N82">
            <v>0</v>
          </cell>
          <cell r="O82">
            <v>0</v>
          </cell>
          <cell r="P82">
            <v>0</v>
          </cell>
          <cell r="Q82">
            <v>0</v>
          </cell>
          <cell r="R82">
            <v>0</v>
          </cell>
          <cell r="S82">
            <v>0</v>
          </cell>
          <cell r="T82">
            <v>272067</v>
          </cell>
          <cell r="U82">
            <v>0</v>
          </cell>
        </row>
        <row r="83">
          <cell r="B83" t="str">
            <v>통신내선공0</v>
          </cell>
          <cell r="C83">
            <v>518</v>
          </cell>
          <cell r="D83" t="str">
            <v>통신내선공</v>
          </cell>
          <cell r="E83">
            <v>0</v>
          </cell>
          <cell r="F83" t="str">
            <v>인</v>
          </cell>
          <cell r="G83">
            <v>0</v>
          </cell>
          <cell r="H83">
            <v>0</v>
          </cell>
          <cell r="I83">
            <v>0</v>
          </cell>
          <cell r="J83">
            <v>0</v>
          </cell>
          <cell r="K83">
            <v>0</v>
          </cell>
          <cell r="L83">
            <v>0</v>
          </cell>
          <cell r="M83">
            <v>0</v>
          </cell>
          <cell r="N83">
            <v>0</v>
          </cell>
          <cell r="O83">
            <v>0</v>
          </cell>
          <cell r="P83">
            <v>0</v>
          </cell>
          <cell r="Q83">
            <v>0</v>
          </cell>
          <cell r="R83">
            <v>0</v>
          </cell>
          <cell r="S83">
            <v>0</v>
          </cell>
          <cell r="T83">
            <v>242964</v>
          </cell>
          <cell r="U83">
            <v>0</v>
          </cell>
        </row>
        <row r="84">
          <cell r="B84" t="str">
            <v>통신케이블공0</v>
          </cell>
          <cell r="C84">
            <v>519</v>
          </cell>
          <cell r="D84" t="str">
            <v>통신케이블공</v>
          </cell>
          <cell r="E84">
            <v>0</v>
          </cell>
          <cell r="F84" t="str">
            <v>인</v>
          </cell>
          <cell r="G84">
            <v>0</v>
          </cell>
          <cell r="H84">
            <v>0</v>
          </cell>
          <cell r="I84">
            <v>0</v>
          </cell>
          <cell r="J84">
            <v>0</v>
          </cell>
          <cell r="K84">
            <v>0</v>
          </cell>
          <cell r="L84">
            <v>0</v>
          </cell>
          <cell r="M84">
            <v>0</v>
          </cell>
          <cell r="N84">
            <v>0</v>
          </cell>
          <cell r="O84">
            <v>0</v>
          </cell>
          <cell r="P84">
            <v>0</v>
          </cell>
          <cell r="Q84">
            <v>0</v>
          </cell>
          <cell r="R84">
            <v>0</v>
          </cell>
          <cell r="S84">
            <v>0</v>
          </cell>
          <cell r="T84">
            <v>381041</v>
          </cell>
          <cell r="U84">
            <v>0</v>
          </cell>
        </row>
        <row r="85">
          <cell r="B85" t="str">
            <v>무선안테나공0</v>
          </cell>
          <cell r="C85">
            <v>520</v>
          </cell>
          <cell r="D85" t="str">
            <v>무선안테나공</v>
          </cell>
          <cell r="E85">
            <v>0</v>
          </cell>
          <cell r="F85" t="str">
            <v>인</v>
          </cell>
          <cell r="G85">
            <v>0</v>
          </cell>
          <cell r="H85">
            <v>0</v>
          </cell>
          <cell r="I85">
            <v>0</v>
          </cell>
          <cell r="J85">
            <v>0</v>
          </cell>
          <cell r="K85">
            <v>0</v>
          </cell>
          <cell r="L85">
            <v>0</v>
          </cell>
          <cell r="M85">
            <v>0</v>
          </cell>
          <cell r="N85">
            <v>0</v>
          </cell>
          <cell r="O85">
            <v>0</v>
          </cell>
          <cell r="P85">
            <v>0</v>
          </cell>
          <cell r="Q85">
            <v>0</v>
          </cell>
          <cell r="R85">
            <v>0</v>
          </cell>
          <cell r="S85">
            <v>0</v>
          </cell>
          <cell r="T85">
            <v>311012</v>
          </cell>
          <cell r="U85">
            <v>0</v>
          </cell>
        </row>
        <row r="86">
          <cell r="B86" t="str">
            <v>특별인부0</v>
          </cell>
          <cell r="C86">
            <v>522</v>
          </cell>
          <cell r="D86" t="str">
            <v>특별인부</v>
          </cell>
          <cell r="E86">
            <v>0</v>
          </cell>
          <cell r="F86" t="str">
            <v>인</v>
          </cell>
          <cell r="G86">
            <v>0</v>
          </cell>
          <cell r="H86">
            <v>0</v>
          </cell>
          <cell r="I86">
            <v>0</v>
          </cell>
          <cell r="J86">
            <v>0</v>
          </cell>
          <cell r="K86">
            <v>0</v>
          </cell>
          <cell r="L86">
            <v>0</v>
          </cell>
          <cell r="M86">
            <v>0</v>
          </cell>
          <cell r="N86">
            <v>0</v>
          </cell>
          <cell r="O86">
            <v>0</v>
          </cell>
          <cell r="P86">
            <v>0</v>
          </cell>
          <cell r="Q86">
            <v>0</v>
          </cell>
          <cell r="R86">
            <v>0</v>
          </cell>
          <cell r="S86">
            <v>0</v>
          </cell>
          <cell r="T86">
            <v>192375</v>
          </cell>
          <cell r="U86">
            <v>0</v>
          </cell>
        </row>
        <row r="87">
          <cell r="B87" t="str">
            <v>보통인부0</v>
          </cell>
          <cell r="C87">
            <v>523</v>
          </cell>
          <cell r="D87" t="str">
            <v>보통인부</v>
          </cell>
          <cell r="E87">
            <v>0</v>
          </cell>
          <cell r="F87" t="str">
            <v>인</v>
          </cell>
          <cell r="G87">
            <v>0</v>
          </cell>
          <cell r="H87">
            <v>0</v>
          </cell>
          <cell r="I87">
            <v>0</v>
          </cell>
          <cell r="J87">
            <v>0</v>
          </cell>
          <cell r="K87">
            <v>0</v>
          </cell>
          <cell r="L87">
            <v>0</v>
          </cell>
          <cell r="M87">
            <v>0</v>
          </cell>
          <cell r="N87">
            <v>0</v>
          </cell>
          <cell r="O87">
            <v>0</v>
          </cell>
          <cell r="P87">
            <v>0</v>
          </cell>
          <cell r="Q87">
            <v>0</v>
          </cell>
          <cell r="R87">
            <v>0</v>
          </cell>
          <cell r="S87">
            <v>0</v>
          </cell>
          <cell r="T87">
            <v>153671</v>
          </cell>
          <cell r="U87">
            <v>0</v>
          </cell>
        </row>
        <row r="88">
          <cell r="B88" t="str">
            <v>용접공0</v>
          </cell>
          <cell r="C88">
            <v>526</v>
          </cell>
          <cell r="D88" t="str">
            <v>용접공</v>
          </cell>
          <cell r="E88">
            <v>0</v>
          </cell>
          <cell r="F88" t="str">
            <v>인</v>
          </cell>
          <cell r="G88">
            <v>0</v>
          </cell>
          <cell r="H88">
            <v>0</v>
          </cell>
          <cell r="I88">
            <v>0</v>
          </cell>
          <cell r="J88">
            <v>0</v>
          </cell>
          <cell r="K88">
            <v>0</v>
          </cell>
          <cell r="L88">
            <v>0</v>
          </cell>
          <cell r="M88">
            <v>0</v>
          </cell>
          <cell r="N88">
            <v>0</v>
          </cell>
          <cell r="O88">
            <v>0</v>
          </cell>
          <cell r="P88">
            <v>0</v>
          </cell>
          <cell r="Q88">
            <v>0</v>
          </cell>
          <cell r="R88">
            <v>0</v>
          </cell>
          <cell r="S88">
            <v>0</v>
          </cell>
          <cell r="T88">
            <v>238739</v>
          </cell>
          <cell r="U88">
            <v>0</v>
          </cell>
        </row>
        <row r="89">
          <cell r="B89" t="str">
            <v>H/W시험사0</v>
          </cell>
          <cell r="C89">
            <v>528</v>
          </cell>
          <cell r="D89" t="str">
            <v>H/W시험사</v>
          </cell>
          <cell r="E89">
            <v>0</v>
          </cell>
          <cell r="F89" t="str">
            <v>인</v>
          </cell>
          <cell r="G89">
            <v>0</v>
          </cell>
          <cell r="H89">
            <v>0</v>
          </cell>
          <cell r="I89">
            <v>0</v>
          </cell>
          <cell r="J89">
            <v>0</v>
          </cell>
          <cell r="K89">
            <v>0</v>
          </cell>
          <cell r="L89">
            <v>0</v>
          </cell>
          <cell r="M89">
            <v>0</v>
          </cell>
          <cell r="N89">
            <v>0</v>
          </cell>
          <cell r="O89">
            <v>0</v>
          </cell>
          <cell r="P89">
            <v>0</v>
          </cell>
          <cell r="Q89">
            <v>0</v>
          </cell>
          <cell r="R89">
            <v>0</v>
          </cell>
          <cell r="S89">
            <v>0</v>
          </cell>
          <cell r="T89">
            <v>349792</v>
          </cell>
          <cell r="U89">
            <v>0</v>
          </cell>
        </row>
        <row r="90">
          <cell r="B90" t="str">
            <v>S/W시험사0</v>
          </cell>
          <cell r="C90">
            <v>529</v>
          </cell>
          <cell r="D90" t="str">
            <v>S/W시험사</v>
          </cell>
          <cell r="E90">
            <v>0</v>
          </cell>
          <cell r="F90" t="str">
            <v>인</v>
          </cell>
          <cell r="G90">
            <v>0</v>
          </cell>
          <cell r="H90">
            <v>0</v>
          </cell>
          <cell r="I90">
            <v>0</v>
          </cell>
          <cell r="J90">
            <v>0</v>
          </cell>
          <cell r="K90">
            <v>0</v>
          </cell>
          <cell r="L90">
            <v>0</v>
          </cell>
          <cell r="M90">
            <v>0</v>
          </cell>
          <cell r="N90">
            <v>0</v>
          </cell>
          <cell r="O90">
            <v>0</v>
          </cell>
          <cell r="P90">
            <v>0</v>
          </cell>
          <cell r="Q90">
            <v>0</v>
          </cell>
          <cell r="R90">
            <v>0</v>
          </cell>
          <cell r="S90">
            <v>0</v>
          </cell>
          <cell r="T90">
            <v>391265</v>
          </cell>
          <cell r="U90">
            <v>0</v>
          </cell>
        </row>
        <row r="91">
          <cell r="B91" t="str">
            <v>미장공0</v>
          </cell>
          <cell r="C91">
            <v>535</v>
          </cell>
          <cell r="D91" t="str">
            <v>미장공</v>
          </cell>
          <cell r="E91">
            <v>0</v>
          </cell>
          <cell r="F91" t="str">
            <v>인</v>
          </cell>
          <cell r="G91">
            <v>0</v>
          </cell>
          <cell r="H91">
            <v>0</v>
          </cell>
          <cell r="I91">
            <v>0</v>
          </cell>
          <cell r="J91">
            <v>0</v>
          </cell>
          <cell r="K91">
            <v>0</v>
          </cell>
          <cell r="L91">
            <v>0</v>
          </cell>
          <cell r="M91">
            <v>0</v>
          </cell>
          <cell r="N91">
            <v>0</v>
          </cell>
          <cell r="O91">
            <v>0</v>
          </cell>
          <cell r="P91">
            <v>0</v>
          </cell>
          <cell r="Q91">
            <v>0</v>
          </cell>
          <cell r="R91">
            <v>0</v>
          </cell>
          <cell r="S91">
            <v>0</v>
          </cell>
          <cell r="T91">
            <v>239846</v>
          </cell>
          <cell r="U91">
            <v>0</v>
          </cell>
        </row>
        <row r="92">
          <cell r="B92" t="str">
            <v>계장공0</v>
          </cell>
          <cell r="C92">
            <v>537</v>
          </cell>
          <cell r="D92" t="str">
            <v>계장공</v>
          </cell>
          <cell r="E92">
            <v>0</v>
          </cell>
          <cell r="F92" t="str">
            <v>인</v>
          </cell>
          <cell r="G92">
            <v>0</v>
          </cell>
          <cell r="H92">
            <v>0</v>
          </cell>
          <cell r="I92">
            <v>0</v>
          </cell>
          <cell r="J92">
            <v>0</v>
          </cell>
          <cell r="K92">
            <v>0</v>
          </cell>
          <cell r="L92">
            <v>0</v>
          </cell>
          <cell r="M92">
            <v>0</v>
          </cell>
          <cell r="N92">
            <v>0</v>
          </cell>
          <cell r="O92">
            <v>0</v>
          </cell>
          <cell r="P92">
            <v>0</v>
          </cell>
          <cell r="Q92">
            <v>0</v>
          </cell>
          <cell r="R92">
            <v>0</v>
          </cell>
          <cell r="S92">
            <v>0</v>
          </cell>
          <cell r="T92">
            <v>268571</v>
          </cell>
          <cell r="U92">
            <v>0</v>
          </cell>
        </row>
        <row r="93">
          <cell r="B93" t="str">
            <v>광케이블설치사0</v>
          </cell>
          <cell r="C93">
            <v>553</v>
          </cell>
          <cell r="D93" t="str">
            <v>광케이블설치사</v>
          </cell>
          <cell r="E93">
            <v>0</v>
          </cell>
          <cell r="F93" t="str">
            <v>인</v>
          </cell>
          <cell r="G93">
            <v>0</v>
          </cell>
          <cell r="H93">
            <v>0</v>
          </cell>
          <cell r="I93">
            <v>0</v>
          </cell>
          <cell r="J93">
            <v>0</v>
          </cell>
          <cell r="K93">
            <v>0</v>
          </cell>
          <cell r="L93">
            <v>0</v>
          </cell>
          <cell r="M93">
            <v>0</v>
          </cell>
          <cell r="N93">
            <v>0</v>
          </cell>
          <cell r="O93">
            <v>0</v>
          </cell>
          <cell r="P93">
            <v>0</v>
          </cell>
          <cell r="Q93">
            <v>0</v>
          </cell>
          <cell r="R93">
            <v>0</v>
          </cell>
          <cell r="S93">
            <v>0</v>
          </cell>
          <cell r="T93">
            <v>398214</v>
          </cell>
          <cell r="U93">
            <v>0</v>
          </cell>
        </row>
        <row r="94">
          <cell r="B94" t="str">
            <v>통신관련산업기사0</v>
          </cell>
          <cell r="C94">
            <v>555</v>
          </cell>
          <cell r="D94" t="str">
            <v>통신관련산업기사</v>
          </cell>
          <cell r="E94">
            <v>0</v>
          </cell>
          <cell r="F94" t="str">
            <v>인</v>
          </cell>
          <cell r="G94">
            <v>0</v>
          </cell>
          <cell r="H94">
            <v>0</v>
          </cell>
          <cell r="I94">
            <v>0</v>
          </cell>
          <cell r="J94">
            <v>0</v>
          </cell>
          <cell r="K94">
            <v>0</v>
          </cell>
          <cell r="L94">
            <v>0</v>
          </cell>
          <cell r="M94">
            <v>0</v>
          </cell>
          <cell r="N94">
            <v>0</v>
          </cell>
          <cell r="O94">
            <v>0</v>
          </cell>
          <cell r="P94">
            <v>0</v>
          </cell>
          <cell r="Q94">
            <v>0</v>
          </cell>
          <cell r="R94">
            <v>0</v>
          </cell>
          <cell r="S94">
            <v>0</v>
          </cell>
          <cell r="T94">
            <v>273786</v>
          </cell>
          <cell r="U94">
            <v>0</v>
          </cell>
        </row>
        <row r="95">
          <cell r="B95" t="str">
            <v>통신관련기사0</v>
          </cell>
          <cell r="C95">
            <v>556</v>
          </cell>
          <cell r="D95" t="str">
            <v>통신관련기사</v>
          </cell>
          <cell r="E95">
            <v>0</v>
          </cell>
          <cell r="F95" t="str">
            <v>인</v>
          </cell>
          <cell r="G95">
            <v>0</v>
          </cell>
          <cell r="H95">
            <v>0</v>
          </cell>
          <cell r="I95">
            <v>0</v>
          </cell>
          <cell r="J95">
            <v>0</v>
          </cell>
          <cell r="K95">
            <v>0</v>
          </cell>
          <cell r="L95">
            <v>0</v>
          </cell>
          <cell r="M95">
            <v>0</v>
          </cell>
          <cell r="N95">
            <v>0</v>
          </cell>
          <cell r="O95">
            <v>0</v>
          </cell>
          <cell r="P95">
            <v>0</v>
          </cell>
          <cell r="Q95">
            <v>0</v>
          </cell>
          <cell r="R95">
            <v>0</v>
          </cell>
          <cell r="S95">
            <v>0</v>
          </cell>
          <cell r="T95">
            <v>284842</v>
          </cell>
          <cell r="U95">
            <v>0</v>
          </cell>
        </row>
        <row r="96">
          <cell r="B96" t="str">
            <v>건설기계운전사0</v>
          </cell>
          <cell r="C96">
            <v>563</v>
          </cell>
          <cell r="D96" t="str">
            <v>건설기계운전사</v>
          </cell>
          <cell r="E96">
            <v>0</v>
          </cell>
          <cell r="F96" t="str">
            <v>인</v>
          </cell>
          <cell r="G96">
            <v>0</v>
          </cell>
          <cell r="H96">
            <v>0</v>
          </cell>
          <cell r="I96">
            <v>0</v>
          </cell>
          <cell r="J96">
            <v>0</v>
          </cell>
          <cell r="K96">
            <v>0</v>
          </cell>
          <cell r="L96">
            <v>0</v>
          </cell>
          <cell r="M96">
            <v>0</v>
          </cell>
          <cell r="N96">
            <v>0</v>
          </cell>
          <cell r="O96">
            <v>0</v>
          </cell>
          <cell r="P96">
            <v>0</v>
          </cell>
          <cell r="Q96">
            <v>0</v>
          </cell>
          <cell r="R96">
            <v>0</v>
          </cell>
          <cell r="S96">
            <v>0</v>
          </cell>
          <cell r="T96">
            <v>230245</v>
          </cell>
          <cell r="U96">
            <v>0</v>
          </cell>
        </row>
        <row r="97">
          <cell r="B97" t="str">
            <v>건설기계조장0</v>
          </cell>
          <cell r="C97">
            <v>564</v>
          </cell>
          <cell r="D97" t="str">
            <v>건설기계조장</v>
          </cell>
          <cell r="E97">
            <v>0</v>
          </cell>
          <cell r="F97" t="str">
            <v>인</v>
          </cell>
          <cell r="G97">
            <v>0</v>
          </cell>
          <cell r="H97">
            <v>0</v>
          </cell>
          <cell r="I97">
            <v>0</v>
          </cell>
          <cell r="J97">
            <v>0</v>
          </cell>
          <cell r="K97">
            <v>0</v>
          </cell>
          <cell r="L97">
            <v>0</v>
          </cell>
          <cell r="M97">
            <v>0</v>
          </cell>
          <cell r="N97">
            <v>0</v>
          </cell>
          <cell r="O97">
            <v>0</v>
          </cell>
          <cell r="P97">
            <v>0</v>
          </cell>
          <cell r="Q97">
            <v>0</v>
          </cell>
          <cell r="R97">
            <v>0</v>
          </cell>
          <cell r="S97">
            <v>0</v>
          </cell>
          <cell r="T97">
            <v>183489</v>
          </cell>
          <cell r="U97">
            <v>0</v>
          </cell>
        </row>
        <row r="98">
          <cell r="B98" t="str">
            <v>일반기계운전사0</v>
          </cell>
          <cell r="C98">
            <v>565</v>
          </cell>
          <cell r="D98" t="str">
            <v>일반기계운전사</v>
          </cell>
          <cell r="E98">
            <v>0</v>
          </cell>
          <cell r="F98" t="str">
            <v>인</v>
          </cell>
          <cell r="G98">
            <v>0</v>
          </cell>
          <cell r="H98">
            <v>0</v>
          </cell>
          <cell r="I98">
            <v>0</v>
          </cell>
          <cell r="J98">
            <v>0</v>
          </cell>
          <cell r="K98">
            <v>0</v>
          </cell>
          <cell r="L98">
            <v>0</v>
          </cell>
          <cell r="M98">
            <v>0</v>
          </cell>
          <cell r="N98">
            <v>0</v>
          </cell>
          <cell r="O98">
            <v>0</v>
          </cell>
          <cell r="P98">
            <v>0</v>
          </cell>
          <cell r="Q98">
            <v>0</v>
          </cell>
          <cell r="R98">
            <v>0</v>
          </cell>
          <cell r="S98">
            <v>0</v>
          </cell>
          <cell r="T98">
            <v>151669</v>
          </cell>
          <cell r="U98">
            <v>0</v>
          </cell>
        </row>
        <row r="99">
          <cell r="B99" t="str">
            <v>포장공0</v>
          </cell>
          <cell r="C99">
            <v>566</v>
          </cell>
          <cell r="D99" t="str">
            <v>포장공</v>
          </cell>
          <cell r="E99">
            <v>0</v>
          </cell>
          <cell r="F99" t="str">
            <v>인</v>
          </cell>
          <cell r="G99">
            <v>0</v>
          </cell>
          <cell r="H99">
            <v>0</v>
          </cell>
          <cell r="I99">
            <v>0</v>
          </cell>
          <cell r="J99">
            <v>0</v>
          </cell>
          <cell r="K99">
            <v>0</v>
          </cell>
          <cell r="L99">
            <v>0</v>
          </cell>
          <cell r="M99">
            <v>0</v>
          </cell>
          <cell r="N99">
            <v>0</v>
          </cell>
          <cell r="O99">
            <v>0</v>
          </cell>
          <cell r="P99">
            <v>0</v>
          </cell>
          <cell r="Q99">
            <v>0</v>
          </cell>
          <cell r="R99">
            <v>0</v>
          </cell>
          <cell r="S99">
            <v>0</v>
          </cell>
          <cell r="T99">
            <v>232804</v>
          </cell>
          <cell r="U99">
            <v>0</v>
          </cell>
        </row>
        <row r="100">
          <cell r="C100">
            <v>100</v>
          </cell>
          <cell r="D100" t="str">
            <v>초급기술자</v>
          </cell>
          <cell r="E100">
            <v>0</v>
          </cell>
          <cell r="F100">
            <v>0</v>
          </cell>
          <cell r="G100">
            <v>0</v>
          </cell>
          <cell r="H100">
            <v>0</v>
          </cell>
          <cell r="I100">
            <v>0</v>
          </cell>
          <cell r="J100">
            <v>0</v>
          </cell>
          <cell r="K100">
            <v>0</v>
          </cell>
          <cell r="L100">
            <v>0</v>
          </cell>
          <cell r="M100">
            <v>0</v>
          </cell>
          <cell r="N100">
            <v>0</v>
          </cell>
          <cell r="O100">
            <v>0</v>
          </cell>
          <cell r="P100">
            <v>0</v>
          </cell>
          <cell r="Q100">
            <v>0</v>
          </cell>
          <cell r="R100">
            <v>0</v>
          </cell>
          <cell r="S100">
            <v>0</v>
          </cell>
          <cell r="T100">
            <v>194606</v>
          </cell>
          <cell r="U100">
            <v>0</v>
          </cell>
        </row>
        <row r="101">
          <cell r="E101">
            <v>0</v>
          </cell>
        </row>
        <row r="102">
          <cell r="B102" t="str">
            <v>입력참고</v>
          </cell>
          <cell r="C102">
            <v>600</v>
          </cell>
          <cell r="D102" t="str">
            <v>가. 재료비</v>
          </cell>
          <cell r="E102">
            <v>0</v>
          </cell>
        </row>
        <row r="103">
          <cell r="C103">
            <v>601</v>
          </cell>
          <cell r="D103" t="str">
            <v>나 노무비</v>
          </cell>
          <cell r="E103">
            <v>0</v>
          </cell>
        </row>
        <row r="104">
          <cell r="C104">
            <v>602</v>
          </cell>
          <cell r="D104" t="str">
            <v>다. 공구손료</v>
          </cell>
          <cell r="E104" t="str">
            <v>노무비x3%</v>
          </cell>
        </row>
        <row r="105">
          <cell r="C105">
            <v>603</v>
          </cell>
          <cell r="D105" t="str">
            <v>소계</v>
          </cell>
          <cell r="E105">
            <v>0</v>
          </cell>
        </row>
        <row r="106">
          <cell r="C106">
            <v>604</v>
          </cell>
          <cell r="E106">
            <v>0</v>
          </cell>
        </row>
        <row r="107">
          <cell r="C107">
            <v>605</v>
          </cell>
          <cell r="D107" t="str">
            <v>전선관 부속품</v>
          </cell>
          <cell r="E107" t="str">
            <v>재료비의 20%</v>
          </cell>
          <cell r="F107" t="str">
            <v>요율</v>
          </cell>
        </row>
        <row r="108">
          <cell r="C108">
            <v>606</v>
          </cell>
          <cell r="D108" t="str">
            <v>잡자재비</v>
          </cell>
          <cell r="E108" t="str">
            <v>전선 및 배관의 2%</v>
          </cell>
          <cell r="F108" t="str">
            <v>요율</v>
          </cell>
        </row>
        <row r="109">
          <cell r="C109">
            <v>607</v>
          </cell>
          <cell r="D109" t="str">
            <v>잡자재비</v>
          </cell>
          <cell r="E109">
            <v>0</v>
          </cell>
        </row>
      </sheetData>
      <sheetData sheetId="21"/>
      <sheetData sheetId="22"/>
      <sheetData sheetId="23"/>
      <sheetData sheetId="24">
        <row r="1">
          <cell r="C1">
            <v>2</v>
          </cell>
          <cell r="D1">
            <v>3</v>
          </cell>
          <cell r="E1">
            <v>4</v>
          </cell>
          <cell r="F1">
            <v>0</v>
          </cell>
          <cell r="G1">
            <v>0</v>
          </cell>
          <cell r="H1">
            <v>0</v>
          </cell>
          <cell r="I1">
            <v>0</v>
          </cell>
          <cell r="J1">
            <v>0</v>
          </cell>
        </row>
        <row r="2">
          <cell r="B2" t="str">
            <v>순번</v>
          </cell>
          <cell r="C2" t="str">
            <v>공     정      명</v>
          </cell>
          <cell r="D2" t="str">
            <v>규      격</v>
          </cell>
          <cell r="E2" t="str">
            <v>단위</v>
          </cell>
          <cell r="F2" t="str">
            <v>열차무선-2호선</v>
          </cell>
          <cell r="G2" t="str">
            <v>열차무선-3호선</v>
          </cell>
          <cell r="H2" t="str">
            <v>열차무선-4호선</v>
          </cell>
          <cell r="I2" t="str">
            <v>설계수량(계)</v>
          </cell>
          <cell r="J2" t="str">
            <v>비고</v>
          </cell>
        </row>
        <row r="3">
          <cell r="B3">
            <v>1</v>
          </cell>
          <cell r="C3" t="str">
            <v>트로프 설치</v>
          </cell>
          <cell r="D3" t="str">
            <v>TU120S, 야간</v>
          </cell>
          <cell r="E3" t="str">
            <v>10m</v>
          </cell>
          <cell r="F3">
            <v>846</v>
          </cell>
          <cell r="G3">
            <v>324</v>
          </cell>
          <cell r="H3">
            <v>0</v>
          </cell>
          <cell r="I3">
            <v>1170</v>
          </cell>
          <cell r="J3">
            <v>0</v>
          </cell>
        </row>
        <row r="4">
          <cell r="B4">
            <v>2</v>
          </cell>
          <cell r="C4" t="str">
            <v>금속제 가요 전선관 설치</v>
          </cell>
          <cell r="D4" t="str">
            <v>16mm, 야간</v>
          </cell>
          <cell r="E4" t="str">
            <v>10m</v>
          </cell>
          <cell r="F4">
            <v>0</v>
          </cell>
          <cell r="G4">
            <v>0</v>
          </cell>
          <cell r="H4">
            <v>0</v>
          </cell>
          <cell r="I4">
            <v>0</v>
          </cell>
          <cell r="J4">
            <v>0</v>
          </cell>
        </row>
        <row r="5">
          <cell r="B5">
            <v>3</v>
          </cell>
          <cell r="C5" t="str">
            <v>금속제 가요 전선관 설치</v>
          </cell>
          <cell r="D5" t="str">
            <v>22mm, 야간</v>
          </cell>
          <cell r="E5" t="str">
            <v>10m</v>
          </cell>
          <cell r="F5">
            <v>1204</v>
          </cell>
          <cell r="G5">
            <v>0</v>
          </cell>
          <cell r="H5">
            <v>0</v>
          </cell>
          <cell r="I5">
            <v>1204</v>
          </cell>
          <cell r="J5">
            <v>0</v>
          </cell>
        </row>
        <row r="6">
          <cell r="B6">
            <v>4</v>
          </cell>
          <cell r="C6" t="str">
            <v>금속제 가요 전선관 설치</v>
          </cell>
          <cell r="D6" t="str">
            <v>42mm, 야간</v>
          </cell>
          <cell r="E6" t="str">
            <v>10m</v>
          </cell>
          <cell r="F6">
            <v>51</v>
          </cell>
          <cell r="G6">
            <v>0</v>
          </cell>
          <cell r="H6">
            <v>0</v>
          </cell>
          <cell r="I6">
            <v>51</v>
          </cell>
          <cell r="J6">
            <v>0</v>
          </cell>
        </row>
        <row r="7">
          <cell r="B7">
            <v>5</v>
          </cell>
          <cell r="C7" t="str">
            <v>금속제 가요 전선관 설치</v>
          </cell>
          <cell r="D7" t="str">
            <v>54mm, 야간</v>
          </cell>
          <cell r="E7" t="str">
            <v>10m</v>
          </cell>
          <cell r="F7">
            <v>36</v>
          </cell>
          <cell r="G7">
            <v>0</v>
          </cell>
          <cell r="H7">
            <v>0</v>
          </cell>
          <cell r="I7">
            <v>36</v>
          </cell>
          <cell r="J7">
            <v>0</v>
          </cell>
        </row>
        <row r="8">
          <cell r="B8">
            <v>6</v>
          </cell>
          <cell r="C8" t="str">
            <v>나사없는 전선관 설치</v>
          </cell>
          <cell r="D8" t="str">
            <v>E25</v>
          </cell>
          <cell r="E8" t="str">
            <v>10m</v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</row>
        <row r="9">
          <cell r="B9">
            <v>7</v>
          </cell>
          <cell r="C9" t="str">
            <v>구내 광케이블 신설</v>
          </cell>
          <cell r="D9" t="str">
            <v>OF-SM-12Core(난연)강대, 이중시스</v>
          </cell>
          <cell r="E9" t="str">
            <v>100m</v>
          </cell>
          <cell r="F9">
            <v>5755</v>
          </cell>
          <cell r="G9">
            <v>0</v>
          </cell>
          <cell r="H9">
            <v>0</v>
          </cell>
          <cell r="I9">
            <v>5755</v>
          </cell>
          <cell r="J9">
            <v>0</v>
          </cell>
        </row>
        <row r="10">
          <cell r="B10">
            <v>8</v>
          </cell>
          <cell r="C10" t="str">
            <v>구내 광케이블 신설</v>
          </cell>
          <cell r="D10" t="str">
            <v>OF-SM-16Core(난연)강대, 이중시스</v>
          </cell>
          <cell r="E10" t="str">
            <v>100m</v>
          </cell>
          <cell r="F10">
            <v>2646</v>
          </cell>
          <cell r="G10">
            <v>0</v>
          </cell>
          <cell r="H10">
            <v>0</v>
          </cell>
          <cell r="I10">
            <v>2646</v>
          </cell>
          <cell r="J10">
            <v>0</v>
          </cell>
        </row>
        <row r="11">
          <cell r="B11">
            <v>9</v>
          </cell>
          <cell r="C11" t="str">
            <v>구내 광케이블 신설</v>
          </cell>
          <cell r="D11" t="str">
            <v>OF-SM-24Core(난연)강대, 이중시스</v>
          </cell>
          <cell r="E11" t="str">
            <v>100m</v>
          </cell>
          <cell r="F11">
            <v>2473</v>
          </cell>
          <cell r="G11">
            <v>0</v>
          </cell>
          <cell r="H11">
            <v>0</v>
          </cell>
          <cell r="I11">
            <v>2473</v>
          </cell>
          <cell r="J11">
            <v>0</v>
          </cell>
        </row>
        <row r="12">
          <cell r="B12">
            <v>10</v>
          </cell>
          <cell r="C12" t="str">
            <v>구내 광케이블 신설</v>
          </cell>
          <cell r="D12" t="str">
            <v>OF-SM-36Core(난연)강대, 이중시스</v>
          </cell>
          <cell r="E12" t="str">
            <v>100m</v>
          </cell>
          <cell r="F12">
            <v>5053</v>
          </cell>
          <cell r="G12">
            <v>0</v>
          </cell>
          <cell r="H12">
            <v>0</v>
          </cell>
          <cell r="I12">
            <v>5053</v>
          </cell>
          <cell r="J12">
            <v>0</v>
          </cell>
        </row>
        <row r="13">
          <cell r="B13">
            <v>11</v>
          </cell>
          <cell r="C13" t="str">
            <v>구내 광케이블 신설</v>
          </cell>
          <cell r="D13" t="str">
            <v>OF-SM-48Core(난연)강대, 이중시스</v>
          </cell>
          <cell r="E13" t="str">
            <v>100m</v>
          </cell>
          <cell r="F13">
            <v>5849</v>
          </cell>
          <cell r="G13">
            <v>0</v>
          </cell>
          <cell r="H13">
            <v>0</v>
          </cell>
          <cell r="I13">
            <v>5849</v>
          </cell>
          <cell r="J13">
            <v>0</v>
          </cell>
        </row>
        <row r="14">
          <cell r="B14">
            <v>12</v>
          </cell>
          <cell r="C14" t="str">
            <v>구내 광케이블 신설</v>
          </cell>
          <cell r="D14" t="str">
            <v>OF-SM-72ore(난연)강대, 이중시스</v>
          </cell>
          <cell r="E14" t="str">
            <v>100m</v>
          </cell>
          <cell r="F14">
            <v>804</v>
          </cell>
          <cell r="G14">
            <v>0</v>
          </cell>
          <cell r="H14">
            <v>0</v>
          </cell>
          <cell r="I14">
            <v>804</v>
          </cell>
          <cell r="J14">
            <v>0</v>
          </cell>
        </row>
        <row r="15">
          <cell r="B15">
            <v>13</v>
          </cell>
          <cell r="C15" t="str">
            <v>광섬유케이블 신설(야간)</v>
          </cell>
          <cell r="D15" t="str">
            <v>OF-SM-12Core(난연)강대, 이중시스</v>
          </cell>
          <cell r="E15" t="str">
            <v>100m</v>
          </cell>
          <cell r="F15">
            <v>19780</v>
          </cell>
          <cell r="G15">
            <v>0</v>
          </cell>
          <cell r="H15">
            <v>0</v>
          </cell>
          <cell r="I15">
            <v>19780</v>
          </cell>
          <cell r="J15">
            <v>0</v>
          </cell>
        </row>
        <row r="16">
          <cell r="B16">
            <v>14</v>
          </cell>
          <cell r="C16" t="str">
            <v>광섬유케이블 신설(야간)</v>
          </cell>
          <cell r="D16" t="str">
            <v>OF-SM-16Core(난연)강대, 이중시스</v>
          </cell>
          <cell r="E16" t="str">
            <v>100m</v>
          </cell>
          <cell r="F16">
            <v>7748</v>
          </cell>
          <cell r="G16">
            <v>0</v>
          </cell>
          <cell r="H16">
            <v>0</v>
          </cell>
          <cell r="I16">
            <v>7748</v>
          </cell>
          <cell r="J16">
            <v>0</v>
          </cell>
        </row>
        <row r="17">
          <cell r="B17">
            <v>15</v>
          </cell>
          <cell r="C17" t="str">
            <v>광섬유케이블 신설(야간)</v>
          </cell>
          <cell r="D17" t="str">
            <v>OF-SM-24Core(난연)강대, 이중시스</v>
          </cell>
          <cell r="E17" t="str">
            <v>100m</v>
          </cell>
          <cell r="F17">
            <v>9466</v>
          </cell>
          <cell r="G17">
            <v>0</v>
          </cell>
          <cell r="H17">
            <v>0</v>
          </cell>
          <cell r="I17">
            <v>9466</v>
          </cell>
          <cell r="J17">
            <v>0</v>
          </cell>
        </row>
        <row r="18">
          <cell r="B18">
            <v>16</v>
          </cell>
          <cell r="C18" t="str">
            <v>광섬유케이블 신설(야간)</v>
          </cell>
          <cell r="D18" t="str">
            <v>OF-SM-36Core(난연)강대, 이중시스</v>
          </cell>
          <cell r="E18" t="str">
            <v>100m</v>
          </cell>
          <cell r="F18">
            <v>19231</v>
          </cell>
          <cell r="G18">
            <v>0</v>
          </cell>
          <cell r="H18">
            <v>0</v>
          </cell>
          <cell r="I18">
            <v>19231</v>
          </cell>
          <cell r="J18">
            <v>0</v>
          </cell>
        </row>
        <row r="19">
          <cell r="B19">
            <v>17</v>
          </cell>
          <cell r="C19" t="str">
            <v>광섬유케이블 신설(야간)</v>
          </cell>
          <cell r="D19" t="str">
            <v>OF-SM-48Core(난연)강대, 이중시스</v>
          </cell>
          <cell r="E19" t="str">
            <v>100m</v>
          </cell>
          <cell r="F19">
            <v>16631</v>
          </cell>
          <cell r="G19">
            <v>0</v>
          </cell>
          <cell r="H19">
            <v>0</v>
          </cell>
          <cell r="I19">
            <v>16631</v>
          </cell>
          <cell r="J19">
            <v>0</v>
          </cell>
        </row>
        <row r="20">
          <cell r="B20">
            <v>18</v>
          </cell>
          <cell r="C20" t="str">
            <v>광섬유케이블 신설(야간)</v>
          </cell>
          <cell r="D20" t="str">
            <v>OF-SM-72ore(난연)강대, 이중시스</v>
          </cell>
          <cell r="E20" t="str">
            <v>100m</v>
          </cell>
          <cell r="F20">
            <v>3404</v>
          </cell>
          <cell r="G20">
            <v>0</v>
          </cell>
          <cell r="H20">
            <v>0</v>
          </cell>
          <cell r="I20">
            <v>3404</v>
          </cell>
          <cell r="J20">
            <v>0</v>
          </cell>
        </row>
        <row r="21">
          <cell r="B21">
            <v>19</v>
          </cell>
          <cell r="C21" t="str">
            <v>광케이블 국내성단(야간)</v>
          </cell>
          <cell r="D21" t="str">
            <v>12 코어 이하</v>
          </cell>
          <cell r="E21" t="str">
            <v>core</v>
          </cell>
          <cell r="F21">
            <v>512</v>
          </cell>
          <cell r="G21">
            <v>224</v>
          </cell>
          <cell r="H21">
            <v>120</v>
          </cell>
          <cell r="I21">
            <v>856</v>
          </cell>
          <cell r="J21">
            <v>0</v>
          </cell>
        </row>
        <row r="22">
          <cell r="B22">
            <v>20</v>
          </cell>
          <cell r="C22" t="str">
            <v>구내 광케이블 성단</v>
          </cell>
          <cell r="D22" t="str">
            <v/>
          </cell>
          <cell r="E22" t="str">
            <v>core</v>
          </cell>
          <cell r="F22">
            <v>6400</v>
          </cell>
          <cell r="G22">
            <v>1264</v>
          </cell>
          <cell r="H22">
            <v>872</v>
          </cell>
          <cell r="I22">
            <v>8536</v>
          </cell>
          <cell r="J22">
            <v>0</v>
          </cell>
        </row>
        <row r="23">
          <cell r="B23">
            <v>21</v>
          </cell>
          <cell r="C23" t="str">
            <v>광케이블 코어접속</v>
          </cell>
          <cell r="D23" t="str">
            <v>72코어 이하, 구내</v>
          </cell>
          <cell r="E23" t="str">
            <v>core</v>
          </cell>
          <cell r="F23">
            <v>892</v>
          </cell>
          <cell r="G23">
            <v>0</v>
          </cell>
          <cell r="H23">
            <v>0</v>
          </cell>
          <cell r="I23">
            <v>892</v>
          </cell>
          <cell r="J23">
            <v>0</v>
          </cell>
        </row>
        <row r="24">
          <cell r="B24">
            <v>22</v>
          </cell>
          <cell r="C24" t="str">
            <v>광케이블 코어접속</v>
          </cell>
          <cell r="D24" t="str">
            <v>72코어 이하, 야간</v>
          </cell>
          <cell r="E24" t="str">
            <v>core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</row>
        <row r="25">
          <cell r="B25">
            <v>23</v>
          </cell>
          <cell r="C25" t="str">
            <v>광접속함체 신설</v>
          </cell>
          <cell r="D25" t="str">
            <v>36Core 이하, 야간</v>
          </cell>
          <cell r="E25" t="str">
            <v>대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</row>
        <row r="26">
          <cell r="B26">
            <v>24</v>
          </cell>
          <cell r="C26" t="str">
            <v>광케이블 시험</v>
          </cell>
          <cell r="D26" t="str">
            <v>최종시험, 구내</v>
          </cell>
          <cell r="E26" t="str">
            <v>core</v>
          </cell>
          <cell r="F26">
            <v>3448</v>
          </cell>
          <cell r="G26">
            <v>800</v>
          </cell>
          <cell r="H26">
            <v>496</v>
          </cell>
          <cell r="I26">
            <v>4744</v>
          </cell>
          <cell r="J26">
            <v>0</v>
          </cell>
        </row>
        <row r="27">
          <cell r="B27">
            <v>25</v>
          </cell>
          <cell r="C27" t="str">
            <v>전원케이블 신설</v>
          </cell>
          <cell r="D27" t="str">
            <v>HFCO, 0.6/1kV, 2C 6㎟</v>
          </cell>
          <cell r="E27" t="str">
            <v>10m</v>
          </cell>
          <cell r="F27">
            <v>1442</v>
          </cell>
          <cell r="G27">
            <v>848</v>
          </cell>
          <cell r="H27">
            <v>776</v>
          </cell>
          <cell r="I27">
            <v>3066</v>
          </cell>
          <cell r="J27">
            <v>0</v>
          </cell>
        </row>
        <row r="28">
          <cell r="B28">
            <v>26</v>
          </cell>
          <cell r="C28" t="str">
            <v>전원케이블 신설</v>
          </cell>
          <cell r="D28" t="str">
            <v>HFCO, 0.6/1kV, 4C 10㎟</v>
          </cell>
          <cell r="E28" t="str">
            <v>10m</v>
          </cell>
          <cell r="F28">
            <v>721</v>
          </cell>
          <cell r="G28">
            <v>424</v>
          </cell>
          <cell r="H28">
            <v>388</v>
          </cell>
          <cell r="I28">
            <v>1533</v>
          </cell>
          <cell r="J28">
            <v>0</v>
          </cell>
        </row>
        <row r="29">
          <cell r="B29">
            <v>27</v>
          </cell>
          <cell r="C29" t="str">
            <v>OFD 신설</v>
          </cell>
          <cell r="D29" t="str">
            <v>12CORE용(저장함포함)</v>
          </cell>
          <cell r="E29" t="str">
            <v>개</v>
          </cell>
          <cell r="F29">
            <v>1</v>
          </cell>
          <cell r="G29">
            <v>0</v>
          </cell>
          <cell r="H29">
            <v>0</v>
          </cell>
          <cell r="I29">
            <v>1</v>
          </cell>
          <cell r="J29">
            <v>0</v>
          </cell>
        </row>
        <row r="30">
          <cell r="B30">
            <v>28</v>
          </cell>
          <cell r="C30" t="str">
            <v>OFD 신설</v>
          </cell>
          <cell r="D30" t="str">
            <v>16CORE용(저장함포함)</v>
          </cell>
          <cell r="E30" t="str">
            <v>개</v>
          </cell>
          <cell r="F30">
            <v>1</v>
          </cell>
          <cell r="G30">
            <v>0</v>
          </cell>
          <cell r="H30">
            <v>0</v>
          </cell>
          <cell r="I30">
            <v>1</v>
          </cell>
          <cell r="J30">
            <v>0</v>
          </cell>
        </row>
        <row r="31">
          <cell r="B31">
            <v>29</v>
          </cell>
          <cell r="C31" t="str">
            <v>OFD 신설</v>
          </cell>
          <cell r="D31" t="str">
            <v>24CORE용(저장함포함)</v>
          </cell>
          <cell r="E31" t="str">
            <v>개</v>
          </cell>
          <cell r="F31">
            <v>14</v>
          </cell>
          <cell r="G31">
            <v>0</v>
          </cell>
          <cell r="H31">
            <v>4</v>
          </cell>
          <cell r="I31">
            <v>18</v>
          </cell>
          <cell r="J31">
            <v>0</v>
          </cell>
        </row>
        <row r="32">
          <cell r="B32">
            <v>30</v>
          </cell>
          <cell r="C32" t="str">
            <v>OFD 신설</v>
          </cell>
          <cell r="D32" t="str">
            <v>36CORE용(저장함포함)</v>
          </cell>
          <cell r="E32" t="str">
            <v>개</v>
          </cell>
          <cell r="F32">
            <v>32</v>
          </cell>
          <cell r="G32">
            <v>8</v>
          </cell>
          <cell r="H32">
            <v>5</v>
          </cell>
          <cell r="I32">
            <v>45</v>
          </cell>
          <cell r="J32">
            <v>0</v>
          </cell>
        </row>
        <row r="33">
          <cell r="B33">
            <v>31</v>
          </cell>
          <cell r="C33" t="str">
            <v>OFD 신설</v>
          </cell>
          <cell r="D33" t="str">
            <v>48CORE용(저장함포함)</v>
          </cell>
          <cell r="E33" t="str">
            <v>개</v>
          </cell>
          <cell r="F33">
            <v>36</v>
          </cell>
          <cell r="G33">
            <v>8</v>
          </cell>
          <cell r="H33">
            <v>6</v>
          </cell>
          <cell r="I33">
            <v>50</v>
          </cell>
          <cell r="J33">
            <v>0</v>
          </cell>
        </row>
        <row r="34">
          <cell r="B34">
            <v>32</v>
          </cell>
          <cell r="C34" t="str">
            <v>OFD 신설</v>
          </cell>
          <cell r="D34" t="str">
            <v>72CORE용(저장함포함)</v>
          </cell>
          <cell r="E34" t="str">
            <v>개</v>
          </cell>
          <cell r="F34">
            <v>20</v>
          </cell>
          <cell r="G34">
            <v>2</v>
          </cell>
          <cell r="H34">
            <v>0</v>
          </cell>
          <cell r="I34">
            <v>22</v>
          </cell>
          <cell r="J34">
            <v>0</v>
          </cell>
        </row>
        <row r="35">
          <cell r="B35">
            <v>33</v>
          </cell>
          <cell r="C35" t="str">
            <v>OFD 신설</v>
          </cell>
          <cell r="D35" t="str">
            <v>96CORE용(저장함포함)</v>
          </cell>
          <cell r="E35" t="str">
            <v>개</v>
          </cell>
          <cell r="F35">
            <v>19</v>
          </cell>
          <cell r="G35">
            <v>0</v>
          </cell>
          <cell r="H35">
            <v>0</v>
          </cell>
          <cell r="I35">
            <v>19</v>
          </cell>
          <cell r="J35">
            <v>0</v>
          </cell>
        </row>
        <row r="36">
          <cell r="B36">
            <v>34</v>
          </cell>
          <cell r="C36" t="str">
            <v>OFD 신설</v>
          </cell>
          <cell r="D36" t="str">
            <v>144CORE용(저장함포함)</v>
          </cell>
          <cell r="E36" t="str">
            <v>개</v>
          </cell>
          <cell r="F36">
            <v>9</v>
          </cell>
          <cell r="G36">
            <v>0</v>
          </cell>
          <cell r="H36">
            <v>0</v>
          </cell>
          <cell r="I36">
            <v>9</v>
          </cell>
          <cell r="J36">
            <v>0</v>
          </cell>
        </row>
        <row r="37">
          <cell r="B37">
            <v>35</v>
          </cell>
          <cell r="C37" t="str">
            <v>광전복합케이블, 구내</v>
          </cell>
          <cell r="D37" t="str">
            <v>SM8C/2.5㎟X2C/2.5㎟*1C, 배관일체형</v>
          </cell>
          <cell r="E37" t="str">
            <v>100m</v>
          </cell>
          <cell r="F37">
            <v>14564</v>
          </cell>
          <cell r="G37">
            <v>7155</v>
          </cell>
          <cell r="H37">
            <v>3295</v>
          </cell>
          <cell r="I37">
            <v>25014</v>
          </cell>
          <cell r="J37">
            <v>0</v>
          </cell>
        </row>
        <row r="38">
          <cell r="B38">
            <v>36</v>
          </cell>
          <cell r="C38" t="str">
            <v>광전복합케이블, 터널, 야간</v>
          </cell>
          <cell r="D38" t="str">
            <v>SM8C/2.5㎟X2C/2.5㎟*1C, 배관일체형</v>
          </cell>
          <cell r="E38" t="str">
            <v>100m</v>
          </cell>
          <cell r="F38">
            <v>0</v>
          </cell>
          <cell r="G38">
            <v>0</v>
          </cell>
          <cell r="H38">
            <v>3717</v>
          </cell>
          <cell r="I38">
            <v>3717</v>
          </cell>
          <cell r="J38">
            <v>0</v>
          </cell>
        </row>
        <row r="39">
          <cell r="B39">
            <v>37</v>
          </cell>
          <cell r="C39" t="str">
            <v>광전복합케이블, 구내</v>
          </cell>
          <cell r="D39" t="str">
            <v>SM8C/4㎟X2C/4㎟*1C, 배관일체형</v>
          </cell>
          <cell r="E39" t="str">
            <v>100m</v>
          </cell>
          <cell r="F39">
            <v>2018</v>
          </cell>
          <cell r="G39">
            <v>0</v>
          </cell>
          <cell r="H39">
            <v>303</v>
          </cell>
          <cell r="I39">
            <v>2321</v>
          </cell>
          <cell r="J39">
            <v>0</v>
          </cell>
        </row>
        <row r="40">
          <cell r="B40">
            <v>38</v>
          </cell>
          <cell r="C40" t="str">
            <v>광전복합케이블, 터널, 야간</v>
          </cell>
          <cell r="D40" t="str">
            <v>SM8C/4㎟X2C/4㎟*1C, 배관일체형</v>
          </cell>
          <cell r="E40" t="str">
            <v>100m</v>
          </cell>
          <cell r="F40">
            <v>0</v>
          </cell>
          <cell r="G40">
            <v>0</v>
          </cell>
          <cell r="H40">
            <v>1986</v>
          </cell>
          <cell r="I40">
            <v>1986</v>
          </cell>
          <cell r="J40">
            <v>0</v>
          </cell>
        </row>
        <row r="41">
          <cell r="B41">
            <v>39</v>
          </cell>
          <cell r="C41" t="str">
            <v>광전복합케이블, 구내</v>
          </cell>
          <cell r="D41" t="str">
            <v>SM8C/6㎟X2C/6㎟*1C, 배관일체형</v>
          </cell>
          <cell r="E41" t="str">
            <v>100m</v>
          </cell>
          <cell r="F41">
            <v>741</v>
          </cell>
          <cell r="G41">
            <v>1003</v>
          </cell>
          <cell r="H41">
            <v>0</v>
          </cell>
          <cell r="I41">
            <v>1744</v>
          </cell>
          <cell r="J41">
            <v>0</v>
          </cell>
        </row>
        <row r="42">
          <cell r="B42">
            <v>40</v>
          </cell>
          <cell r="C42" t="str">
            <v>광전복합케이블, 구내</v>
          </cell>
          <cell r="D42" t="str">
            <v>SM8C/2.5㎟X2C/2.5㎟*1C, 일반난연</v>
          </cell>
          <cell r="E42" t="str">
            <v>100m</v>
          </cell>
          <cell r="F42">
            <v>3458</v>
          </cell>
          <cell r="G42">
            <v>846</v>
          </cell>
          <cell r="H42">
            <v>0</v>
          </cell>
          <cell r="I42">
            <v>4304</v>
          </cell>
          <cell r="J42">
            <v>0</v>
          </cell>
        </row>
        <row r="43">
          <cell r="B43">
            <v>41</v>
          </cell>
          <cell r="C43" t="str">
            <v>광전복합케이블, 터널, 야간</v>
          </cell>
          <cell r="D43" t="str">
            <v>SM8C/2.5㎟X2C/2.5㎟*1C, 일반난연</v>
          </cell>
          <cell r="E43" t="str">
            <v>100m</v>
          </cell>
          <cell r="F43">
            <v>8399</v>
          </cell>
          <cell r="G43">
            <v>3345</v>
          </cell>
          <cell r="H43">
            <v>0</v>
          </cell>
          <cell r="I43">
            <v>11744</v>
          </cell>
          <cell r="J43">
            <v>0</v>
          </cell>
        </row>
        <row r="44">
          <cell r="B44">
            <v>42</v>
          </cell>
          <cell r="C44" t="str">
            <v>광전복합케이블, 구내</v>
          </cell>
          <cell r="D44" t="str">
            <v>SM8C/4㎟X2C/4㎟*1C, 일반난연</v>
          </cell>
          <cell r="E44" t="str">
            <v>100m</v>
          </cell>
          <cell r="F44">
            <v>3713</v>
          </cell>
          <cell r="G44">
            <v>1788</v>
          </cell>
          <cell r="H44">
            <v>0</v>
          </cell>
          <cell r="I44">
            <v>5501</v>
          </cell>
          <cell r="J44">
            <v>0</v>
          </cell>
        </row>
        <row r="45">
          <cell r="B45">
            <v>43</v>
          </cell>
          <cell r="C45" t="str">
            <v>광전복합케이블, 터널, 야간</v>
          </cell>
          <cell r="D45" t="str">
            <v>SM8C/4㎟X2C/4㎟*1C, 일반난연</v>
          </cell>
          <cell r="E45" t="str">
            <v>100m</v>
          </cell>
          <cell r="F45">
            <v>11774</v>
          </cell>
          <cell r="G45">
            <v>4974</v>
          </cell>
          <cell r="H45">
            <v>0</v>
          </cell>
          <cell r="I45">
            <v>16748</v>
          </cell>
          <cell r="J45">
            <v>0</v>
          </cell>
        </row>
        <row r="46">
          <cell r="B46">
            <v>44</v>
          </cell>
          <cell r="C46" t="str">
            <v>광전복합케이블, 구내</v>
          </cell>
          <cell r="D46" t="str">
            <v>SM8C/6㎟X2C/6㎟*1C, 일반난연</v>
          </cell>
          <cell r="E46" t="str">
            <v>100m</v>
          </cell>
          <cell r="F46">
            <v>606</v>
          </cell>
          <cell r="G46">
            <v>674</v>
          </cell>
          <cell r="H46">
            <v>0</v>
          </cell>
          <cell r="I46">
            <v>1280</v>
          </cell>
          <cell r="J46">
            <v>0</v>
          </cell>
        </row>
        <row r="47">
          <cell r="B47">
            <v>45</v>
          </cell>
          <cell r="C47" t="str">
            <v>광전복합케이블, 터널, 야간</v>
          </cell>
          <cell r="D47" t="str">
            <v>SM8C/6㎟X2C/6㎟*1C, 일반난연</v>
          </cell>
          <cell r="E47" t="str">
            <v>100m</v>
          </cell>
          <cell r="F47">
            <v>2703</v>
          </cell>
          <cell r="G47">
            <v>3177</v>
          </cell>
          <cell r="H47">
            <v>0</v>
          </cell>
          <cell r="I47">
            <v>5880</v>
          </cell>
          <cell r="J47">
            <v>0</v>
          </cell>
        </row>
        <row r="48">
          <cell r="B48">
            <v>46</v>
          </cell>
          <cell r="C48" t="str">
            <v>광전복합케이블, 구내</v>
          </cell>
          <cell r="D48" t="str">
            <v>SM8C/10㎟X2C/10㎟*1C, 일반난연</v>
          </cell>
          <cell r="E48" t="str">
            <v>100m</v>
          </cell>
          <cell r="F48">
            <v>742</v>
          </cell>
          <cell r="G48">
            <v>127</v>
          </cell>
          <cell r="H48">
            <v>0</v>
          </cell>
          <cell r="I48">
            <v>869</v>
          </cell>
          <cell r="J48">
            <v>0</v>
          </cell>
        </row>
        <row r="49">
          <cell r="B49">
            <v>47</v>
          </cell>
          <cell r="C49" t="str">
            <v>광전복합케이블, 터널, 야간</v>
          </cell>
          <cell r="D49" t="str">
            <v>SM8C/10㎟X2C/10㎟*1C, 일반난연</v>
          </cell>
          <cell r="E49" t="str">
            <v>100m</v>
          </cell>
          <cell r="F49">
            <v>4251</v>
          </cell>
          <cell r="G49">
            <v>1651</v>
          </cell>
          <cell r="H49">
            <v>0</v>
          </cell>
          <cell r="I49">
            <v>5902</v>
          </cell>
          <cell r="J49">
            <v>0</v>
          </cell>
        </row>
        <row r="50">
          <cell r="B50">
            <v>48</v>
          </cell>
          <cell r="C50" t="str">
            <v>복합 크램프</v>
          </cell>
          <cell r="D50" t="str">
            <v>급전선 고정용</v>
          </cell>
          <cell r="E50" t="str">
            <v>개</v>
          </cell>
          <cell r="F50">
            <v>4958</v>
          </cell>
          <cell r="G50">
            <v>3379</v>
          </cell>
          <cell r="H50">
            <v>2445</v>
          </cell>
          <cell r="I50">
            <v>10782</v>
          </cell>
          <cell r="J50">
            <v>0</v>
          </cell>
        </row>
        <row r="51">
          <cell r="B51">
            <v>49</v>
          </cell>
          <cell r="C51" t="str">
            <v>원터치 복합클램프</v>
          </cell>
          <cell r="D51" t="str">
            <v>광전복합케이블 고정용</v>
          </cell>
          <cell r="E51" t="str">
            <v>개</v>
          </cell>
          <cell r="F51">
            <v>4286</v>
          </cell>
          <cell r="G51">
            <v>2009</v>
          </cell>
          <cell r="H51">
            <v>875</v>
          </cell>
          <cell r="I51">
            <v>7170</v>
          </cell>
          <cell r="J51">
            <v>0</v>
          </cell>
        </row>
        <row r="52">
          <cell r="B52">
            <v>50</v>
          </cell>
          <cell r="C52" t="str">
            <v>파이프행거</v>
          </cell>
          <cell r="D52" t="str">
            <v>16C</v>
          </cell>
          <cell r="E52" t="str">
            <v>개</v>
          </cell>
          <cell r="F52">
            <v>4286</v>
          </cell>
          <cell r="G52">
            <v>2009</v>
          </cell>
          <cell r="H52">
            <v>875</v>
          </cell>
          <cell r="I52">
            <v>7170</v>
          </cell>
          <cell r="J52">
            <v>0</v>
          </cell>
        </row>
        <row r="53">
          <cell r="B53">
            <v>51</v>
          </cell>
          <cell r="C53" t="str">
            <v>Cable Tray 신설</v>
          </cell>
          <cell r="D53" t="str">
            <v>W300xH60x4T</v>
          </cell>
          <cell r="E53" t="str">
            <v>10m</v>
          </cell>
          <cell r="F53">
            <v>113</v>
          </cell>
          <cell r="G53">
            <v>0</v>
          </cell>
          <cell r="H53">
            <v>0</v>
          </cell>
          <cell r="I53">
            <v>113</v>
          </cell>
          <cell r="J53">
            <v>0</v>
          </cell>
        </row>
        <row r="54">
          <cell r="B54">
            <v>52</v>
          </cell>
          <cell r="C54" t="str">
            <v>덕트 취부</v>
          </cell>
          <cell r="D54" t="str">
            <v>300㎟ 이하</v>
          </cell>
          <cell r="E54" t="str">
            <v>m</v>
          </cell>
          <cell r="F54">
            <v>85.600000000000009</v>
          </cell>
          <cell r="G54">
            <v>44</v>
          </cell>
          <cell r="H54">
            <v>32.800000000000004</v>
          </cell>
          <cell r="I54">
            <v>162.40000000000003</v>
          </cell>
          <cell r="J54">
            <v>0</v>
          </cell>
        </row>
        <row r="55">
          <cell r="B55">
            <v>53</v>
          </cell>
          <cell r="C55" t="str">
            <v>트레이 지지대</v>
          </cell>
          <cell r="D55" t="str">
            <v>앙카포함</v>
          </cell>
          <cell r="E55" t="str">
            <v>개소</v>
          </cell>
          <cell r="F55">
            <v>81</v>
          </cell>
          <cell r="G55">
            <v>0</v>
          </cell>
          <cell r="H55">
            <v>0</v>
          </cell>
          <cell r="I55">
            <v>81</v>
          </cell>
          <cell r="J55">
            <v>0</v>
          </cell>
        </row>
        <row r="56">
          <cell r="B56">
            <v>54</v>
          </cell>
          <cell r="C56" t="str">
            <v>트로프  뚜껑 드러내기(야간)</v>
          </cell>
          <cell r="D56" t="str">
            <v>파스콘, TU 150S</v>
          </cell>
          <cell r="E56" t="str">
            <v>100m</v>
          </cell>
          <cell r="F56">
            <v>10401</v>
          </cell>
          <cell r="G56">
            <v>1329</v>
          </cell>
          <cell r="H56">
            <v>578</v>
          </cell>
          <cell r="I56">
            <v>12308</v>
          </cell>
          <cell r="J56">
            <v>0</v>
          </cell>
        </row>
        <row r="57">
          <cell r="B57">
            <v>55</v>
          </cell>
          <cell r="C57" t="str">
            <v>급전선</v>
          </cell>
          <cell r="D57" t="str">
            <v>HFC(FR)12D</v>
          </cell>
          <cell r="E57" t="str">
            <v>m</v>
          </cell>
          <cell r="F57">
            <v>9915</v>
          </cell>
          <cell r="G57">
            <v>6757</v>
          </cell>
          <cell r="H57">
            <v>4890</v>
          </cell>
          <cell r="I57">
            <v>21562</v>
          </cell>
          <cell r="J57">
            <v>0</v>
          </cell>
        </row>
        <row r="58">
          <cell r="B58">
            <v>56</v>
          </cell>
          <cell r="C58" t="str">
            <v>커넥터 설치</v>
          </cell>
          <cell r="D58" t="str">
            <v>Φ1/2"</v>
          </cell>
          <cell r="E58" t="str">
            <v>개</v>
          </cell>
          <cell r="F58">
            <v>1674</v>
          </cell>
          <cell r="G58">
            <v>1164</v>
          </cell>
          <cell r="H58">
            <v>756</v>
          </cell>
          <cell r="I58">
            <v>3594</v>
          </cell>
          <cell r="J58">
            <v>0</v>
          </cell>
        </row>
        <row r="59">
          <cell r="B59">
            <v>57</v>
          </cell>
          <cell r="C59" t="str">
            <v>원터치 커플러</v>
          </cell>
          <cell r="D59" t="str">
            <v>E25</v>
          </cell>
          <cell r="E59" t="str">
            <v>개</v>
          </cell>
          <cell r="F59">
            <v>0</v>
          </cell>
          <cell r="G59">
            <v>0</v>
          </cell>
          <cell r="H59">
            <v>0</v>
          </cell>
          <cell r="I59">
            <v>0</v>
          </cell>
          <cell r="J59">
            <v>0</v>
          </cell>
        </row>
        <row r="60">
          <cell r="B60">
            <v>58</v>
          </cell>
          <cell r="C60" t="str">
            <v>파이프크램프</v>
          </cell>
          <cell r="D60" t="str">
            <v>E25</v>
          </cell>
          <cell r="E60" t="str">
            <v>개</v>
          </cell>
          <cell r="F60">
            <v>0</v>
          </cell>
          <cell r="G60">
            <v>0</v>
          </cell>
          <cell r="H60">
            <v>0</v>
          </cell>
          <cell r="I60">
            <v>0</v>
          </cell>
          <cell r="J60">
            <v>0</v>
          </cell>
        </row>
        <row r="61">
          <cell r="B61">
            <v>59</v>
          </cell>
          <cell r="C61" t="str">
            <v>공드럼 해체</v>
          </cell>
          <cell r="D61">
            <v>0</v>
          </cell>
          <cell r="E61" t="str">
            <v>드럼</v>
          </cell>
          <cell r="F61">
            <v>7590</v>
          </cell>
          <cell r="G61">
            <v>1237</v>
          </cell>
          <cell r="H61">
            <v>465</v>
          </cell>
          <cell r="I61">
            <v>9293</v>
          </cell>
          <cell r="J61">
            <v>0</v>
          </cell>
        </row>
      </sheetData>
      <sheetData sheetId="25">
        <row r="1">
          <cell r="B1" t="str">
            <v>`</v>
          </cell>
          <cell r="C1">
            <v>2</v>
          </cell>
          <cell r="D1">
            <v>3</v>
          </cell>
          <cell r="E1">
            <v>4</v>
          </cell>
          <cell r="F1">
            <v>5</v>
          </cell>
          <cell r="G1">
            <v>6</v>
          </cell>
          <cell r="H1">
            <v>7</v>
          </cell>
          <cell r="I1">
            <v>0</v>
          </cell>
        </row>
        <row r="2">
          <cell r="B2" t="str">
            <v>순번</v>
          </cell>
          <cell r="C2" t="str">
            <v>공     정     명</v>
          </cell>
          <cell r="D2" t="str">
            <v>규      격</v>
          </cell>
          <cell r="E2" t="str">
            <v>단위</v>
          </cell>
          <cell r="F2" t="str">
            <v>3호선</v>
          </cell>
          <cell r="G2" t="str">
            <v>4호선</v>
          </cell>
          <cell r="H2" t="str">
            <v>계</v>
          </cell>
          <cell r="I2" t="str">
            <v>비고</v>
          </cell>
        </row>
        <row r="3">
          <cell r="B3">
            <v>1</v>
          </cell>
          <cell r="C3" t="str">
            <v>트로프 설치</v>
          </cell>
          <cell r="D3" t="str">
            <v>TU120S, 야간</v>
          </cell>
          <cell r="E3" t="str">
            <v>10m</v>
          </cell>
          <cell r="F3">
            <v>108</v>
          </cell>
          <cell r="G3">
            <v>0</v>
          </cell>
          <cell r="H3">
            <v>108</v>
          </cell>
          <cell r="I3">
            <v>0</v>
          </cell>
        </row>
        <row r="4">
          <cell r="B4">
            <v>2</v>
          </cell>
          <cell r="C4" t="str">
            <v>금속제 가요 전선관 설치</v>
          </cell>
          <cell r="D4" t="str">
            <v>16mm, 야간</v>
          </cell>
          <cell r="E4" t="str">
            <v>10m</v>
          </cell>
          <cell r="F4">
            <v>0</v>
          </cell>
          <cell r="G4">
            <v>0</v>
          </cell>
          <cell r="H4">
            <v>0</v>
          </cell>
          <cell r="I4">
            <v>0</v>
          </cell>
        </row>
        <row r="5">
          <cell r="B5">
            <v>3</v>
          </cell>
          <cell r="C5" t="str">
            <v>금속제 가요 전선관 설치</v>
          </cell>
          <cell r="D5" t="str">
            <v>22mm, 야간</v>
          </cell>
          <cell r="E5" t="str">
            <v>10m</v>
          </cell>
          <cell r="F5">
            <v>476</v>
          </cell>
          <cell r="G5">
            <v>196</v>
          </cell>
          <cell r="H5">
            <v>672</v>
          </cell>
          <cell r="I5">
            <v>0</v>
          </cell>
        </row>
        <row r="6">
          <cell r="B6">
            <v>4</v>
          </cell>
          <cell r="C6" t="str">
            <v>금속제 가요 전선관 설치</v>
          </cell>
          <cell r="D6" t="str">
            <v>42mm, 야간</v>
          </cell>
          <cell r="E6" t="str">
            <v>10m</v>
          </cell>
          <cell r="F6">
            <v>0</v>
          </cell>
          <cell r="G6">
            <v>0</v>
          </cell>
          <cell r="H6">
            <v>0</v>
          </cell>
          <cell r="I6">
            <v>0</v>
          </cell>
        </row>
        <row r="7">
          <cell r="B7">
            <v>5</v>
          </cell>
          <cell r="C7" t="str">
            <v>금속제 가요 전선관 설치</v>
          </cell>
          <cell r="D7" t="str">
            <v>54mm, 야간</v>
          </cell>
          <cell r="E7" t="str">
            <v>10m</v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</row>
        <row r="8">
          <cell r="B8">
            <v>6</v>
          </cell>
          <cell r="C8" t="str">
            <v>나사없는 전선관 설치</v>
          </cell>
          <cell r="D8" t="str">
            <v>E25</v>
          </cell>
          <cell r="E8" t="str">
            <v>10m</v>
          </cell>
          <cell r="F8">
            <v>238</v>
          </cell>
          <cell r="G8">
            <v>0</v>
          </cell>
          <cell r="H8">
            <v>238</v>
          </cell>
          <cell r="I8">
            <v>0</v>
          </cell>
        </row>
        <row r="9">
          <cell r="B9">
            <v>7</v>
          </cell>
          <cell r="C9" t="str">
            <v>구내 광케이블 신설</v>
          </cell>
          <cell r="D9" t="str">
            <v>OF-SM-12Core(난연)강대, 이중시스</v>
          </cell>
          <cell r="E9" t="str">
            <v>100m</v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</row>
        <row r="10">
          <cell r="B10">
            <v>8</v>
          </cell>
          <cell r="C10" t="str">
            <v>구내 광케이블 신설</v>
          </cell>
          <cell r="D10" t="str">
            <v>OF-SM-16Core(난연)강대, 이중시스</v>
          </cell>
          <cell r="E10" t="str">
            <v>100m</v>
          </cell>
          <cell r="F10">
            <v>2990</v>
          </cell>
          <cell r="G10">
            <v>0</v>
          </cell>
          <cell r="H10">
            <v>2990</v>
          </cell>
          <cell r="I10">
            <v>0</v>
          </cell>
        </row>
        <row r="11">
          <cell r="B11">
            <v>9</v>
          </cell>
          <cell r="C11" t="str">
            <v>구내 광케이블 신설</v>
          </cell>
          <cell r="D11" t="str">
            <v>OF-SM-24Core(난연)강대, 이중시스</v>
          </cell>
          <cell r="E11" t="str">
            <v>100m</v>
          </cell>
          <cell r="F11">
            <v>4178</v>
          </cell>
          <cell r="G11">
            <v>0</v>
          </cell>
          <cell r="H11">
            <v>4178</v>
          </cell>
          <cell r="I11">
            <v>0</v>
          </cell>
        </row>
        <row r="12">
          <cell r="B12">
            <v>10</v>
          </cell>
          <cell r="C12" t="str">
            <v>구내 광케이블 신설</v>
          </cell>
          <cell r="D12" t="str">
            <v>OF-SM-36Core(난연)강대, 이중시스</v>
          </cell>
          <cell r="E12" t="str">
            <v>100m</v>
          </cell>
          <cell r="F12">
            <v>4158</v>
          </cell>
          <cell r="G12">
            <v>1956</v>
          </cell>
          <cell r="H12">
            <v>6114</v>
          </cell>
          <cell r="I12">
            <v>0</v>
          </cell>
        </row>
        <row r="13">
          <cell r="B13">
            <v>11</v>
          </cell>
          <cell r="C13" t="str">
            <v>구내 광케이블 신설</v>
          </cell>
          <cell r="D13" t="str">
            <v>OF-SM-48Core(난연)강대, 이중시스</v>
          </cell>
          <cell r="E13" t="str">
            <v>100m</v>
          </cell>
          <cell r="F13">
            <v>226</v>
          </cell>
          <cell r="G13">
            <v>2286</v>
          </cell>
          <cell r="H13">
            <v>2512</v>
          </cell>
          <cell r="I13">
            <v>0</v>
          </cell>
        </row>
        <row r="14">
          <cell r="B14">
            <v>12</v>
          </cell>
          <cell r="C14" t="str">
            <v>구내 광케이블 신설</v>
          </cell>
          <cell r="D14" t="str">
            <v>OF-SM-72ore(난연)강대, 이중시스</v>
          </cell>
          <cell r="E14" t="str">
            <v>100m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</row>
        <row r="15">
          <cell r="B15">
            <v>13</v>
          </cell>
          <cell r="C15" t="str">
            <v>광섬유케이블 신설(야간)</v>
          </cell>
          <cell r="D15" t="str">
            <v>OF-SM-12Core(난연)강대, 이중시스</v>
          </cell>
          <cell r="E15" t="str">
            <v>100m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</row>
        <row r="16">
          <cell r="B16">
            <v>14</v>
          </cell>
          <cell r="C16" t="str">
            <v>광섬유케이블 신설(야간)</v>
          </cell>
          <cell r="D16" t="str">
            <v>OF-SM-16Core(난연)강대, 이중시스</v>
          </cell>
          <cell r="E16" t="str">
            <v>100m</v>
          </cell>
          <cell r="F16">
            <v>7404</v>
          </cell>
          <cell r="G16">
            <v>0</v>
          </cell>
          <cell r="H16">
            <v>7404</v>
          </cell>
          <cell r="I16">
            <v>0</v>
          </cell>
        </row>
        <row r="17">
          <cell r="B17">
            <v>15</v>
          </cell>
          <cell r="C17" t="str">
            <v>광섬유케이블 신설(야간)</v>
          </cell>
          <cell r="D17" t="str">
            <v>OF-SM-24Core(난연)강대, 이중시스</v>
          </cell>
          <cell r="E17" t="str">
            <v>100m</v>
          </cell>
          <cell r="F17">
            <v>14278</v>
          </cell>
          <cell r="G17">
            <v>0</v>
          </cell>
          <cell r="H17">
            <v>14278</v>
          </cell>
          <cell r="I17">
            <v>0</v>
          </cell>
        </row>
        <row r="18">
          <cell r="B18">
            <v>16</v>
          </cell>
          <cell r="C18" t="str">
            <v>광섬유케이블 신설(야간)</v>
          </cell>
          <cell r="D18" t="str">
            <v>OF-SM-36Core(난연)강대, 이중시스</v>
          </cell>
          <cell r="E18" t="str">
            <v>100m</v>
          </cell>
          <cell r="F18">
            <v>18662</v>
          </cell>
          <cell r="G18">
            <v>10964</v>
          </cell>
          <cell r="H18">
            <v>29626</v>
          </cell>
          <cell r="I18">
            <v>0</v>
          </cell>
        </row>
        <row r="19">
          <cell r="B19">
            <v>17</v>
          </cell>
          <cell r="C19" t="str">
            <v>광섬유케이블 신설(야간)</v>
          </cell>
          <cell r="D19" t="str">
            <v>OF-SM-48Core(난연)강대, 이중시스</v>
          </cell>
          <cell r="E19" t="str">
            <v>100m</v>
          </cell>
          <cell r="F19">
            <v>1086</v>
          </cell>
          <cell r="G19">
            <v>12292</v>
          </cell>
          <cell r="H19">
            <v>13378</v>
          </cell>
          <cell r="I19">
            <v>0</v>
          </cell>
        </row>
        <row r="20">
          <cell r="B20">
            <v>18</v>
          </cell>
          <cell r="C20" t="str">
            <v>광섬유케이블 신설(야간)</v>
          </cell>
          <cell r="D20" t="str">
            <v>OF-SM-72ore(난연)강대, 이중시스</v>
          </cell>
          <cell r="E20" t="str">
            <v>100m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</row>
        <row r="21">
          <cell r="B21">
            <v>19</v>
          </cell>
          <cell r="C21" t="str">
            <v>광케이블 국내성단(야간)</v>
          </cell>
          <cell r="D21" t="str">
            <v>12 코어 이하</v>
          </cell>
          <cell r="E21" t="str">
            <v>core</v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</row>
        <row r="22">
          <cell r="B22">
            <v>20</v>
          </cell>
          <cell r="C22" t="str">
            <v>구내 광케이블 성단</v>
          </cell>
          <cell r="D22" t="str">
            <v/>
          </cell>
          <cell r="E22" t="str">
            <v>core</v>
          </cell>
          <cell r="F22">
            <v>1552</v>
          </cell>
          <cell r="G22">
            <v>1248</v>
          </cell>
          <cell r="H22">
            <v>2800</v>
          </cell>
          <cell r="I22">
            <v>0</v>
          </cell>
        </row>
        <row r="23">
          <cell r="B23">
            <v>21</v>
          </cell>
          <cell r="C23" t="str">
            <v>광케이블 코어접속</v>
          </cell>
          <cell r="D23" t="str">
            <v>72코어 이하, 구내</v>
          </cell>
          <cell r="E23" t="str">
            <v>core</v>
          </cell>
          <cell r="F23">
            <v>400</v>
          </cell>
          <cell r="G23">
            <v>580</v>
          </cell>
          <cell r="H23">
            <v>980</v>
          </cell>
          <cell r="I23">
            <v>0</v>
          </cell>
        </row>
        <row r="24">
          <cell r="B24">
            <v>22</v>
          </cell>
          <cell r="C24" t="str">
            <v>광케이블 코어접속</v>
          </cell>
          <cell r="D24" t="str">
            <v>72코어 이하, 야간</v>
          </cell>
          <cell r="E24" t="str">
            <v>core</v>
          </cell>
          <cell r="F24">
            <v>104</v>
          </cell>
          <cell r="G24">
            <v>0</v>
          </cell>
          <cell r="H24">
            <v>104</v>
          </cell>
          <cell r="I24">
            <v>0</v>
          </cell>
        </row>
        <row r="25">
          <cell r="B25">
            <v>23</v>
          </cell>
          <cell r="C25" t="str">
            <v>광접속함체 신설</v>
          </cell>
          <cell r="D25" t="str">
            <v>36Core 이하, 야간</v>
          </cell>
          <cell r="E25" t="str">
            <v>대</v>
          </cell>
          <cell r="F25">
            <v>4</v>
          </cell>
          <cell r="G25">
            <v>0</v>
          </cell>
          <cell r="H25">
            <v>4</v>
          </cell>
          <cell r="I25">
            <v>0</v>
          </cell>
        </row>
        <row r="26">
          <cell r="B26">
            <v>24</v>
          </cell>
          <cell r="C26" t="str">
            <v>광케이블 시험</v>
          </cell>
          <cell r="D26" t="str">
            <v>최종시험, 구내</v>
          </cell>
          <cell r="E26" t="str">
            <v>core</v>
          </cell>
          <cell r="F26">
            <v>776</v>
          </cell>
          <cell r="G26">
            <v>620</v>
          </cell>
          <cell r="H26">
            <v>1396</v>
          </cell>
          <cell r="I26">
            <v>0</v>
          </cell>
        </row>
        <row r="27">
          <cell r="B27">
            <v>25</v>
          </cell>
          <cell r="C27" t="str">
            <v>전원케이블 신설</v>
          </cell>
          <cell r="D27" t="str">
            <v>HFCO, 0.6/1kV, 2C 6㎟</v>
          </cell>
          <cell r="E27" t="str">
            <v>10m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</row>
        <row r="28">
          <cell r="B28">
            <v>26</v>
          </cell>
          <cell r="C28" t="str">
            <v>전원케이블 신설</v>
          </cell>
          <cell r="D28" t="str">
            <v>HFCO, 0.6/1kV, 4C 10㎟</v>
          </cell>
          <cell r="E28" t="str">
            <v>10m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</row>
        <row r="29">
          <cell r="B29">
            <v>27</v>
          </cell>
          <cell r="C29" t="str">
            <v>OFD 신설</v>
          </cell>
          <cell r="D29" t="str">
            <v>12CORE용(저장함포함)</v>
          </cell>
          <cell r="E29" t="str">
            <v>개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</row>
        <row r="30">
          <cell r="B30">
            <v>28</v>
          </cell>
          <cell r="C30" t="str">
            <v>OFD 신설</v>
          </cell>
          <cell r="D30" t="str">
            <v>16CORE용(저장함포함)</v>
          </cell>
          <cell r="E30" t="str">
            <v>개</v>
          </cell>
          <cell r="F30">
            <v>4</v>
          </cell>
          <cell r="G30">
            <v>0</v>
          </cell>
          <cell r="H30">
            <v>4</v>
          </cell>
          <cell r="I30">
            <v>0</v>
          </cell>
        </row>
        <row r="31">
          <cell r="B31">
            <v>29</v>
          </cell>
          <cell r="C31" t="str">
            <v>OFD 신설</v>
          </cell>
          <cell r="D31" t="str">
            <v>24CORE용(저장함포함)</v>
          </cell>
          <cell r="E31" t="str">
            <v>개</v>
          </cell>
          <cell r="F31">
            <v>2</v>
          </cell>
          <cell r="G31">
            <v>0</v>
          </cell>
          <cell r="H31">
            <v>2</v>
          </cell>
          <cell r="I31">
            <v>0</v>
          </cell>
        </row>
        <row r="32">
          <cell r="B32">
            <v>30</v>
          </cell>
          <cell r="C32" t="str">
            <v>OFD 신설</v>
          </cell>
          <cell r="D32" t="str">
            <v>36CORE용(저장함포함)</v>
          </cell>
          <cell r="E32" t="str">
            <v>개</v>
          </cell>
          <cell r="F32">
            <v>2</v>
          </cell>
          <cell r="G32">
            <v>4</v>
          </cell>
          <cell r="H32">
            <v>6</v>
          </cell>
          <cell r="I32">
            <v>0</v>
          </cell>
        </row>
        <row r="33">
          <cell r="B33">
            <v>31</v>
          </cell>
          <cell r="C33" t="str">
            <v>OFD 신설</v>
          </cell>
          <cell r="D33" t="str">
            <v>48CORE용(저장함포함)</v>
          </cell>
          <cell r="E33" t="str">
            <v>개</v>
          </cell>
          <cell r="F33">
            <v>10</v>
          </cell>
          <cell r="G33">
            <v>0</v>
          </cell>
          <cell r="H33">
            <v>10</v>
          </cell>
          <cell r="I33">
            <v>0</v>
          </cell>
        </row>
        <row r="34">
          <cell r="B34">
            <v>32</v>
          </cell>
          <cell r="C34" t="str">
            <v>OFD 신설</v>
          </cell>
          <cell r="D34" t="str">
            <v>72CORE용(저장함포함)</v>
          </cell>
          <cell r="E34" t="str">
            <v>개</v>
          </cell>
          <cell r="F34">
            <v>18</v>
          </cell>
          <cell r="G34">
            <v>6</v>
          </cell>
          <cell r="H34">
            <v>24</v>
          </cell>
          <cell r="I34">
            <v>0</v>
          </cell>
        </row>
        <row r="35">
          <cell r="B35">
            <v>33</v>
          </cell>
          <cell r="C35" t="str">
            <v>OFD 신설</v>
          </cell>
          <cell r="D35" t="str">
            <v>96CORE용(저장함포함)</v>
          </cell>
          <cell r="E35" t="str">
            <v>개</v>
          </cell>
          <cell r="F35">
            <v>4</v>
          </cell>
          <cell r="G35">
            <v>20</v>
          </cell>
          <cell r="H35">
            <v>24</v>
          </cell>
          <cell r="I35">
            <v>0</v>
          </cell>
        </row>
        <row r="36">
          <cell r="B36">
            <v>34</v>
          </cell>
          <cell r="C36" t="str">
            <v>OFD 신설</v>
          </cell>
          <cell r="D36" t="str">
            <v>144CORE용(저장함포함)</v>
          </cell>
          <cell r="E36" t="str">
            <v>개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</row>
        <row r="37">
          <cell r="B37">
            <v>35</v>
          </cell>
          <cell r="C37" t="str">
            <v>광전복합케이블, 구내</v>
          </cell>
          <cell r="D37" t="str">
            <v>SM8C/2.5㎟X2C/2.5㎟*1C, 배관일체형</v>
          </cell>
          <cell r="E37" t="str">
            <v>100m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</row>
        <row r="38">
          <cell r="B38">
            <v>36</v>
          </cell>
          <cell r="C38" t="str">
            <v>광전복합케이블, 터널, 야간</v>
          </cell>
          <cell r="D38" t="str">
            <v>SM8C/2.5㎟X2C/2.5㎟*1C, 배관일체형</v>
          </cell>
          <cell r="E38" t="str">
            <v>100m</v>
          </cell>
          <cell r="F38">
            <v>0</v>
          </cell>
          <cell r="G38">
            <v>0</v>
          </cell>
          <cell r="H38">
            <v>0</v>
          </cell>
          <cell r="I38">
            <v>0</v>
          </cell>
        </row>
        <row r="39">
          <cell r="B39">
            <v>37</v>
          </cell>
          <cell r="C39" t="str">
            <v>광전복합케이블, 구내</v>
          </cell>
          <cell r="D39" t="str">
            <v>SM8C/4㎟X2C/4㎟*1C, 배관일체형</v>
          </cell>
          <cell r="E39" t="str">
            <v>100m</v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</row>
        <row r="40">
          <cell r="B40">
            <v>38</v>
          </cell>
          <cell r="C40" t="str">
            <v>광전복합케이블, 터널, 야간</v>
          </cell>
          <cell r="D40" t="str">
            <v>SM8C/4㎟X2C/4㎟*1C, 배관일체형</v>
          </cell>
          <cell r="E40" t="str">
            <v>100m</v>
          </cell>
          <cell r="F40">
            <v>0</v>
          </cell>
          <cell r="G40">
            <v>0</v>
          </cell>
          <cell r="H40">
            <v>0</v>
          </cell>
          <cell r="I40">
            <v>0</v>
          </cell>
        </row>
        <row r="41">
          <cell r="B41">
            <v>39</v>
          </cell>
          <cell r="C41" t="str">
            <v>광전복합케이블, 구내</v>
          </cell>
          <cell r="D41" t="str">
            <v>SM8C/6㎟X2C/6㎟*1C, 배관일체형</v>
          </cell>
          <cell r="E41" t="str">
            <v>100m</v>
          </cell>
          <cell r="F41">
            <v>0</v>
          </cell>
          <cell r="G41">
            <v>0</v>
          </cell>
          <cell r="H41">
            <v>0</v>
          </cell>
          <cell r="I41">
            <v>0</v>
          </cell>
        </row>
        <row r="42">
          <cell r="B42">
            <v>40</v>
          </cell>
          <cell r="C42" t="str">
            <v>광전복합케이블, 구내</v>
          </cell>
          <cell r="D42" t="str">
            <v>SM8C/2.5㎟X2C/2.5㎟*1C, 일반난연</v>
          </cell>
          <cell r="E42" t="str">
            <v>100m</v>
          </cell>
          <cell r="F42">
            <v>0</v>
          </cell>
          <cell r="G42">
            <v>0</v>
          </cell>
          <cell r="H42">
            <v>0</v>
          </cell>
          <cell r="I42">
            <v>0</v>
          </cell>
        </row>
        <row r="43">
          <cell r="B43">
            <v>41</v>
          </cell>
          <cell r="C43" t="str">
            <v>광전복합케이블, 터널, 야간</v>
          </cell>
          <cell r="D43" t="str">
            <v>SM8C/2.5㎟X2C/2.5㎟*1C, 일반난연</v>
          </cell>
          <cell r="E43" t="str">
            <v>100m</v>
          </cell>
          <cell r="F43">
            <v>0</v>
          </cell>
          <cell r="G43">
            <v>0</v>
          </cell>
          <cell r="H43">
            <v>0</v>
          </cell>
          <cell r="I43">
            <v>0</v>
          </cell>
        </row>
        <row r="44">
          <cell r="B44">
            <v>42</v>
          </cell>
          <cell r="C44" t="str">
            <v>광전복합케이블, 구내</v>
          </cell>
          <cell r="D44" t="str">
            <v>SM8C/4㎟X2C/4㎟*1C, 일반난연</v>
          </cell>
          <cell r="E44" t="str">
            <v>100m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</row>
        <row r="45">
          <cell r="B45">
            <v>43</v>
          </cell>
          <cell r="C45" t="str">
            <v>광전복합케이블, 터널, 야간</v>
          </cell>
          <cell r="D45" t="str">
            <v>SM8C/4㎟X2C/4㎟*1C, 일반난연</v>
          </cell>
          <cell r="E45" t="str">
            <v>100m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</row>
        <row r="46">
          <cell r="B46">
            <v>44</v>
          </cell>
          <cell r="C46" t="str">
            <v>광전복합케이블, 구내</v>
          </cell>
          <cell r="D46" t="str">
            <v>SM8C/6㎟X2C/6㎟*1C, 일반난연</v>
          </cell>
          <cell r="E46" t="str">
            <v>100m</v>
          </cell>
          <cell r="F46">
            <v>0</v>
          </cell>
          <cell r="G46">
            <v>0</v>
          </cell>
          <cell r="H46">
            <v>0</v>
          </cell>
          <cell r="I46">
            <v>0</v>
          </cell>
        </row>
        <row r="47">
          <cell r="B47">
            <v>45</v>
          </cell>
          <cell r="C47" t="str">
            <v>광전복합케이블, 터널, 야간</v>
          </cell>
          <cell r="D47" t="str">
            <v>SM8C/6㎟X2C/6㎟*1C, 일반난연</v>
          </cell>
          <cell r="E47" t="str">
            <v>100m</v>
          </cell>
          <cell r="F47">
            <v>0</v>
          </cell>
          <cell r="G47">
            <v>0</v>
          </cell>
          <cell r="H47">
            <v>0</v>
          </cell>
          <cell r="I47">
            <v>0</v>
          </cell>
        </row>
        <row r="48">
          <cell r="B48">
            <v>46</v>
          </cell>
          <cell r="C48" t="str">
            <v>광전복합케이블, 구내</v>
          </cell>
          <cell r="D48" t="str">
            <v>SM8C/10㎟X2C/10㎟*1C, 일반난연</v>
          </cell>
          <cell r="E48" t="str">
            <v>100m</v>
          </cell>
          <cell r="F48">
            <v>0</v>
          </cell>
          <cell r="G48">
            <v>0</v>
          </cell>
          <cell r="H48">
            <v>0</v>
          </cell>
          <cell r="I48">
            <v>0</v>
          </cell>
        </row>
        <row r="49">
          <cell r="B49">
            <v>47</v>
          </cell>
          <cell r="C49" t="str">
            <v>광전복합케이블, 터널, 야간</v>
          </cell>
          <cell r="D49" t="str">
            <v>SM8C/10㎟X2C/10㎟*1C, 일반난연</v>
          </cell>
          <cell r="E49" t="str">
            <v>100m</v>
          </cell>
          <cell r="F49">
            <v>0</v>
          </cell>
          <cell r="G49">
            <v>0</v>
          </cell>
          <cell r="H49">
            <v>0</v>
          </cell>
          <cell r="I49">
            <v>0</v>
          </cell>
        </row>
        <row r="50">
          <cell r="B50">
            <v>48</v>
          </cell>
          <cell r="C50" t="str">
            <v>복합 크램프</v>
          </cell>
          <cell r="D50" t="str">
            <v>급전선 고정용</v>
          </cell>
          <cell r="E50" t="str">
            <v>개</v>
          </cell>
          <cell r="F50">
            <v>0</v>
          </cell>
          <cell r="G50">
            <v>0</v>
          </cell>
          <cell r="H50">
            <v>0</v>
          </cell>
          <cell r="I50">
            <v>0</v>
          </cell>
        </row>
        <row r="51">
          <cell r="B51">
            <v>49</v>
          </cell>
          <cell r="C51" t="str">
            <v>원터치 복합클램프</v>
          </cell>
          <cell r="D51" t="str">
            <v>광전복합케이블 고정용</v>
          </cell>
          <cell r="E51" t="str">
            <v>개</v>
          </cell>
          <cell r="F51">
            <v>0</v>
          </cell>
          <cell r="G51">
            <v>0</v>
          </cell>
          <cell r="H51">
            <v>0</v>
          </cell>
          <cell r="I51">
            <v>0</v>
          </cell>
        </row>
        <row r="52">
          <cell r="B52">
            <v>50</v>
          </cell>
          <cell r="C52" t="str">
            <v>파이프행거</v>
          </cell>
          <cell r="D52" t="str">
            <v>16C</v>
          </cell>
          <cell r="E52" t="str">
            <v>개</v>
          </cell>
          <cell r="F52">
            <v>0</v>
          </cell>
          <cell r="G52">
            <v>0</v>
          </cell>
          <cell r="H52">
            <v>0</v>
          </cell>
          <cell r="I52">
            <v>0</v>
          </cell>
        </row>
        <row r="53">
          <cell r="B53">
            <v>51</v>
          </cell>
          <cell r="C53" t="str">
            <v>Cable Tray 신설</v>
          </cell>
          <cell r="D53" t="str">
            <v>W300xH60x4T</v>
          </cell>
          <cell r="E53" t="str">
            <v>10m</v>
          </cell>
          <cell r="F53">
            <v>0</v>
          </cell>
          <cell r="G53">
            <v>0</v>
          </cell>
          <cell r="H53">
            <v>0</v>
          </cell>
          <cell r="I53">
            <v>0</v>
          </cell>
        </row>
        <row r="54">
          <cell r="B54">
            <v>52</v>
          </cell>
          <cell r="C54" t="str">
            <v>덕트 취부</v>
          </cell>
          <cell r="D54" t="str">
            <v>300㎟ 이하</v>
          </cell>
          <cell r="E54" t="str">
            <v>m</v>
          </cell>
          <cell r="F54">
            <v>0</v>
          </cell>
          <cell r="G54">
            <v>0</v>
          </cell>
          <cell r="H54">
            <v>0</v>
          </cell>
          <cell r="I54">
            <v>0</v>
          </cell>
        </row>
        <row r="55">
          <cell r="B55">
            <v>53</v>
          </cell>
          <cell r="C55" t="str">
            <v>트레이 지지대</v>
          </cell>
          <cell r="D55" t="str">
            <v>앙카포함</v>
          </cell>
          <cell r="E55" t="str">
            <v>개소</v>
          </cell>
          <cell r="F55">
            <v>0</v>
          </cell>
          <cell r="G55">
            <v>0</v>
          </cell>
          <cell r="H55">
            <v>0</v>
          </cell>
          <cell r="I55">
            <v>0</v>
          </cell>
        </row>
        <row r="56">
          <cell r="B56">
            <v>54</v>
          </cell>
          <cell r="C56" t="str">
            <v>트로프  뚜껑 드러내기(야간)</v>
          </cell>
          <cell r="D56" t="str">
            <v>파스콘, TU 150S</v>
          </cell>
          <cell r="E56" t="str">
            <v>100m</v>
          </cell>
          <cell r="F56">
            <v>4143</v>
          </cell>
          <cell r="G56">
            <v>2325.5999999999995</v>
          </cell>
          <cell r="H56">
            <v>6468.5999999999995</v>
          </cell>
          <cell r="I56">
            <v>0</v>
          </cell>
        </row>
        <row r="57">
          <cell r="B57">
            <v>55</v>
          </cell>
          <cell r="C57" t="str">
            <v>급전선</v>
          </cell>
          <cell r="D57" t="str">
            <v>HFC(FR)12D</v>
          </cell>
          <cell r="E57" t="str">
            <v>m</v>
          </cell>
          <cell r="F57">
            <v>0</v>
          </cell>
          <cell r="G57">
            <v>0</v>
          </cell>
          <cell r="H57">
            <v>0</v>
          </cell>
          <cell r="I57">
            <v>0</v>
          </cell>
        </row>
        <row r="58">
          <cell r="B58">
            <v>56</v>
          </cell>
          <cell r="C58" t="str">
            <v>커넥터 설치</v>
          </cell>
          <cell r="D58" t="str">
            <v>Φ1/2"</v>
          </cell>
          <cell r="E58" t="str">
            <v>개</v>
          </cell>
          <cell r="F58">
            <v>0</v>
          </cell>
          <cell r="G58">
            <v>0</v>
          </cell>
          <cell r="H58">
            <v>0</v>
          </cell>
          <cell r="I58">
            <v>0</v>
          </cell>
        </row>
        <row r="59">
          <cell r="B59">
            <v>57</v>
          </cell>
          <cell r="C59" t="str">
            <v>원터치 커플러</v>
          </cell>
          <cell r="D59" t="str">
            <v>E25</v>
          </cell>
          <cell r="E59" t="str">
            <v>개</v>
          </cell>
          <cell r="F59">
            <v>68</v>
          </cell>
          <cell r="G59">
            <v>0</v>
          </cell>
          <cell r="H59">
            <v>68</v>
          </cell>
          <cell r="I59">
            <v>0</v>
          </cell>
        </row>
        <row r="60">
          <cell r="B60">
            <v>58</v>
          </cell>
          <cell r="C60" t="str">
            <v>파이프크램프</v>
          </cell>
          <cell r="D60" t="str">
            <v>E25</v>
          </cell>
          <cell r="E60" t="str">
            <v>개</v>
          </cell>
          <cell r="F60">
            <v>160</v>
          </cell>
          <cell r="G60">
            <v>0</v>
          </cell>
          <cell r="H60">
            <v>160</v>
          </cell>
          <cell r="I60">
            <v>0</v>
          </cell>
        </row>
        <row r="61">
          <cell r="B61">
            <v>59</v>
          </cell>
          <cell r="C61" t="str">
            <v>공드럼 해체</v>
          </cell>
          <cell r="D61">
            <v>0</v>
          </cell>
          <cell r="E61" t="str">
            <v>드럼</v>
          </cell>
          <cell r="F61">
            <v>2649</v>
          </cell>
          <cell r="G61">
            <v>1375</v>
          </cell>
          <cell r="H61">
            <v>4024</v>
          </cell>
          <cell r="I61">
            <v>0</v>
          </cell>
        </row>
      </sheetData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heet1 (3)"/>
      <sheetName val="유첨Ⅱ(Ⅲ) (2)"/>
      <sheetName val="Sheet1"/>
      <sheetName val="Sheet1 (2)"/>
      <sheetName val="내역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표지"/>
      <sheetName val="갑지"/>
      <sheetName val="원가계산서"/>
      <sheetName val="제비용 산출근거"/>
      <sheetName val="제비율표"/>
      <sheetName val="총괄집계"/>
      <sheetName val="내역집계"/>
      <sheetName val="세부내역_역무"/>
      <sheetName val="세부내역_출입"/>
      <sheetName val="표지 (2)"/>
      <sheetName val="간지1"/>
      <sheetName val="수량집계_역무"/>
      <sheetName val="수량산출조서_역무"/>
      <sheetName val="간지2"/>
      <sheetName val="수량집계_출입"/>
      <sheetName val="수량산출조서_출입"/>
      <sheetName val="101집계"/>
      <sheetName val="101내역_AFC"/>
      <sheetName val="가101내역_AFC"/>
      <sheetName val="101내역_출입"/>
      <sheetName val="102집계"/>
      <sheetName val="102내역_AFC"/>
      <sheetName val="102내역_출입"/>
      <sheetName val="103집계"/>
      <sheetName val="103내역_AFC"/>
      <sheetName val="103내역_출입"/>
      <sheetName val="104집계"/>
      <sheetName val="104내역_AFC"/>
      <sheetName val="104내역_출입"/>
      <sheetName val="105집계"/>
      <sheetName val="105내역_AFC"/>
      <sheetName val="105내역_출입"/>
      <sheetName val="106집계"/>
      <sheetName val="106내역_AFC"/>
      <sheetName val="106내역_출입"/>
      <sheetName val="107집계"/>
      <sheetName val="107내역_AFC"/>
      <sheetName val="107내역_출입"/>
      <sheetName val="종합관제동_집계"/>
      <sheetName val="종합관제동_내역"/>
      <sheetName val="일위목록"/>
      <sheetName val="구일위"/>
      <sheetName val="일위대가"/>
      <sheetName val="단가조사서"/>
      <sheetName val="가설사무실"/>
      <sheetName val="견적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>
        <row r="1">
          <cell r="B1" t="str">
            <v>공사명 : 양산선 역무자동설비 설치공사</v>
          </cell>
          <cell r="C1">
            <v>0</v>
          </cell>
          <cell r="D1">
            <v>0</v>
          </cell>
          <cell r="E1">
            <v>0</v>
          </cell>
          <cell r="F1">
            <v>0</v>
          </cell>
          <cell r="G1">
            <v>0</v>
          </cell>
          <cell r="H1">
            <v>0</v>
          </cell>
          <cell r="I1">
            <v>0</v>
          </cell>
          <cell r="J1">
            <v>0</v>
          </cell>
          <cell r="K1">
            <v>0</v>
          </cell>
          <cell r="L1">
            <v>0</v>
          </cell>
          <cell r="M1">
            <v>0</v>
          </cell>
          <cell r="N1">
            <v>0</v>
          </cell>
          <cell r="O1">
            <v>0</v>
          </cell>
          <cell r="P1">
            <v>0</v>
          </cell>
          <cell r="Q1">
            <v>0</v>
          </cell>
          <cell r="R1">
            <v>0</v>
          </cell>
        </row>
        <row r="2">
          <cell r="A2">
            <v>0</v>
          </cell>
          <cell r="B2" t="str">
            <v>품    명</v>
          </cell>
          <cell r="C2" t="str">
            <v>규    격</v>
          </cell>
          <cell r="D2" t="str">
            <v>단위</v>
          </cell>
          <cell r="E2" t="str">
            <v>물가자료(2022년3월)</v>
          </cell>
          <cell r="F2">
            <v>0</v>
          </cell>
          <cell r="G2" t="str">
            <v>물가정보(2022년3월)</v>
          </cell>
          <cell r="H2">
            <v>0</v>
          </cell>
          <cell r="I2" t="str">
            <v>유통물가(2022년3월)</v>
          </cell>
          <cell r="J2">
            <v>0</v>
          </cell>
          <cell r="K2" t="str">
            <v>가격정보(2022년3월)</v>
          </cell>
          <cell r="L2">
            <v>0</v>
          </cell>
          <cell r="M2" t="str">
            <v>견 적 1</v>
          </cell>
          <cell r="N2">
            <v>0</v>
          </cell>
          <cell r="O2" t="str">
            <v>견 적 2</v>
          </cell>
          <cell r="P2">
            <v>0</v>
          </cell>
          <cell r="Q2" t="str">
            <v>적용단가</v>
          </cell>
          <cell r="R2" t="str">
            <v>비고</v>
          </cell>
        </row>
        <row r="3">
          <cell r="A3">
            <v>0</v>
          </cell>
          <cell r="B3">
            <v>0</v>
          </cell>
          <cell r="C3">
            <v>0</v>
          </cell>
          <cell r="D3">
            <v>0</v>
          </cell>
          <cell r="E3">
            <v>0</v>
          </cell>
          <cell r="F3">
            <v>0</v>
          </cell>
          <cell r="G3">
            <v>0</v>
          </cell>
          <cell r="H3">
            <v>0</v>
          </cell>
          <cell r="I3">
            <v>0</v>
          </cell>
          <cell r="J3">
            <v>0</v>
          </cell>
          <cell r="K3">
            <v>0</v>
          </cell>
          <cell r="L3">
            <v>0</v>
          </cell>
          <cell r="M3">
            <v>0</v>
          </cell>
          <cell r="N3">
            <v>0</v>
          </cell>
          <cell r="O3">
            <v>0</v>
          </cell>
          <cell r="P3">
            <v>0</v>
          </cell>
          <cell r="Q3">
            <v>0</v>
          </cell>
          <cell r="R3">
            <v>0</v>
          </cell>
        </row>
        <row r="4">
          <cell r="A4">
            <v>0</v>
          </cell>
          <cell r="B4">
            <v>0</v>
          </cell>
          <cell r="C4">
            <v>0</v>
          </cell>
          <cell r="D4">
            <v>0</v>
          </cell>
          <cell r="E4" t="str">
            <v>단  가</v>
          </cell>
          <cell r="F4" t="str">
            <v>페이지</v>
          </cell>
          <cell r="G4" t="str">
            <v>단  가</v>
          </cell>
          <cell r="H4" t="str">
            <v>페이지</v>
          </cell>
          <cell r="I4" t="str">
            <v>단  가</v>
          </cell>
          <cell r="J4" t="str">
            <v>페이지</v>
          </cell>
          <cell r="K4" t="str">
            <v>단  가</v>
          </cell>
          <cell r="L4" t="str">
            <v>페이지</v>
          </cell>
          <cell r="M4" t="str">
            <v>단  가</v>
          </cell>
          <cell r="N4" t="str">
            <v>업체명</v>
          </cell>
          <cell r="O4" t="str">
            <v>단  가</v>
          </cell>
          <cell r="P4" t="str">
            <v>업체명</v>
          </cell>
          <cell r="Q4">
            <v>0</v>
          </cell>
          <cell r="R4">
            <v>0</v>
          </cell>
        </row>
        <row r="5">
          <cell r="A5">
            <v>1</v>
          </cell>
          <cell r="B5" t="str">
            <v>나사없는 전선관</v>
          </cell>
          <cell r="C5" t="str">
            <v>용융아연도금 E19</v>
          </cell>
          <cell r="D5" t="str">
            <v>m</v>
          </cell>
          <cell r="E5">
            <v>2547</v>
          </cell>
          <cell r="F5">
            <v>1124</v>
          </cell>
          <cell r="G5">
            <v>2547</v>
          </cell>
          <cell r="H5">
            <v>1269</v>
          </cell>
          <cell r="I5">
            <v>2547</v>
          </cell>
          <cell r="J5">
            <v>863</v>
          </cell>
          <cell r="K5">
            <v>0</v>
          </cell>
          <cell r="L5">
            <v>0</v>
          </cell>
          <cell r="M5">
            <v>0</v>
          </cell>
          <cell r="N5">
            <v>0</v>
          </cell>
          <cell r="O5">
            <v>0</v>
          </cell>
          <cell r="P5">
            <v>0</v>
          </cell>
          <cell r="Q5">
            <v>2547</v>
          </cell>
          <cell r="R5">
            <v>0</v>
          </cell>
        </row>
        <row r="6">
          <cell r="A6">
            <v>2</v>
          </cell>
          <cell r="B6" t="str">
            <v>나사없는 전선관</v>
          </cell>
          <cell r="C6" t="str">
            <v>용융아연도금 E25</v>
          </cell>
          <cell r="D6" t="str">
            <v>m</v>
          </cell>
          <cell r="E6">
            <v>3354</v>
          </cell>
          <cell r="F6">
            <v>1124</v>
          </cell>
          <cell r="G6">
            <v>3354</v>
          </cell>
          <cell r="H6">
            <v>1269</v>
          </cell>
          <cell r="I6">
            <v>3354</v>
          </cell>
          <cell r="J6">
            <v>863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  <cell r="O6">
            <v>0</v>
          </cell>
          <cell r="P6">
            <v>0</v>
          </cell>
          <cell r="Q6">
            <v>3354</v>
          </cell>
          <cell r="R6">
            <v>0</v>
          </cell>
        </row>
        <row r="7">
          <cell r="A7">
            <v>3</v>
          </cell>
          <cell r="B7" t="str">
            <v>나사없는 전선관</v>
          </cell>
          <cell r="C7" t="str">
            <v>용융아연도금 E31</v>
          </cell>
          <cell r="D7" t="str">
            <v>m</v>
          </cell>
          <cell r="E7">
            <v>4696</v>
          </cell>
          <cell r="F7">
            <v>1124</v>
          </cell>
          <cell r="G7">
            <v>4696</v>
          </cell>
          <cell r="H7">
            <v>1269</v>
          </cell>
          <cell r="I7">
            <v>4696</v>
          </cell>
          <cell r="J7">
            <v>863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  <cell r="Q7">
            <v>4696</v>
          </cell>
          <cell r="R7">
            <v>0</v>
          </cell>
        </row>
        <row r="8">
          <cell r="A8">
            <v>4</v>
          </cell>
          <cell r="B8" t="str">
            <v>나사없는 전선관</v>
          </cell>
          <cell r="C8" t="str">
            <v>용융아연도금 E39</v>
          </cell>
          <cell r="D8" t="str">
            <v>m</v>
          </cell>
          <cell r="E8">
            <v>5840</v>
          </cell>
          <cell r="F8">
            <v>1124</v>
          </cell>
          <cell r="G8">
            <v>5840</v>
          </cell>
          <cell r="H8">
            <v>1269</v>
          </cell>
          <cell r="I8">
            <v>5840</v>
          </cell>
          <cell r="J8">
            <v>863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  <cell r="P8">
            <v>0</v>
          </cell>
          <cell r="Q8">
            <v>5840</v>
          </cell>
          <cell r="R8">
            <v>0</v>
          </cell>
        </row>
        <row r="9">
          <cell r="A9">
            <v>5</v>
          </cell>
          <cell r="B9" t="str">
            <v>나사없는 전선관</v>
          </cell>
          <cell r="C9" t="str">
            <v>용융아연도금 E51</v>
          </cell>
          <cell r="D9" t="str">
            <v>m</v>
          </cell>
          <cell r="E9">
            <v>7784</v>
          </cell>
          <cell r="F9">
            <v>1124</v>
          </cell>
          <cell r="G9">
            <v>7784</v>
          </cell>
          <cell r="H9">
            <v>1269</v>
          </cell>
          <cell r="I9">
            <v>7784</v>
          </cell>
          <cell r="J9">
            <v>863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  <cell r="P9">
            <v>0</v>
          </cell>
          <cell r="Q9">
            <v>7784</v>
          </cell>
          <cell r="R9">
            <v>0</v>
          </cell>
        </row>
        <row r="10">
          <cell r="A10">
            <v>6</v>
          </cell>
          <cell r="B10" t="str">
            <v>나사없는 전선관</v>
          </cell>
          <cell r="C10" t="str">
            <v>용융아연도금 E63</v>
          </cell>
          <cell r="D10" t="str">
            <v>m</v>
          </cell>
          <cell r="E10">
            <v>11138</v>
          </cell>
          <cell r="F10">
            <v>1124</v>
          </cell>
          <cell r="G10">
            <v>11138</v>
          </cell>
          <cell r="H10">
            <v>1269</v>
          </cell>
          <cell r="I10">
            <v>11138</v>
          </cell>
          <cell r="J10">
            <v>863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11138</v>
          </cell>
          <cell r="R10">
            <v>0</v>
          </cell>
        </row>
        <row r="11">
          <cell r="A11">
            <v>7</v>
          </cell>
          <cell r="B11" t="str">
            <v>금속가요전선관</v>
          </cell>
          <cell r="C11" t="str">
            <v>16C 방수</v>
          </cell>
          <cell r="D11" t="str">
            <v>m</v>
          </cell>
          <cell r="E11">
            <v>700</v>
          </cell>
          <cell r="F11">
            <v>1123</v>
          </cell>
          <cell r="G11">
            <v>2260</v>
          </cell>
          <cell r="H11">
            <v>1233</v>
          </cell>
          <cell r="I11">
            <v>700</v>
          </cell>
          <cell r="J11">
            <v>860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700</v>
          </cell>
          <cell r="R11">
            <v>0</v>
          </cell>
        </row>
        <row r="12">
          <cell r="A12">
            <v>8</v>
          </cell>
          <cell r="B12" t="str">
            <v>금속가요전선관</v>
          </cell>
          <cell r="C12" t="str">
            <v>22C 방수</v>
          </cell>
          <cell r="D12" t="str">
            <v>m</v>
          </cell>
          <cell r="E12">
            <v>850</v>
          </cell>
          <cell r="F12">
            <v>1123</v>
          </cell>
          <cell r="G12">
            <v>2880</v>
          </cell>
          <cell r="H12">
            <v>1233</v>
          </cell>
          <cell r="I12">
            <v>850</v>
          </cell>
          <cell r="J12">
            <v>860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  <cell r="P12">
            <v>0</v>
          </cell>
          <cell r="Q12">
            <v>850</v>
          </cell>
          <cell r="R12">
            <v>0</v>
          </cell>
        </row>
        <row r="13">
          <cell r="A13">
            <v>9</v>
          </cell>
          <cell r="B13" t="str">
            <v>금속가요전선관</v>
          </cell>
          <cell r="C13" t="str">
            <v>28C 방수</v>
          </cell>
          <cell r="D13" t="str">
            <v>m</v>
          </cell>
          <cell r="E13">
            <v>1100</v>
          </cell>
          <cell r="F13">
            <v>1123</v>
          </cell>
          <cell r="G13">
            <v>3470</v>
          </cell>
          <cell r="H13">
            <v>1233</v>
          </cell>
          <cell r="I13">
            <v>1100</v>
          </cell>
          <cell r="J13">
            <v>860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1100</v>
          </cell>
          <cell r="R13">
            <v>0</v>
          </cell>
        </row>
        <row r="14">
          <cell r="A14">
            <v>10</v>
          </cell>
          <cell r="B14" t="str">
            <v>금속가요전선관</v>
          </cell>
          <cell r="C14" t="str">
            <v>36C 방수</v>
          </cell>
          <cell r="D14" t="str">
            <v>m</v>
          </cell>
          <cell r="E14">
            <v>2200</v>
          </cell>
          <cell r="F14">
            <v>1123</v>
          </cell>
          <cell r="G14">
            <v>5280</v>
          </cell>
          <cell r="H14">
            <v>1233</v>
          </cell>
          <cell r="I14">
            <v>2200</v>
          </cell>
          <cell r="J14">
            <v>860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2200</v>
          </cell>
          <cell r="R14">
            <v>0</v>
          </cell>
        </row>
        <row r="15">
          <cell r="A15">
            <v>11</v>
          </cell>
          <cell r="B15" t="str">
            <v>금속가요전선관</v>
          </cell>
          <cell r="C15" t="str">
            <v>42C 방수</v>
          </cell>
          <cell r="D15" t="str">
            <v>m</v>
          </cell>
          <cell r="E15">
            <v>2800</v>
          </cell>
          <cell r="F15">
            <v>1123</v>
          </cell>
          <cell r="G15">
            <v>6790</v>
          </cell>
          <cell r="H15">
            <v>1233</v>
          </cell>
          <cell r="I15">
            <v>2800</v>
          </cell>
          <cell r="J15">
            <v>860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2800</v>
          </cell>
          <cell r="R15">
            <v>0</v>
          </cell>
        </row>
        <row r="16">
          <cell r="A16">
            <v>12</v>
          </cell>
          <cell r="B16" t="str">
            <v>금속가요전선관</v>
          </cell>
          <cell r="C16" t="str">
            <v>54C 방수</v>
          </cell>
          <cell r="D16" t="str">
            <v>m</v>
          </cell>
          <cell r="E16">
            <v>3800</v>
          </cell>
          <cell r="F16">
            <v>1123</v>
          </cell>
          <cell r="G16">
            <v>9180</v>
          </cell>
          <cell r="H16">
            <v>1233</v>
          </cell>
          <cell r="I16">
            <v>3800</v>
          </cell>
          <cell r="J16">
            <v>860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3800</v>
          </cell>
          <cell r="R16">
            <v>0</v>
          </cell>
        </row>
        <row r="17">
          <cell r="A17">
            <v>83</v>
          </cell>
          <cell r="B17" t="str">
            <v>금속가요전선관</v>
          </cell>
          <cell r="C17" t="str">
            <v>70C 방수</v>
          </cell>
          <cell r="D17" t="str">
            <v>m</v>
          </cell>
          <cell r="E17">
            <v>4950</v>
          </cell>
          <cell r="F17">
            <v>1123</v>
          </cell>
          <cell r="G17">
            <v>17880</v>
          </cell>
          <cell r="H17">
            <v>1233</v>
          </cell>
          <cell r="I17">
            <v>4950</v>
          </cell>
          <cell r="J17">
            <v>860</v>
          </cell>
          <cell r="K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  <cell r="P17">
            <v>0</v>
          </cell>
          <cell r="Q17">
            <v>4950</v>
          </cell>
          <cell r="R17">
            <v>0</v>
          </cell>
        </row>
        <row r="18">
          <cell r="A18">
            <v>13</v>
          </cell>
          <cell r="B18" t="str">
            <v>합성수지제가요전선관</v>
          </cell>
          <cell r="C18" t="str">
            <v>난연16C</v>
          </cell>
          <cell r="D18" t="str">
            <v>m</v>
          </cell>
          <cell r="E18">
            <v>180</v>
          </cell>
          <cell r="F18">
            <v>1126</v>
          </cell>
          <cell r="G18">
            <v>192</v>
          </cell>
          <cell r="H18">
            <v>1273</v>
          </cell>
          <cell r="I18">
            <v>281</v>
          </cell>
          <cell r="J18">
            <v>859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180</v>
          </cell>
          <cell r="R18">
            <v>0</v>
          </cell>
        </row>
        <row r="19">
          <cell r="A19">
            <v>14</v>
          </cell>
          <cell r="B19" t="str">
            <v>합성수지제가요전선관</v>
          </cell>
          <cell r="C19" t="str">
            <v>난연22C</v>
          </cell>
          <cell r="D19" t="str">
            <v>m</v>
          </cell>
          <cell r="E19">
            <v>290</v>
          </cell>
          <cell r="F19">
            <v>1126</v>
          </cell>
          <cell r="G19">
            <v>294</v>
          </cell>
          <cell r="H19">
            <v>1273</v>
          </cell>
          <cell r="I19">
            <v>421</v>
          </cell>
          <cell r="J19">
            <v>859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290</v>
          </cell>
          <cell r="R19">
            <v>0</v>
          </cell>
        </row>
        <row r="20">
          <cell r="A20">
            <v>15</v>
          </cell>
          <cell r="B20" t="str">
            <v>합성수지제가요전선관</v>
          </cell>
          <cell r="C20" t="str">
            <v>난연28C</v>
          </cell>
          <cell r="D20" t="str">
            <v>m</v>
          </cell>
          <cell r="E20">
            <v>360</v>
          </cell>
          <cell r="F20">
            <v>1126</v>
          </cell>
          <cell r="G20">
            <v>384</v>
          </cell>
          <cell r="H20">
            <v>1273</v>
          </cell>
          <cell r="I20">
            <v>561</v>
          </cell>
          <cell r="J20">
            <v>859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360</v>
          </cell>
          <cell r="R20">
            <v>0</v>
          </cell>
        </row>
        <row r="21">
          <cell r="A21">
            <v>16</v>
          </cell>
          <cell r="B21" t="str">
            <v>C-CHANEL</v>
          </cell>
          <cell r="C21" t="str">
            <v>40x25x1.6T, 아연도금</v>
          </cell>
          <cell r="D21" t="str">
            <v>m</v>
          </cell>
          <cell r="E21">
            <v>4000</v>
          </cell>
          <cell r="F21">
            <v>1127</v>
          </cell>
          <cell r="G21">
            <v>4140</v>
          </cell>
          <cell r="H21">
            <v>1271</v>
          </cell>
          <cell r="I21">
            <v>0</v>
          </cell>
          <cell r="J21">
            <v>0</v>
          </cell>
          <cell r="K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  <cell r="P21">
            <v>0</v>
          </cell>
          <cell r="Q21">
            <v>4000</v>
          </cell>
          <cell r="R21">
            <v>0</v>
          </cell>
        </row>
        <row r="22">
          <cell r="A22">
            <v>17</v>
          </cell>
          <cell r="B22" t="str">
            <v>전산볼트</v>
          </cell>
          <cell r="C22" t="str">
            <v>M10 (3/8"), STS</v>
          </cell>
          <cell r="D22" t="str">
            <v>개</v>
          </cell>
          <cell r="E22">
            <v>3736</v>
          </cell>
          <cell r="F22">
            <v>86</v>
          </cell>
          <cell r="G22">
            <v>3471</v>
          </cell>
          <cell r="H22">
            <v>87</v>
          </cell>
          <cell r="I22">
            <v>3506</v>
          </cell>
          <cell r="J22">
            <v>51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3471</v>
          </cell>
          <cell r="R22">
            <v>0</v>
          </cell>
        </row>
        <row r="23">
          <cell r="A23">
            <v>18</v>
          </cell>
          <cell r="B23" t="str">
            <v>스트롱앙카</v>
          </cell>
          <cell r="C23" t="str">
            <v>M10 (3/8"), STS</v>
          </cell>
          <cell r="D23" t="str">
            <v>개</v>
          </cell>
          <cell r="E23">
            <v>0</v>
          </cell>
          <cell r="F23">
            <v>0</v>
          </cell>
          <cell r="G23">
            <v>1073</v>
          </cell>
          <cell r="H23">
            <v>92</v>
          </cell>
          <cell r="I23">
            <v>1073</v>
          </cell>
          <cell r="J23">
            <v>54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1073</v>
          </cell>
          <cell r="R23">
            <v>0</v>
          </cell>
        </row>
        <row r="24">
          <cell r="A24">
            <v>19</v>
          </cell>
          <cell r="B24" t="str">
            <v>와샤</v>
          </cell>
          <cell r="C24" t="str">
            <v>M10, STS</v>
          </cell>
          <cell r="D24" t="str">
            <v>개</v>
          </cell>
          <cell r="E24">
            <v>12.47</v>
          </cell>
          <cell r="F24">
            <v>91</v>
          </cell>
          <cell r="G24">
            <v>24.2</v>
          </cell>
          <cell r="H24">
            <v>87</v>
          </cell>
          <cell r="I24">
            <v>24.4</v>
          </cell>
          <cell r="J24">
            <v>56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12.47</v>
          </cell>
          <cell r="R24">
            <v>0</v>
          </cell>
        </row>
        <row r="25">
          <cell r="A25">
            <v>20</v>
          </cell>
          <cell r="B25" t="str">
            <v>너트</v>
          </cell>
          <cell r="C25" t="str">
            <v>M10, STS</v>
          </cell>
          <cell r="D25" t="str">
            <v>개</v>
          </cell>
          <cell r="E25">
            <v>132.69999999999999</v>
          </cell>
          <cell r="F25">
            <v>90</v>
          </cell>
          <cell r="G25">
            <v>83.9</v>
          </cell>
          <cell r="H25">
            <v>85</v>
          </cell>
          <cell r="I25">
            <v>128.69999999999999</v>
          </cell>
          <cell r="J25">
            <v>56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83.9</v>
          </cell>
          <cell r="R25">
            <v>0</v>
          </cell>
        </row>
        <row r="26">
          <cell r="A26">
            <v>21</v>
          </cell>
          <cell r="B26" t="str">
            <v>파이프행거</v>
          </cell>
          <cell r="C26" t="str">
            <v>16C</v>
          </cell>
          <cell r="D26" t="str">
            <v>개</v>
          </cell>
          <cell r="E26">
            <v>400</v>
          </cell>
          <cell r="F26">
            <v>734</v>
          </cell>
          <cell r="G26">
            <v>480</v>
          </cell>
          <cell r="H26">
            <v>720</v>
          </cell>
          <cell r="I26">
            <v>727</v>
          </cell>
          <cell r="J26">
            <v>864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400</v>
          </cell>
          <cell r="R26">
            <v>0</v>
          </cell>
        </row>
        <row r="27">
          <cell r="A27">
            <v>22</v>
          </cell>
          <cell r="B27" t="str">
            <v>파이프행거</v>
          </cell>
          <cell r="C27" t="str">
            <v>22C</v>
          </cell>
          <cell r="D27" t="str">
            <v>개</v>
          </cell>
          <cell r="E27">
            <v>420</v>
          </cell>
          <cell r="F27">
            <v>734</v>
          </cell>
          <cell r="G27">
            <v>510</v>
          </cell>
          <cell r="H27">
            <v>720</v>
          </cell>
          <cell r="I27">
            <v>745</v>
          </cell>
          <cell r="J27">
            <v>864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420</v>
          </cell>
          <cell r="R27">
            <v>0</v>
          </cell>
        </row>
        <row r="28">
          <cell r="A28">
            <v>23</v>
          </cell>
          <cell r="B28" t="str">
            <v>파이프행거</v>
          </cell>
          <cell r="C28" t="str">
            <v>28C</v>
          </cell>
          <cell r="D28" t="str">
            <v>개</v>
          </cell>
          <cell r="E28">
            <v>440</v>
          </cell>
          <cell r="F28">
            <v>734</v>
          </cell>
          <cell r="G28">
            <v>530</v>
          </cell>
          <cell r="H28">
            <v>720</v>
          </cell>
          <cell r="I28">
            <v>782</v>
          </cell>
          <cell r="J28">
            <v>864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440</v>
          </cell>
          <cell r="R28">
            <v>0</v>
          </cell>
        </row>
        <row r="29">
          <cell r="A29">
            <v>24</v>
          </cell>
          <cell r="B29" t="str">
            <v>파이프행거</v>
          </cell>
          <cell r="C29" t="str">
            <v>36C</v>
          </cell>
          <cell r="D29" t="str">
            <v>개</v>
          </cell>
          <cell r="E29">
            <v>480</v>
          </cell>
          <cell r="F29">
            <v>734</v>
          </cell>
          <cell r="G29">
            <v>560</v>
          </cell>
          <cell r="H29">
            <v>720</v>
          </cell>
          <cell r="I29">
            <v>828</v>
          </cell>
          <cell r="J29">
            <v>864</v>
          </cell>
          <cell r="K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480</v>
          </cell>
          <cell r="R29">
            <v>0</v>
          </cell>
        </row>
        <row r="30">
          <cell r="A30">
            <v>25</v>
          </cell>
          <cell r="B30" t="str">
            <v>파이프행거</v>
          </cell>
          <cell r="C30" t="str">
            <v>42C</v>
          </cell>
          <cell r="D30" t="str">
            <v>개</v>
          </cell>
          <cell r="E30">
            <v>700</v>
          </cell>
          <cell r="F30">
            <v>734</v>
          </cell>
          <cell r="G30">
            <v>770</v>
          </cell>
          <cell r="H30">
            <v>720</v>
          </cell>
          <cell r="I30">
            <v>904</v>
          </cell>
          <cell r="J30">
            <v>864</v>
          </cell>
          <cell r="K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700</v>
          </cell>
          <cell r="R30">
            <v>0</v>
          </cell>
        </row>
        <row r="31">
          <cell r="A31">
            <v>26</v>
          </cell>
          <cell r="B31" t="str">
            <v>파이프행거</v>
          </cell>
          <cell r="C31" t="str">
            <v>54C</v>
          </cell>
          <cell r="D31" t="str">
            <v>개</v>
          </cell>
          <cell r="E31">
            <v>760</v>
          </cell>
          <cell r="F31">
            <v>734</v>
          </cell>
          <cell r="G31">
            <v>880</v>
          </cell>
          <cell r="H31">
            <v>720</v>
          </cell>
          <cell r="I31">
            <v>1272</v>
          </cell>
          <cell r="J31">
            <v>864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760</v>
          </cell>
          <cell r="R31">
            <v>0</v>
          </cell>
        </row>
        <row r="32">
          <cell r="A32">
            <v>27</v>
          </cell>
          <cell r="B32" t="str">
            <v>파이프크램프</v>
          </cell>
          <cell r="C32" t="str">
            <v>E19</v>
          </cell>
          <cell r="D32" t="str">
            <v>개</v>
          </cell>
          <cell r="E32">
            <v>304</v>
          </cell>
          <cell r="F32">
            <v>1124</v>
          </cell>
          <cell r="G32">
            <v>304</v>
          </cell>
          <cell r="H32">
            <v>1270</v>
          </cell>
          <cell r="I32">
            <v>304</v>
          </cell>
          <cell r="J32">
            <v>863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304</v>
          </cell>
          <cell r="R32">
            <v>0</v>
          </cell>
        </row>
        <row r="33">
          <cell r="A33">
            <v>28</v>
          </cell>
          <cell r="B33" t="str">
            <v>파이프크램프</v>
          </cell>
          <cell r="C33" t="str">
            <v>E25</v>
          </cell>
          <cell r="D33" t="str">
            <v>개</v>
          </cell>
          <cell r="E33">
            <v>329</v>
          </cell>
          <cell r="F33">
            <v>1124</v>
          </cell>
          <cell r="G33">
            <v>329</v>
          </cell>
          <cell r="H33">
            <v>1270</v>
          </cell>
          <cell r="I33">
            <v>329</v>
          </cell>
          <cell r="J33">
            <v>863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329</v>
          </cell>
          <cell r="R33">
            <v>0</v>
          </cell>
        </row>
        <row r="34">
          <cell r="A34">
            <v>29</v>
          </cell>
          <cell r="B34" t="str">
            <v>파이프크램프</v>
          </cell>
          <cell r="C34" t="str">
            <v>E31</v>
          </cell>
          <cell r="D34" t="str">
            <v>개</v>
          </cell>
          <cell r="E34">
            <v>417</v>
          </cell>
          <cell r="F34">
            <v>1124</v>
          </cell>
          <cell r="G34">
            <v>417</v>
          </cell>
          <cell r="H34">
            <v>1270</v>
          </cell>
          <cell r="I34">
            <v>417</v>
          </cell>
          <cell r="J34">
            <v>863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417</v>
          </cell>
          <cell r="R34">
            <v>0</v>
          </cell>
        </row>
        <row r="35">
          <cell r="A35">
            <v>30</v>
          </cell>
          <cell r="B35" t="str">
            <v>파이프크램프</v>
          </cell>
          <cell r="C35" t="str">
            <v>E39</v>
          </cell>
          <cell r="D35" t="str">
            <v>개</v>
          </cell>
          <cell r="E35">
            <v>494</v>
          </cell>
          <cell r="F35">
            <v>1124</v>
          </cell>
          <cell r="G35">
            <v>494</v>
          </cell>
          <cell r="H35">
            <v>1270</v>
          </cell>
          <cell r="I35">
            <v>494</v>
          </cell>
          <cell r="J35">
            <v>863</v>
          </cell>
          <cell r="K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494</v>
          </cell>
          <cell r="R35">
            <v>0</v>
          </cell>
        </row>
        <row r="36">
          <cell r="A36">
            <v>31</v>
          </cell>
          <cell r="B36" t="str">
            <v>파이프크램프</v>
          </cell>
          <cell r="C36" t="str">
            <v>E51</v>
          </cell>
          <cell r="D36" t="str">
            <v>개</v>
          </cell>
          <cell r="E36">
            <v>658</v>
          </cell>
          <cell r="F36">
            <v>1124</v>
          </cell>
          <cell r="G36">
            <v>658</v>
          </cell>
          <cell r="H36">
            <v>1270</v>
          </cell>
          <cell r="I36">
            <v>658</v>
          </cell>
          <cell r="J36">
            <v>863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658</v>
          </cell>
          <cell r="R36">
            <v>0</v>
          </cell>
        </row>
        <row r="37">
          <cell r="A37">
            <v>32</v>
          </cell>
          <cell r="B37" t="str">
            <v>파이프크램프</v>
          </cell>
          <cell r="C37" t="str">
            <v>E63</v>
          </cell>
          <cell r="D37" t="str">
            <v>개</v>
          </cell>
          <cell r="E37">
            <v>772</v>
          </cell>
          <cell r="F37">
            <v>1124</v>
          </cell>
          <cell r="G37">
            <v>772</v>
          </cell>
          <cell r="H37">
            <v>1270</v>
          </cell>
          <cell r="I37">
            <v>772</v>
          </cell>
          <cell r="J37">
            <v>863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772</v>
          </cell>
          <cell r="R37">
            <v>0</v>
          </cell>
        </row>
        <row r="38">
          <cell r="A38">
            <v>33</v>
          </cell>
          <cell r="B38" t="str">
            <v>Outlet Box</v>
          </cell>
          <cell r="C38">
            <v>0</v>
          </cell>
          <cell r="D38" t="str">
            <v>개</v>
          </cell>
          <cell r="E38">
            <v>0</v>
          </cell>
          <cell r="F38">
            <v>1126</v>
          </cell>
          <cell r="G38">
            <v>726</v>
          </cell>
          <cell r="H38">
            <v>1276</v>
          </cell>
          <cell r="I38">
            <v>726</v>
          </cell>
          <cell r="J38">
            <v>873</v>
          </cell>
          <cell r="K38">
            <v>0</v>
          </cell>
          <cell r="L38">
            <v>0</v>
          </cell>
          <cell r="M38">
            <v>0</v>
          </cell>
          <cell r="N38">
            <v>0</v>
          </cell>
          <cell r="O38">
            <v>0</v>
          </cell>
          <cell r="P38">
            <v>0</v>
          </cell>
          <cell r="Q38">
            <v>726</v>
          </cell>
          <cell r="R38">
            <v>0</v>
          </cell>
        </row>
        <row r="39">
          <cell r="A39">
            <v>34</v>
          </cell>
          <cell r="B39" t="str">
            <v>풀박스</v>
          </cell>
          <cell r="C39" t="str">
            <v>100 x 100 x 100</v>
          </cell>
          <cell r="D39" t="str">
            <v>개</v>
          </cell>
          <cell r="E39">
            <v>3060</v>
          </cell>
          <cell r="F39">
            <v>1127</v>
          </cell>
          <cell r="G39">
            <v>2937</v>
          </cell>
          <cell r="H39">
            <v>1235</v>
          </cell>
          <cell r="I39">
            <v>2937</v>
          </cell>
          <cell r="J39">
            <v>873</v>
          </cell>
          <cell r="K39">
            <v>0</v>
          </cell>
          <cell r="L39">
            <v>0</v>
          </cell>
          <cell r="M39">
            <v>0</v>
          </cell>
          <cell r="N39">
            <v>0</v>
          </cell>
          <cell r="O39">
            <v>0</v>
          </cell>
          <cell r="P39">
            <v>0</v>
          </cell>
          <cell r="Q39">
            <v>2937</v>
          </cell>
          <cell r="R39">
            <v>0</v>
          </cell>
        </row>
        <row r="40">
          <cell r="A40">
            <v>35</v>
          </cell>
          <cell r="B40" t="str">
            <v>풀박스</v>
          </cell>
          <cell r="C40" t="str">
            <v>200 x 200 x 100</v>
          </cell>
          <cell r="D40" t="str">
            <v>개</v>
          </cell>
          <cell r="E40">
            <v>5040</v>
          </cell>
          <cell r="F40">
            <v>1127</v>
          </cell>
          <cell r="G40">
            <v>4378</v>
          </cell>
          <cell r="H40">
            <v>1235</v>
          </cell>
          <cell r="I40">
            <v>4378</v>
          </cell>
          <cell r="J40">
            <v>873</v>
          </cell>
          <cell r="K40">
            <v>0</v>
          </cell>
          <cell r="L40">
            <v>0</v>
          </cell>
          <cell r="M40">
            <v>0</v>
          </cell>
          <cell r="N40">
            <v>0</v>
          </cell>
          <cell r="O40">
            <v>0</v>
          </cell>
          <cell r="P40">
            <v>0</v>
          </cell>
          <cell r="Q40">
            <v>4378</v>
          </cell>
          <cell r="R40">
            <v>0</v>
          </cell>
        </row>
        <row r="41">
          <cell r="A41">
            <v>36</v>
          </cell>
          <cell r="B41" t="str">
            <v>풀박스</v>
          </cell>
          <cell r="C41" t="str">
            <v>200 x 200 x 200</v>
          </cell>
          <cell r="D41" t="str">
            <v>개</v>
          </cell>
          <cell r="E41">
            <v>7200</v>
          </cell>
          <cell r="F41">
            <v>1127</v>
          </cell>
          <cell r="G41">
            <v>6479</v>
          </cell>
          <cell r="H41">
            <v>1235</v>
          </cell>
          <cell r="I41">
            <v>6479</v>
          </cell>
          <cell r="J41">
            <v>873</v>
          </cell>
          <cell r="K41">
            <v>0</v>
          </cell>
          <cell r="L41">
            <v>0</v>
          </cell>
          <cell r="M41">
            <v>0</v>
          </cell>
          <cell r="N41">
            <v>0</v>
          </cell>
          <cell r="O41">
            <v>0</v>
          </cell>
          <cell r="P41">
            <v>0</v>
          </cell>
          <cell r="Q41">
            <v>6479</v>
          </cell>
          <cell r="R41">
            <v>0</v>
          </cell>
        </row>
        <row r="42">
          <cell r="A42">
            <v>37</v>
          </cell>
          <cell r="B42" t="str">
            <v xml:space="preserve">풀박스                         </v>
          </cell>
          <cell r="C42" t="str">
            <v xml:space="preserve">300 x 300 x 100      </v>
          </cell>
          <cell r="D42" t="str">
            <v>개</v>
          </cell>
          <cell r="E42">
            <v>8600</v>
          </cell>
          <cell r="F42">
            <v>1127</v>
          </cell>
          <cell r="G42">
            <v>9515</v>
          </cell>
          <cell r="H42">
            <v>1235</v>
          </cell>
          <cell r="I42">
            <v>9515</v>
          </cell>
          <cell r="J42">
            <v>873</v>
          </cell>
          <cell r="K42">
            <v>0</v>
          </cell>
          <cell r="L42">
            <v>0</v>
          </cell>
          <cell r="M42">
            <v>0</v>
          </cell>
          <cell r="N42">
            <v>0</v>
          </cell>
          <cell r="O42">
            <v>0</v>
          </cell>
          <cell r="P42">
            <v>0</v>
          </cell>
          <cell r="Q42">
            <v>8600</v>
          </cell>
          <cell r="R42">
            <v>0</v>
          </cell>
        </row>
        <row r="43">
          <cell r="A43">
            <v>38</v>
          </cell>
          <cell r="B43" t="str">
            <v>풀박스</v>
          </cell>
          <cell r="C43" t="str">
            <v>300 x 300 x 200</v>
          </cell>
          <cell r="D43" t="str">
            <v>개</v>
          </cell>
          <cell r="E43">
            <v>11520</v>
          </cell>
          <cell r="F43">
            <v>1127</v>
          </cell>
          <cell r="G43">
            <v>11935</v>
          </cell>
          <cell r="H43">
            <v>1235</v>
          </cell>
          <cell r="I43">
            <v>11935</v>
          </cell>
          <cell r="J43">
            <v>873</v>
          </cell>
          <cell r="K43">
            <v>0</v>
          </cell>
          <cell r="L43">
            <v>0</v>
          </cell>
          <cell r="M43">
            <v>0</v>
          </cell>
          <cell r="N43">
            <v>0</v>
          </cell>
          <cell r="O43">
            <v>0</v>
          </cell>
          <cell r="P43">
            <v>0</v>
          </cell>
          <cell r="Q43">
            <v>11520</v>
          </cell>
          <cell r="R43">
            <v>0</v>
          </cell>
        </row>
        <row r="44">
          <cell r="A44">
            <v>39</v>
          </cell>
          <cell r="B44" t="str">
            <v>풀박스</v>
          </cell>
          <cell r="C44" t="str">
            <v>400 x 400 x 200</v>
          </cell>
          <cell r="D44" t="str">
            <v>개</v>
          </cell>
          <cell r="E44">
            <v>24400</v>
          </cell>
          <cell r="F44">
            <v>1127</v>
          </cell>
          <cell r="G44">
            <v>21175</v>
          </cell>
          <cell r="H44">
            <v>1235</v>
          </cell>
          <cell r="I44">
            <v>21175</v>
          </cell>
          <cell r="J44">
            <v>873</v>
          </cell>
          <cell r="K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  <cell r="P44">
            <v>0</v>
          </cell>
          <cell r="Q44">
            <v>21175</v>
          </cell>
          <cell r="R44">
            <v>0</v>
          </cell>
        </row>
        <row r="45">
          <cell r="A45">
            <v>40</v>
          </cell>
          <cell r="B45" t="str">
            <v>풀박스</v>
          </cell>
          <cell r="C45" t="str">
            <v>500 x 500 x 200</v>
          </cell>
          <cell r="D45" t="str">
            <v>개</v>
          </cell>
          <cell r="E45">
            <v>0</v>
          </cell>
          <cell r="F45">
            <v>1127</v>
          </cell>
          <cell r="G45">
            <v>35805</v>
          </cell>
          <cell r="H45">
            <v>1235</v>
          </cell>
          <cell r="I45">
            <v>35805</v>
          </cell>
          <cell r="J45">
            <v>873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  <cell r="P45">
            <v>0</v>
          </cell>
          <cell r="Q45">
            <v>35805</v>
          </cell>
          <cell r="R45">
            <v>0</v>
          </cell>
        </row>
        <row r="46">
          <cell r="A46">
            <v>41</v>
          </cell>
          <cell r="B46" t="str">
            <v>통신케이블</v>
          </cell>
          <cell r="C46" t="str">
            <v>UTP Cat.5E CMR 4P</v>
          </cell>
          <cell r="D46" t="str">
            <v>m</v>
          </cell>
          <cell r="E46">
            <v>790</v>
          </cell>
          <cell r="F46">
            <v>1109</v>
          </cell>
          <cell r="G46">
            <v>1100</v>
          </cell>
          <cell r="H46">
            <v>1247</v>
          </cell>
          <cell r="I46">
            <v>790</v>
          </cell>
          <cell r="J46">
            <v>847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  <cell r="P46">
            <v>0</v>
          </cell>
          <cell r="Q46">
            <v>790</v>
          </cell>
          <cell r="R46">
            <v>0</v>
          </cell>
        </row>
        <row r="47">
          <cell r="A47" t="str">
            <v>41-1</v>
          </cell>
          <cell r="B47" t="str">
            <v>통신케이블</v>
          </cell>
          <cell r="C47" t="str">
            <v>UTP Cat6. CMR 4P</v>
          </cell>
          <cell r="D47" t="str">
            <v>m</v>
          </cell>
          <cell r="E47">
            <v>1120</v>
          </cell>
          <cell r="F47">
            <v>1109</v>
          </cell>
          <cell r="G47">
            <v>1860</v>
          </cell>
          <cell r="H47">
            <v>1247</v>
          </cell>
          <cell r="I47">
            <v>1120</v>
          </cell>
          <cell r="J47">
            <v>847</v>
          </cell>
          <cell r="K47">
            <v>0</v>
          </cell>
          <cell r="L47">
            <v>0</v>
          </cell>
          <cell r="M47">
            <v>0</v>
          </cell>
          <cell r="N47">
            <v>0</v>
          </cell>
          <cell r="O47">
            <v>0</v>
          </cell>
          <cell r="P47">
            <v>0</v>
          </cell>
          <cell r="Q47">
            <v>1120</v>
          </cell>
          <cell r="R47">
            <v>0</v>
          </cell>
        </row>
        <row r="48">
          <cell r="A48">
            <v>42</v>
          </cell>
          <cell r="B48" t="str">
            <v>통신케이블</v>
          </cell>
          <cell r="C48" t="str">
            <v>STP Cat5E. CMR 4P</v>
          </cell>
          <cell r="D48" t="str">
            <v>m</v>
          </cell>
          <cell r="E48">
            <v>2690</v>
          </cell>
          <cell r="F48">
            <v>1109</v>
          </cell>
          <cell r="G48">
            <v>0</v>
          </cell>
          <cell r="H48">
            <v>0</v>
          </cell>
          <cell r="I48">
            <v>2690</v>
          </cell>
          <cell r="J48">
            <v>847</v>
          </cell>
          <cell r="K48">
            <v>0</v>
          </cell>
          <cell r="L48">
            <v>0</v>
          </cell>
          <cell r="M48">
            <v>0</v>
          </cell>
          <cell r="N48">
            <v>0</v>
          </cell>
          <cell r="O48">
            <v>0</v>
          </cell>
          <cell r="P48">
            <v>0</v>
          </cell>
          <cell r="Q48">
            <v>2690</v>
          </cell>
          <cell r="R48">
            <v>0</v>
          </cell>
        </row>
        <row r="49">
          <cell r="A49">
            <v>43</v>
          </cell>
          <cell r="B49" t="str">
            <v>광섬유케이블</v>
          </cell>
          <cell r="C49" t="str">
            <v>SM24C, 난연</v>
          </cell>
          <cell r="D49" t="str">
            <v>m</v>
          </cell>
          <cell r="E49">
            <v>1300</v>
          </cell>
          <cell r="F49">
            <v>1105</v>
          </cell>
          <cell r="G49">
            <v>2637</v>
          </cell>
          <cell r="H49">
            <v>1204</v>
          </cell>
          <cell r="I49">
            <v>0</v>
          </cell>
          <cell r="J49">
            <v>0</v>
          </cell>
          <cell r="K49">
            <v>0</v>
          </cell>
          <cell r="L49">
            <v>0</v>
          </cell>
          <cell r="M49">
            <v>0</v>
          </cell>
          <cell r="N49">
            <v>0</v>
          </cell>
          <cell r="O49">
            <v>0</v>
          </cell>
          <cell r="P49">
            <v>0</v>
          </cell>
          <cell r="Q49">
            <v>1300</v>
          </cell>
          <cell r="R49">
            <v>0</v>
          </cell>
        </row>
        <row r="50">
          <cell r="A50" t="str">
            <v>43-1</v>
          </cell>
          <cell r="B50" t="str">
            <v>접지용전선</v>
          </cell>
          <cell r="C50" t="str">
            <v>F-GV 4.0㎟</v>
          </cell>
          <cell r="D50" t="str">
            <v>m</v>
          </cell>
          <cell r="E50">
            <v>894</v>
          </cell>
          <cell r="F50">
            <v>1099</v>
          </cell>
          <cell r="G50">
            <v>998</v>
          </cell>
          <cell r="H50">
            <v>1233</v>
          </cell>
          <cell r="I50">
            <v>919</v>
          </cell>
          <cell r="J50">
            <v>833</v>
          </cell>
          <cell r="K50">
            <v>0</v>
          </cell>
          <cell r="L50">
            <v>0</v>
          </cell>
          <cell r="M50">
            <v>0</v>
          </cell>
          <cell r="N50">
            <v>0</v>
          </cell>
          <cell r="O50">
            <v>0</v>
          </cell>
          <cell r="P50">
            <v>0</v>
          </cell>
          <cell r="Q50">
            <v>894</v>
          </cell>
          <cell r="R50">
            <v>0</v>
          </cell>
        </row>
        <row r="51">
          <cell r="A51">
            <v>44</v>
          </cell>
          <cell r="B51" t="str">
            <v>접지용전선</v>
          </cell>
          <cell r="C51" t="str">
            <v>F-GV 6.0㎟</v>
          </cell>
          <cell r="D51" t="str">
            <v>m</v>
          </cell>
          <cell r="E51">
            <v>1256</v>
          </cell>
          <cell r="F51">
            <v>1099</v>
          </cell>
          <cell r="G51">
            <v>1136</v>
          </cell>
          <cell r="H51">
            <v>1233</v>
          </cell>
          <cell r="I51">
            <v>1056</v>
          </cell>
          <cell r="J51">
            <v>833</v>
          </cell>
          <cell r="K51">
            <v>0</v>
          </cell>
          <cell r="L51">
            <v>0</v>
          </cell>
          <cell r="M51">
            <v>0</v>
          </cell>
          <cell r="N51">
            <v>0</v>
          </cell>
          <cell r="O51">
            <v>0</v>
          </cell>
          <cell r="P51">
            <v>0</v>
          </cell>
          <cell r="Q51">
            <v>1056</v>
          </cell>
          <cell r="R51">
            <v>0</v>
          </cell>
        </row>
        <row r="52">
          <cell r="A52">
            <v>45</v>
          </cell>
          <cell r="B52" t="str">
            <v>접지용전선</v>
          </cell>
          <cell r="C52" t="str">
            <v>F-GV 10.0㎟</v>
          </cell>
          <cell r="D52" t="str">
            <v>m</v>
          </cell>
          <cell r="E52">
            <v>2012</v>
          </cell>
          <cell r="F52">
            <v>1099</v>
          </cell>
          <cell r="G52">
            <v>1915</v>
          </cell>
          <cell r="H52">
            <v>1233</v>
          </cell>
          <cell r="I52">
            <v>1778</v>
          </cell>
          <cell r="J52">
            <v>833</v>
          </cell>
          <cell r="K52">
            <v>0</v>
          </cell>
          <cell r="L52">
            <v>0</v>
          </cell>
          <cell r="M52">
            <v>0</v>
          </cell>
          <cell r="N52">
            <v>0</v>
          </cell>
          <cell r="O52">
            <v>0</v>
          </cell>
          <cell r="P52">
            <v>0</v>
          </cell>
          <cell r="Q52">
            <v>1778</v>
          </cell>
          <cell r="R52">
            <v>0</v>
          </cell>
        </row>
        <row r="53">
          <cell r="A53">
            <v>45</v>
          </cell>
          <cell r="B53" t="str">
            <v>접지용전선</v>
          </cell>
          <cell r="C53" t="str">
            <v>F-GV 16㎟</v>
          </cell>
          <cell r="D53" t="str">
            <v>m</v>
          </cell>
          <cell r="E53">
            <v>3053</v>
          </cell>
          <cell r="F53">
            <v>1099</v>
          </cell>
          <cell r="G53">
            <v>2615</v>
          </cell>
          <cell r="H53">
            <v>1233</v>
          </cell>
          <cell r="I53">
            <v>2427</v>
          </cell>
          <cell r="J53">
            <v>833</v>
          </cell>
          <cell r="K53">
            <v>0</v>
          </cell>
          <cell r="L53">
            <v>0</v>
          </cell>
          <cell r="M53">
            <v>0</v>
          </cell>
          <cell r="N53">
            <v>0</v>
          </cell>
          <cell r="O53">
            <v>0</v>
          </cell>
          <cell r="P53">
            <v>0</v>
          </cell>
          <cell r="Q53">
            <v>2427</v>
          </cell>
          <cell r="R53">
            <v>0</v>
          </cell>
        </row>
        <row r="54">
          <cell r="A54">
            <v>46</v>
          </cell>
          <cell r="B54" t="str">
            <v>접지용전선</v>
          </cell>
          <cell r="C54" t="str">
            <v>F-GV 25㎟</v>
          </cell>
          <cell r="D54" t="str">
            <v>m</v>
          </cell>
          <cell r="E54">
            <v>4754</v>
          </cell>
          <cell r="F54">
            <v>1099</v>
          </cell>
          <cell r="G54">
            <v>4016</v>
          </cell>
          <cell r="H54">
            <v>1233</v>
          </cell>
          <cell r="I54">
            <v>0</v>
          </cell>
          <cell r="J54">
            <v>0</v>
          </cell>
          <cell r="K54">
            <v>0</v>
          </cell>
          <cell r="L54">
            <v>0</v>
          </cell>
          <cell r="M54">
            <v>0</v>
          </cell>
          <cell r="N54">
            <v>0</v>
          </cell>
          <cell r="O54">
            <v>0</v>
          </cell>
          <cell r="P54">
            <v>0</v>
          </cell>
          <cell r="Q54">
            <v>4016</v>
          </cell>
          <cell r="R54">
            <v>0</v>
          </cell>
        </row>
        <row r="55">
          <cell r="A55">
            <v>47</v>
          </cell>
          <cell r="B55" t="str">
            <v>AWG 케이블</v>
          </cell>
          <cell r="C55" t="str">
            <v>AWG 20 4C/0.5㎟</v>
          </cell>
          <cell r="D55" t="str">
            <v>m</v>
          </cell>
          <cell r="E55">
            <v>0</v>
          </cell>
          <cell r="F55">
            <v>0</v>
          </cell>
          <cell r="G55">
            <v>0</v>
          </cell>
          <cell r="H55">
            <v>0</v>
          </cell>
          <cell r="I55">
            <v>0</v>
          </cell>
          <cell r="J55">
            <v>0</v>
          </cell>
          <cell r="K55">
            <v>0</v>
          </cell>
          <cell r="L55">
            <v>0</v>
          </cell>
          <cell r="M55">
            <v>0</v>
          </cell>
          <cell r="N55">
            <v>0</v>
          </cell>
          <cell r="O55">
            <v>0</v>
          </cell>
          <cell r="P55">
            <v>0</v>
          </cell>
          <cell r="Q55">
            <v>0</v>
          </cell>
          <cell r="R55">
            <v>0</v>
          </cell>
        </row>
        <row r="56">
          <cell r="A56">
            <v>48</v>
          </cell>
          <cell r="B56" t="str">
            <v>전원케이블</v>
          </cell>
          <cell r="C56" t="str">
            <v>HFCO 2C/1.5㎟</v>
          </cell>
          <cell r="D56" t="str">
            <v>m</v>
          </cell>
          <cell r="E56">
            <v>1504</v>
          </cell>
          <cell r="F56">
            <v>1102</v>
          </cell>
          <cell r="G56">
            <v>1791</v>
          </cell>
          <cell r="H56">
            <v>1199</v>
          </cell>
          <cell r="I56">
            <v>1556</v>
          </cell>
          <cell r="J56">
            <v>838</v>
          </cell>
          <cell r="K56">
            <v>0</v>
          </cell>
          <cell r="L56">
            <v>0</v>
          </cell>
          <cell r="M56">
            <v>0</v>
          </cell>
          <cell r="N56">
            <v>0</v>
          </cell>
          <cell r="O56">
            <v>0</v>
          </cell>
          <cell r="P56">
            <v>0</v>
          </cell>
          <cell r="Q56">
            <v>1504</v>
          </cell>
          <cell r="R56">
            <v>0</v>
          </cell>
        </row>
        <row r="57">
          <cell r="A57">
            <v>49</v>
          </cell>
          <cell r="B57" t="str">
            <v>전원케이블</v>
          </cell>
          <cell r="C57" t="str">
            <v>HFCO 2C/2.5㎟</v>
          </cell>
          <cell r="D57" t="str">
            <v>m</v>
          </cell>
          <cell r="E57">
            <v>1773</v>
          </cell>
          <cell r="F57">
            <v>1102</v>
          </cell>
          <cell r="G57">
            <v>2111</v>
          </cell>
          <cell r="H57">
            <v>1199</v>
          </cell>
          <cell r="I57">
            <v>1836</v>
          </cell>
          <cell r="J57">
            <v>838</v>
          </cell>
          <cell r="K57">
            <v>0</v>
          </cell>
          <cell r="L57">
            <v>0</v>
          </cell>
          <cell r="M57">
            <v>0</v>
          </cell>
          <cell r="N57">
            <v>0</v>
          </cell>
          <cell r="O57">
            <v>0</v>
          </cell>
          <cell r="P57">
            <v>0</v>
          </cell>
          <cell r="Q57">
            <v>1773</v>
          </cell>
          <cell r="R57">
            <v>0</v>
          </cell>
        </row>
        <row r="58">
          <cell r="A58">
            <v>50</v>
          </cell>
          <cell r="B58" t="str">
            <v>전원케이블</v>
          </cell>
          <cell r="C58" t="str">
            <v>HFCO 2C/4.0㎟</v>
          </cell>
          <cell r="D58" t="str">
            <v>m</v>
          </cell>
          <cell r="E58">
            <v>2258</v>
          </cell>
          <cell r="F58">
            <v>1102</v>
          </cell>
          <cell r="G58">
            <v>2688</v>
          </cell>
          <cell r="H58">
            <v>1199</v>
          </cell>
          <cell r="I58">
            <v>2350</v>
          </cell>
          <cell r="J58">
            <v>838</v>
          </cell>
          <cell r="K58">
            <v>0</v>
          </cell>
          <cell r="L58">
            <v>0</v>
          </cell>
          <cell r="M58">
            <v>0</v>
          </cell>
          <cell r="N58">
            <v>0</v>
          </cell>
          <cell r="O58">
            <v>0</v>
          </cell>
          <cell r="P58">
            <v>0</v>
          </cell>
          <cell r="Q58">
            <v>2258</v>
          </cell>
          <cell r="R58">
            <v>0</v>
          </cell>
        </row>
        <row r="59">
          <cell r="A59">
            <v>51</v>
          </cell>
          <cell r="B59" t="str">
            <v>전원케이블</v>
          </cell>
          <cell r="C59" t="str">
            <v>HFCO 2C/6.0㎟</v>
          </cell>
          <cell r="D59" t="str">
            <v>m</v>
          </cell>
          <cell r="E59">
            <v>2662</v>
          </cell>
          <cell r="F59">
            <v>1102</v>
          </cell>
          <cell r="G59">
            <v>3174</v>
          </cell>
          <cell r="H59">
            <v>1199</v>
          </cell>
          <cell r="I59">
            <v>2770</v>
          </cell>
          <cell r="J59">
            <v>838</v>
          </cell>
          <cell r="K59">
            <v>0</v>
          </cell>
          <cell r="L59">
            <v>0</v>
          </cell>
          <cell r="M59">
            <v>0</v>
          </cell>
          <cell r="N59">
            <v>0</v>
          </cell>
          <cell r="O59">
            <v>0</v>
          </cell>
          <cell r="P59">
            <v>0</v>
          </cell>
          <cell r="Q59">
            <v>2662</v>
          </cell>
          <cell r="R59">
            <v>0</v>
          </cell>
        </row>
        <row r="60">
          <cell r="A60">
            <v>52</v>
          </cell>
          <cell r="B60" t="str">
            <v>전원케이블</v>
          </cell>
          <cell r="C60" t="str">
            <v>HFCO 2C/10.0㎟</v>
          </cell>
          <cell r="D60" t="str">
            <v>m</v>
          </cell>
          <cell r="E60">
            <v>5863</v>
          </cell>
          <cell r="F60">
            <v>1102</v>
          </cell>
          <cell r="G60">
            <v>6998</v>
          </cell>
          <cell r="H60">
            <v>1199</v>
          </cell>
          <cell r="I60">
            <v>6117</v>
          </cell>
          <cell r="J60">
            <v>838</v>
          </cell>
          <cell r="K60">
            <v>0</v>
          </cell>
          <cell r="L60">
            <v>0</v>
          </cell>
          <cell r="M60">
            <v>0</v>
          </cell>
          <cell r="N60">
            <v>0</v>
          </cell>
          <cell r="O60">
            <v>0</v>
          </cell>
          <cell r="P60">
            <v>0</v>
          </cell>
          <cell r="Q60">
            <v>5863</v>
          </cell>
          <cell r="R60">
            <v>0</v>
          </cell>
        </row>
        <row r="61">
          <cell r="A61">
            <v>84</v>
          </cell>
          <cell r="B61" t="str">
            <v>전원케이블</v>
          </cell>
          <cell r="C61" t="str">
            <v>HFCO 2C/16.0㎟</v>
          </cell>
          <cell r="D61" t="str">
            <v>m</v>
          </cell>
          <cell r="E61">
            <v>7436</v>
          </cell>
          <cell r="F61">
            <v>1102</v>
          </cell>
          <cell r="G61">
            <v>7538</v>
          </cell>
          <cell r="H61">
            <v>1199</v>
          </cell>
          <cell r="I61">
            <v>6589</v>
          </cell>
          <cell r="J61">
            <v>838</v>
          </cell>
          <cell r="K61">
            <v>0</v>
          </cell>
          <cell r="L61">
            <v>0</v>
          </cell>
          <cell r="M61">
            <v>0</v>
          </cell>
          <cell r="N61">
            <v>0</v>
          </cell>
          <cell r="O61">
            <v>0</v>
          </cell>
          <cell r="P61">
            <v>0</v>
          </cell>
          <cell r="Q61">
            <v>6589</v>
          </cell>
          <cell r="R61">
            <v>0</v>
          </cell>
        </row>
        <row r="62">
          <cell r="A62">
            <v>53</v>
          </cell>
          <cell r="B62" t="str">
            <v>전원케이블</v>
          </cell>
          <cell r="C62" t="str">
            <v>HFCO 3C/2.5㎟</v>
          </cell>
          <cell r="D62" t="str">
            <v>m</v>
          </cell>
          <cell r="E62">
            <v>2001</v>
          </cell>
          <cell r="F62">
            <v>1102</v>
          </cell>
          <cell r="G62">
            <v>3043</v>
          </cell>
          <cell r="H62">
            <v>1239</v>
          </cell>
          <cell r="I62">
            <v>2890</v>
          </cell>
          <cell r="J62">
            <v>838</v>
          </cell>
          <cell r="K62">
            <v>0</v>
          </cell>
          <cell r="L62">
            <v>0</v>
          </cell>
          <cell r="M62">
            <v>0</v>
          </cell>
          <cell r="N62">
            <v>0</v>
          </cell>
          <cell r="O62">
            <v>0</v>
          </cell>
          <cell r="P62">
            <v>0</v>
          </cell>
          <cell r="Q62">
            <v>2001</v>
          </cell>
          <cell r="R62">
            <v>0</v>
          </cell>
        </row>
        <row r="63">
          <cell r="A63">
            <v>54</v>
          </cell>
          <cell r="B63" t="str">
            <v>전원케이블</v>
          </cell>
          <cell r="C63" t="str">
            <v>HFCO 3C/6.0㎟</v>
          </cell>
          <cell r="D63" t="str">
            <v>m</v>
          </cell>
          <cell r="E63">
            <v>4071</v>
          </cell>
          <cell r="F63">
            <v>1102</v>
          </cell>
          <cell r="G63">
            <v>4577</v>
          </cell>
          <cell r="H63">
            <v>1239</v>
          </cell>
          <cell r="I63">
            <v>4348</v>
          </cell>
          <cell r="J63">
            <v>838</v>
          </cell>
          <cell r="K63">
            <v>0</v>
          </cell>
          <cell r="L63">
            <v>0</v>
          </cell>
          <cell r="M63">
            <v>0</v>
          </cell>
          <cell r="N63">
            <v>0</v>
          </cell>
          <cell r="O63">
            <v>0</v>
          </cell>
          <cell r="P63">
            <v>0</v>
          </cell>
          <cell r="Q63">
            <v>4071</v>
          </cell>
          <cell r="R63">
            <v>0</v>
          </cell>
        </row>
        <row r="64">
          <cell r="A64">
            <v>55</v>
          </cell>
          <cell r="B64" t="str">
            <v>전원케이블</v>
          </cell>
          <cell r="C64" t="str">
            <v>HFCO 4C/1.5㎟</v>
          </cell>
          <cell r="D64" t="str">
            <v>m</v>
          </cell>
          <cell r="E64">
            <v>2008</v>
          </cell>
          <cell r="F64">
            <v>1102</v>
          </cell>
          <cell r="G64">
            <v>3435</v>
          </cell>
          <cell r="H64">
            <v>1239</v>
          </cell>
          <cell r="I64">
            <v>3260</v>
          </cell>
          <cell r="J64">
            <v>838</v>
          </cell>
          <cell r="K64">
            <v>0</v>
          </cell>
          <cell r="L64">
            <v>0</v>
          </cell>
          <cell r="M64">
            <v>0</v>
          </cell>
          <cell r="N64">
            <v>0</v>
          </cell>
          <cell r="O64">
            <v>0</v>
          </cell>
          <cell r="P64">
            <v>0</v>
          </cell>
          <cell r="Q64">
            <v>2008</v>
          </cell>
          <cell r="R64">
            <v>0</v>
          </cell>
        </row>
        <row r="65">
          <cell r="A65">
            <v>56</v>
          </cell>
          <cell r="B65" t="str">
            <v>제어케이블</v>
          </cell>
          <cell r="C65" t="str">
            <v>FW-CVV-S 3C/1.5㎟</v>
          </cell>
          <cell r="D65" t="str">
            <v>m</v>
          </cell>
          <cell r="E65">
            <v>1526</v>
          </cell>
          <cell r="F65">
            <v>1100</v>
          </cell>
          <cell r="G65">
            <v>1962</v>
          </cell>
          <cell r="H65">
            <v>1240</v>
          </cell>
          <cell r="I65">
            <v>2033</v>
          </cell>
          <cell r="J65">
            <v>834</v>
          </cell>
          <cell r="K65">
            <v>0</v>
          </cell>
          <cell r="L65">
            <v>0</v>
          </cell>
          <cell r="M65">
            <v>0</v>
          </cell>
          <cell r="N65">
            <v>0</v>
          </cell>
          <cell r="O65">
            <v>0</v>
          </cell>
          <cell r="P65">
            <v>0</v>
          </cell>
          <cell r="Q65">
            <v>1526</v>
          </cell>
          <cell r="R65">
            <v>0</v>
          </cell>
        </row>
        <row r="66">
          <cell r="A66" t="str">
            <v>56-1</v>
          </cell>
          <cell r="B66" t="str">
            <v>제어케이블</v>
          </cell>
          <cell r="C66" t="str">
            <v>FW-CVV-S 3C/2.5㎟</v>
          </cell>
          <cell r="D66" t="str">
            <v>m</v>
          </cell>
          <cell r="E66">
            <v>1861</v>
          </cell>
          <cell r="F66">
            <v>1100</v>
          </cell>
          <cell r="G66">
            <v>2343</v>
          </cell>
          <cell r="H66">
            <v>1240</v>
          </cell>
          <cell r="I66">
            <v>2398</v>
          </cell>
          <cell r="J66">
            <v>834</v>
          </cell>
          <cell r="K66">
            <v>0</v>
          </cell>
          <cell r="L66">
            <v>0</v>
          </cell>
          <cell r="M66">
            <v>0</v>
          </cell>
          <cell r="N66">
            <v>0</v>
          </cell>
          <cell r="O66">
            <v>0</v>
          </cell>
          <cell r="P66">
            <v>0</v>
          </cell>
          <cell r="Q66">
            <v>1861</v>
          </cell>
          <cell r="R66">
            <v>0</v>
          </cell>
        </row>
        <row r="67">
          <cell r="A67">
            <v>57</v>
          </cell>
          <cell r="B67" t="str">
            <v>셋트앵커(3/8")</v>
          </cell>
          <cell r="C67" t="str">
            <v>3/8"(L: 75mm)</v>
          </cell>
          <cell r="D67" t="str">
            <v>개</v>
          </cell>
          <cell r="E67">
            <v>530</v>
          </cell>
          <cell r="F67">
            <v>93</v>
          </cell>
          <cell r="G67">
            <v>645</v>
          </cell>
          <cell r="H67">
            <v>1292</v>
          </cell>
          <cell r="I67">
            <v>645</v>
          </cell>
          <cell r="J67">
            <v>54</v>
          </cell>
          <cell r="K67">
            <v>0</v>
          </cell>
          <cell r="L67">
            <v>0</v>
          </cell>
          <cell r="M67">
            <v>0</v>
          </cell>
          <cell r="N67">
            <v>0</v>
          </cell>
          <cell r="O67">
            <v>0</v>
          </cell>
          <cell r="P67">
            <v>0</v>
          </cell>
          <cell r="Q67">
            <v>530</v>
          </cell>
          <cell r="R67">
            <v>0</v>
          </cell>
        </row>
        <row r="68">
          <cell r="A68">
            <v>58</v>
          </cell>
          <cell r="B68" t="str">
            <v>셋트앵커(1/2")</v>
          </cell>
          <cell r="C68" t="str">
            <v>1/2"(L: 100mm)</v>
          </cell>
          <cell r="D68" t="str">
            <v>개</v>
          </cell>
          <cell r="E68">
            <v>610</v>
          </cell>
          <cell r="F68">
            <v>93</v>
          </cell>
          <cell r="G68">
            <v>1598</v>
          </cell>
          <cell r="H68">
            <v>1292</v>
          </cell>
          <cell r="I68">
            <v>1598</v>
          </cell>
          <cell r="J68">
            <v>54</v>
          </cell>
          <cell r="K68">
            <v>0</v>
          </cell>
          <cell r="L68">
            <v>0</v>
          </cell>
          <cell r="M68">
            <v>0</v>
          </cell>
          <cell r="N68">
            <v>0</v>
          </cell>
          <cell r="O68">
            <v>0</v>
          </cell>
          <cell r="P68">
            <v>0</v>
          </cell>
          <cell r="Q68">
            <v>610</v>
          </cell>
          <cell r="R68">
            <v>0</v>
          </cell>
        </row>
        <row r="69">
          <cell r="A69">
            <v>59</v>
          </cell>
          <cell r="B69" t="str">
            <v>셋트앵커(5/8")</v>
          </cell>
          <cell r="C69" t="str">
            <v>5/8"(L:125mm M16)</v>
          </cell>
          <cell r="D69" t="str">
            <v>개</v>
          </cell>
          <cell r="E69">
            <v>710</v>
          </cell>
          <cell r="F69">
            <v>93</v>
          </cell>
          <cell r="G69">
            <v>3231</v>
          </cell>
          <cell r="H69">
            <v>92</v>
          </cell>
          <cell r="I69">
            <v>3231</v>
          </cell>
          <cell r="J69">
            <v>54</v>
          </cell>
          <cell r="K69">
            <v>0</v>
          </cell>
          <cell r="L69">
            <v>0</v>
          </cell>
          <cell r="M69">
            <v>0</v>
          </cell>
          <cell r="N69">
            <v>0</v>
          </cell>
          <cell r="O69">
            <v>0</v>
          </cell>
          <cell r="P69">
            <v>0</v>
          </cell>
          <cell r="Q69">
            <v>710</v>
          </cell>
          <cell r="R69">
            <v>0</v>
          </cell>
        </row>
        <row r="70">
          <cell r="A70">
            <v>60</v>
          </cell>
          <cell r="B70" t="str">
            <v>SB TRAY STS(COVER 포함)</v>
          </cell>
          <cell r="C70" t="str">
            <v>300W*40H*2T</v>
          </cell>
          <cell r="D70" t="str">
            <v>m</v>
          </cell>
          <cell r="E70">
            <v>0</v>
          </cell>
          <cell r="F70">
            <v>0</v>
          </cell>
          <cell r="G70">
            <v>0</v>
          </cell>
          <cell r="H70">
            <v>0</v>
          </cell>
          <cell r="I70">
            <v>0</v>
          </cell>
          <cell r="J70">
            <v>0</v>
          </cell>
          <cell r="K70">
            <v>0</v>
          </cell>
          <cell r="L70">
            <v>0</v>
          </cell>
          <cell r="M70">
            <v>407000</v>
          </cell>
          <cell r="N70" t="str">
            <v>대성기계판금</v>
          </cell>
          <cell r="O70">
            <v>370000</v>
          </cell>
          <cell r="P70" t="str">
            <v>태정이엔지</v>
          </cell>
          <cell r="Q70">
            <v>370000</v>
          </cell>
          <cell r="R70">
            <v>0</v>
          </cell>
        </row>
        <row r="71">
          <cell r="A71">
            <v>61</v>
          </cell>
          <cell r="B71" t="str">
            <v>SB J/CONN TYPE I. STS</v>
          </cell>
          <cell r="C71" t="str">
            <v>40H</v>
          </cell>
          <cell r="D71" t="str">
            <v>m</v>
          </cell>
          <cell r="E71">
            <v>0</v>
          </cell>
          <cell r="F71">
            <v>0</v>
          </cell>
          <cell r="G71">
            <v>0</v>
          </cell>
          <cell r="H71">
            <v>0</v>
          </cell>
          <cell r="I71">
            <v>0</v>
          </cell>
          <cell r="J71">
            <v>0</v>
          </cell>
          <cell r="K71">
            <v>0</v>
          </cell>
          <cell r="L71">
            <v>0</v>
          </cell>
          <cell r="M71">
            <v>9900</v>
          </cell>
          <cell r="N71" t="str">
            <v>대성기계판금</v>
          </cell>
          <cell r="O71">
            <v>9000</v>
          </cell>
          <cell r="P71" t="str">
            <v>태정이엔지</v>
          </cell>
          <cell r="Q71">
            <v>9000</v>
          </cell>
          <cell r="R71">
            <v>0</v>
          </cell>
        </row>
        <row r="72">
          <cell r="A72">
            <v>62</v>
          </cell>
          <cell r="B72" t="str">
            <v>SB END CAP. STS</v>
          </cell>
          <cell r="C72" t="str">
            <v>300W*40H</v>
          </cell>
          <cell r="D72" t="str">
            <v>m</v>
          </cell>
          <cell r="E72">
            <v>0</v>
          </cell>
          <cell r="F72">
            <v>0</v>
          </cell>
          <cell r="G72">
            <v>0</v>
          </cell>
          <cell r="H72">
            <v>0</v>
          </cell>
          <cell r="I72">
            <v>0</v>
          </cell>
          <cell r="J72">
            <v>0</v>
          </cell>
          <cell r="K72">
            <v>0</v>
          </cell>
          <cell r="L72">
            <v>0</v>
          </cell>
          <cell r="M72">
            <v>9900</v>
          </cell>
          <cell r="N72" t="str">
            <v>대성기계판금</v>
          </cell>
          <cell r="O72">
            <v>9000</v>
          </cell>
          <cell r="P72" t="str">
            <v>태정이엔지</v>
          </cell>
          <cell r="Q72">
            <v>9000</v>
          </cell>
          <cell r="R72">
            <v>0</v>
          </cell>
        </row>
        <row r="73">
          <cell r="A73">
            <v>63</v>
          </cell>
          <cell r="B73" t="str">
            <v>SHANK BOLT/FLANGE NUT SUS</v>
          </cell>
          <cell r="C73" t="str">
            <v>3/8*19L</v>
          </cell>
          <cell r="D73" t="str">
            <v>개</v>
          </cell>
          <cell r="E73">
            <v>0</v>
          </cell>
          <cell r="F73">
            <v>0</v>
          </cell>
          <cell r="G73">
            <v>0</v>
          </cell>
          <cell r="H73">
            <v>0</v>
          </cell>
          <cell r="I73">
            <v>0</v>
          </cell>
          <cell r="J73">
            <v>0</v>
          </cell>
          <cell r="K73">
            <v>0</v>
          </cell>
          <cell r="L73">
            <v>0</v>
          </cell>
          <cell r="M73">
            <v>990</v>
          </cell>
          <cell r="N73" t="str">
            <v>대성기계판금</v>
          </cell>
          <cell r="O73">
            <v>900</v>
          </cell>
          <cell r="P73" t="str">
            <v>태정이엔지</v>
          </cell>
          <cell r="Q73">
            <v>900</v>
          </cell>
          <cell r="R73">
            <v>0</v>
          </cell>
        </row>
        <row r="74">
          <cell r="A74">
            <v>64</v>
          </cell>
          <cell r="B74" t="str">
            <v>JUNCTION BOX</v>
          </cell>
          <cell r="C74" t="str">
            <v>300*300</v>
          </cell>
          <cell r="D74" t="str">
            <v>개</v>
          </cell>
          <cell r="E74">
            <v>0</v>
          </cell>
          <cell r="F74">
            <v>0</v>
          </cell>
          <cell r="G74">
            <v>0</v>
          </cell>
          <cell r="H74">
            <v>0</v>
          </cell>
          <cell r="I74">
            <v>0</v>
          </cell>
          <cell r="J74">
            <v>0</v>
          </cell>
          <cell r="K74">
            <v>0</v>
          </cell>
          <cell r="L74">
            <v>0</v>
          </cell>
          <cell r="M74">
            <v>187000</v>
          </cell>
          <cell r="N74" t="str">
            <v>대성기계판금</v>
          </cell>
          <cell r="O74">
            <v>170000</v>
          </cell>
          <cell r="P74" t="str">
            <v>태정이엔지</v>
          </cell>
          <cell r="Q74">
            <v>170000</v>
          </cell>
          <cell r="R74">
            <v>0</v>
          </cell>
        </row>
        <row r="75">
          <cell r="A75">
            <v>65</v>
          </cell>
          <cell r="B75" t="str">
            <v>JUNCTION BOX COVER</v>
          </cell>
          <cell r="C75" t="str">
            <v>D-290용</v>
          </cell>
          <cell r="D75" t="str">
            <v>개</v>
          </cell>
          <cell r="E75">
            <v>0</v>
          </cell>
          <cell r="F75">
            <v>0</v>
          </cell>
          <cell r="G75">
            <v>0</v>
          </cell>
          <cell r="H75">
            <v>0</v>
          </cell>
          <cell r="I75">
            <v>0</v>
          </cell>
          <cell r="J75">
            <v>0</v>
          </cell>
          <cell r="K75">
            <v>0</v>
          </cell>
          <cell r="L75">
            <v>0</v>
          </cell>
          <cell r="M75">
            <v>182600</v>
          </cell>
          <cell r="N75" t="str">
            <v>대성기계판금</v>
          </cell>
          <cell r="O75">
            <v>166000</v>
          </cell>
          <cell r="P75" t="str">
            <v>태정이엔지</v>
          </cell>
          <cell r="Q75">
            <v>166000</v>
          </cell>
          <cell r="R75">
            <v>0</v>
          </cell>
        </row>
        <row r="76">
          <cell r="A76">
            <v>66</v>
          </cell>
          <cell r="B76" t="str">
            <v>FLAT PLATE</v>
          </cell>
          <cell r="C76" t="str">
            <v>STS-AFC용</v>
          </cell>
          <cell r="D76" t="str">
            <v>개</v>
          </cell>
          <cell r="E76">
            <v>0</v>
          </cell>
          <cell r="F76">
            <v>0</v>
          </cell>
          <cell r="G76">
            <v>0</v>
          </cell>
          <cell r="H76">
            <v>0</v>
          </cell>
          <cell r="I76">
            <v>0</v>
          </cell>
          <cell r="J76">
            <v>0</v>
          </cell>
          <cell r="K76">
            <v>0</v>
          </cell>
          <cell r="L76">
            <v>0</v>
          </cell>
          <cell r="M76">
            <v>99000</v>
          </cell>
          <cell r="N76" t="str">
            <v>대성기계판금</v>
          </cell>
          <cell r="O76">
            <v>90000</v>
          </cell>
          <cell r="P76" t="str">
            <v>태정이엔지</v>
          </cell>
          <cell r="Q76">
            <v>90000</v>
          </cell>
          <cell r="R76">
            <v>0</v>
          </cell>
        </row>
        <row r="77">
          <cell r="A77">
            <v>67</v>
          </cell>
          <cell r="B77" t="str">
            <v>FLAT PLATE COVER</v>
          </cell>
          <cell r="C77" t="str">
            <v>D-160용</v>
          </cell>
          <cell r="D77" t="str">
            <v>개</v>
          </cell>
          <cell r="E77">
            <v>0</v>
          </cell>
          <cell r="F77">
            <v>0</v>
          </cell>
          <cell r="G77">
            <v>0</v>
          </cell>
          <cell r="H77">
            <v>0</v>
          </cell>
          <cell r="I77">
            <v>0</v>
          </cell>
          <cell r="J77">
            <v>0</v>
          </cell>
          <cell r="K77">
            <v>0</v>
          </cell>
          <cell r="L77">
            <v>0</v>
          </cell>
          <cell r="M77">
            <v>72600</v>
          </cell>
          <cell r="N77" t="str">
            <v>대성기계판금</v>
          </cell>
          <cell r="O77">
            <v>66000</v>
          </cell>
          <cell r="P77" t="str">
            <v>태정이엔지</v>
          </cell>
          <cell r="Q77">
            <v>66000</v>
          </cell>
          <cell r="R77">
            <v>0</v>
          </cell>
        </row>
        <row r="78">
          <cell r="A78">
            <v>68</v>
          </cell>
          <cell r="B78" t="str">
            <v>FLAT PLATE COVER</v>
          </cell>
          <cell r="C78" t="str">
            <v>D-190용</v>
          </cell>
          <cell r="D78" t="str">
            <v>개</v>
          </cell>
          <cell r="E78">
            <v>0</v>
          </cell>
          <cell r="F78">
            <v>0</v>
          </cell>
          <cell r="G78">
            <v>0</v>
          </cell>
          <cell r="H78">
            <v>0</v>
          </cell>
          <cell r="I78">
            <v>0</v>
          </cell>
          <cell r="J78">
            <v>0</v>
          </cell>
          <cell r="K78">
            <v>0</v>
          </cell>
          <cell r="L78">
            <v>0</v>
          </cell>
          <cell r="M78">
            <v>140800</v>
          </cell>
          <cell r="N78" t="str">
            <v>대성기계판금</v>
          </cell>
          <cell r="O78">
            <v>128000</v>
          </cell>
          <cell r="P78" t="str">
            <v>태정이엔지</v>
          </cell>
          <cell r="Q78">
            <v>128000</v>
          </cell>
          <cell r="R78">
            <v>0</v>
          </cell>
        </row>
        <row r="79">
          <cell r="A79">
            <v>69</v>
          </cell>
          <cell r="B79" t="str">
            <v>DC전원함</v>
          </cell>
          <cell r="C79" t="str">
            <v>출입통제용</v>
          </cell>
          <cell r="D79" t="str">
            <v>개</v>
          </cell>
          <cell r="E79">
            <v>0</v>
          </cell>
          <cell r="F79">
            <v>0</v>
          </cell>
          <cell r="G79">
            <v>0</v>
          </cell>
          <cell r="H79">
            <v>0</v>
          </cell>
          <cell r="I79">
            <v>0</v>
          </cell>
          <cell r="J79">
            <v>0</v>
          </cell>
          <cell r="K79">
            <v>0</v>
          </cell>
          <cell r="L79">
            <v>0</v>
          </cell>
          <cell r="M79">
            <v>77000</v>
          </cell>
          <cell r="N79" t="str">
            <v>대성기계판금</v>
          </cell>
          <cell r="O79">
            <v>70000</v>
          </cell>
          <cell r="P79" t="str">
            <v>태정이엔지</v>
          </cell>
          <cell r="Q79">
            <v>70000</v>
          </cell>
          <cell r="R79">
            <v>0</v>
          </cell>
        </row>
        <row r="80">
          <cell r="A80">
            <v>70</v>
          </cell>
          <cell r="B80" t="str">
            <v>카드리더 매입박스 (SUS)</v>
          </cell>
          <cell r="C80" t="str">
            <v>126*213*64</v>
          </cell>
          <cell r="D80" t="str">
            <v>개</v>
          </cell>
          <cell r="E80">
            <v>0</v>
          </cell>
          <cell r="F80">
            <v>0</v>
          </cell>
          <cell r="G80">
            <v>0</v>
          </cell>
          <cell r="H80">
            <v>0</v>
          </cell>
          <cell r="I80">
            <v>0</v>
          </cell>
          <cell r="J80">
            <v>0</v>
          </cell>
          <cell r="K80">
            <v>0</v>
          </cell>
          <cell r="L80">
            <v>0</v>
          </cell>
          <cell r="M80">
            <v>92400</v>
          </cell>
          <cell r="N80" t="str">
            <v>대성기계판금</v>
          </cell>
          <cell r="O80">
            <v>84000</v>
          </cell>
          <cell r="P80" t="str">
            <v>태정이엔지</v>
          </cell>
          <cell r="Q80">
            <v>84000</v>
          </cell>
          <cell r="R80">
            <v>0</v>
          </cell>
        </row>
        <row r="81">
          <cell r="A81">
            <v>71</v>
          </cell>
          <cell r="B81" t="str">
            <v>통신TB(SUS H/L, 110블럭 50Px1 포함)</v>
          </cell>
          <cell r="C81" t="str">
            <v>400x400x200(빼크,자물쇠)</v>
          </cell>
          <cell r="D81" t="str">
            <v>개</v>
          </cell>
          <cell r="E81">
            <v>0</v>
          </cell>
          <cell r="F81">
            <v>0</v>
          </cell>
          <cell r="G81">
            <v>0</v>
          </cell>
          <cell r="H81">
            <v>0</v>
          </cell>
          <cell r="I81">
            <v>0</v>
          </cell>
          <cell r="J81">
            <v>0</v>
          </cell>
          <cell r="K81">
            <v>0</v>
          </cell>
          <cell r="L81">
            <v>0</v>
          </cell>
          <cell r="M81">
            <v>643500</v>
          </cell>
          <cell r="N81" t="str">
            <v>대성기계판금</v>
          </cell>
          <cell r="O81">
            <v>585000</v>
          </cell>
          <cell r="P81" t="str">
            <v>태정이엔지</v>
          </cell>
          <cell r="Q81">
            <v>585000</v>
          </cell>
          <cell r="R81">
            <v>0</v>
          </cell>
        </row>
        <row r="82">
          <cell r="A82">
            <v>72</v>
          </cell>
          <cell r="B82" t="str">
            <v>접지TB(SUS H/L, 동대1, 단자대1 포함)</v>
          </cell>
          <cell r="C82" t="str">
            <v>400x500x200(빼크,자물쇠)</v>
          </cell>
          <cell r="D82" t="str">
            <v>개</v>
          </cell>
          <cell r="E82">
            <v>0</v>
          </cell>
          <cell r="F82">
            <v>0</v>
          </cell>
          <cell r="G82">
            <v>0</v>
          </cell>
          <cell r="H82">
            <v>0</v>
          </cell>
          <cell r="I82">
            <v>0</v>
          </cell>
          <cell r="J82">
            <v>0</v>
          </cell>
          <cell r="K82">
            <v>0</v>
          </cell>
          <cell r="L82">
            <v>0</v>
          </cell>
          <cell r="M82">
            <v>825000</v>
          </cell>
          <cell r="N82" t="str">
            <v>대성기계판금</v>
          </cell>
          <cell r="O82">
            <v>750000</v>
          </cell>
          <cell r="P82" t="str">
            <v>태정이엔지</v>
          </cell>
          <cell r="Q82">
            <v>750000</v>
          </cell>
          <cell r="R82">
            <v>0</v>
          </cell>
        </row>
        <row r="83">
          <cell r="A83">
            <v>73</v>
          </cell>
          <cell r="B83" t="str">
            <v>전원/접지단자함(동대1, 전원단자 10P/접지단자 10P 포함)</v>
          </cell>
          <cell r="C83" t="str">
            <v>400x400x200</v>
          </cell>
          <cell r="D83" t="str">
            <v>개</v>
          </cell>
          <cell r="E83">
            <v>0</v>
          </cell>
          <cell r="F83">
            <v>0</v>
          </cell>
          <cell r="G83">
            <v>0</v>
          </cell>
          <cell r="H83">
            <v>0</v>
          </cell>
          <cell r="I83">
            <v>0</v>
          </cell>
          <cell r="J83">
            <v>0</v>
          </cell>
          <cell r="K83">
            <v>0</v>
          </cell>
          <cell r="L83">
            <v>0</v>
          </cell>
          <cell r="M83">
            <v>759000</v>
          </cell>
          <cell r="N83" t="str">
            <v>대성기계판금</v>
          </cell>
          <cell r="O83">
            <v>690000</v>
          </cell>
          <cell r="P83" t="str">
            <v>태정이엔지</v>
          </cell>
          <cell r="Q83">
            <v>690000</v>
          </cell>
          <cell r="R83">
            <v>0</v>
          </cell>
        </row>
        <row r="84">
          <cell r="A84">
            <v>74</v>
          </cell>
          <cell r="B84" t="str">
            <v>가설사무소(24개월, 3억 ~ 9억, 수급자)</v>
          </cell>
          <cell r="C84" t="str">
            <v>100㎡</v>
          </cell>
          <cell r="D84" t="str">
            <v>㎡</v>
          </cell>
          <cell r="E84">
            <v>0</v>
          </cell>
          <cell r="F84">
            <v>0</v>
          </cell>
          <cell r="G84">
            <v>0</v>
          </cell>
          <cell r="H84">
            <v>0</v>
          </cell>
          <cell r="I84">
            <v>34901</v>
          </cell>
          <cell r="J84">
            <v>1339</v>
          </cell>
          <cell r="K84">
            <v>0</v>
          </cell>
          <cell r="L84">
            <v>0</v>
          </cell>
          <cell r="M84">
            <v>0</v>
          </cell>
          <cell r="N84">
            <v>0</v>
          </cell>
          <cell r="O84">
            <v>0</v>
          </cell>
          <cell r="P84">
            <v>0</v>
          </cell>
          <cell r="Q84">
            <v>34901</v>
          </cell>
          <cell r="R84">
            <v>0</v>
          </cell>
        </row>
        <row r="85">
          <cell r="A85">
            <v>75</v>
          </cell>
          <cell r="B85" t="str">
            <v>RJ45 커넥터</v>
          </cell>
          <cell r="C85" t="str">
            <v>CAT.5E</v>
          </cell>
          <cell r="D85" t="str">
            <v>개</v>
          </cell>
          <cell r="E85">
            <v>500</v>
          </cell>
          <cell r="F85">
            <v>1109</v>
          </cell>
          <cell r="G85">
            <v>0</v>
          </cell>
          <cell r="H85">
            <v>0</v>
          </cell>
          <cell r="I85">
            <v>0</v>
          </cell>
          <cell r="J85">
            <v>0</v>
          </cell>
          <cell r="K85">
            <v>0</v>
          </cell>
          <cell r="L85">
            <v>0</v>
          </cell>
          <cell r="M85">
            <v>0</v>
          </cell>
          <cell r="N85">
            <v>0</v>
          </cell>
          <cell r="O85">
            <v>0</v>
          </cell>
          <cell r="P85">
            <v>0</v>
          </cell>
          <cell r="Q85">
            <v>500</v>
          </cell>
          <cell r="R85">
            <v>0</v>
          </cell>
        </row>
        <row r="86">
          <cell r="A86">
            <v>76</v>
          </cell>
          <cell r="B86" t="str">
            <v>OJC</v>
          </cell>
          <cell r="C86" t="str">
            <v>LC/SC 3m</v>
          </cell>
          <cell r="D86" t="str">
            <v>본</v>
          </cell>
          <cell r="E86">
            <v>0</v>
          </cell>
          <cell r="F86">
            <v>0</v>
          </cell>
          <cell r="G86">
            <v>0</v>
          </cell>
          <cell r="H86">
            <v>0</v>
          </cell>
          <cell r="I86">
            <v>0</v>
          </cell>
          <cell r="J86">
            <v>0</v>
          </cell>
          <cell r="K86">
            <v>0</v>
          </cell>
          <cell r="L86">
            <v>0</v>
          </cell>
          <cell r="M86">
            <v>7000</v>
          </cell>
          <cell r="N86" t="str">
            <v>윈테크</v>
          </cell>
          <cell r="O86">
            <v>7700</v>
          </cell>
          <cell r="P86" t="str">
            <v>태진</v>
          </cell>
          <cell r="Q86">
            <v>7000</v>
          </cell>
          <cell r="R86">
            <v>0</v>
          </cell>
        </row>
        <row r="87">
          <cell r="A87">
            <v>77</v>
          </cell>
          <cell r="B87" t="str">
            <v>원터치 커플링</v>
          </cell>
          <cell r="C87" t="str">
            <v>E19</v>
          </cell>
          <cell r="D87" t="str">
            <v>개</v>
          </cell>
          <cell r="E87">
            <v>4950</v>
          </cell>
          <cell r="F87">
            <v>1124</v>
          </cell>
          <cell r="G87">
            <v>4950</v>
          </cell>
          <cell r="H87">
            <v>1270</v>
          </cell>
          <cell r="I87">
            <v>4950</v>
          </cell>
          <cell r="J87">
            <v>863</v>
          </cell>
          <cell r="K87">
            <v>0</v>
          </cell>
          <cell r="L87">
            <v>0</v>
          </cell>
          <cell r="M87">
            <v>0</v>
          </cell>
          <cell r="N87">
            <v>0</v>
          </cell>
          <cell r="O87">
            <v>0</v>
          </cell>
          <cell r="P87">
            <v>0</v>
          </cell>
          <cell r="Q87">
            <v>4950</v>
          </cell>
          <cell r="R87">
            <v>0</v>
          </cell>
        </row>
        <row r="88">
          <cell r="A88">
            <v>78</v>
          </cell>
          <cell r="B88" t="str">
            <v>원터치 커플링</v>
          </cell>
          <cell r="C88" t="str">
            <v>E25</v>
          </cell>
          <cell r="D88" t="str">
            <v>개</v>
          </cell>
          <cell r="E88">
            <v>5295</v>
          </cell>
          <cell r="F88">
            <v>1124</v>
          </cell>
          <cell r="G88">
            <v>5295</v>
          </cell>
          <cell r="H88">
            <v>1270</v>
          </cell>
          <cell r="I88">
            <v>5295</v>
          </cell>
          <cell r="J88">
            <v>863</v>
          </cell>
          <cell r="K88">
            <v>0</v>
          </cell>
          <cell r="L88">
            <v>0</v>
          </cell>
          <cell r="M88">
            <v>0</v>
          </cell>
          <cell r="N88">
            <v>0</v>
          </cell>
          <cell r="O88">
            <v>0</v>
          </cell>
          <cell r="P88">
            <v>0</v>
          </cell>
          <cell r="Q88">
            <v>5295</v>
          </cell>
          <cell r="R88">
            <v>0</v>
          </cell>
        </row>
        <row r="89">
          <cell r="A89">
            <v>79</v>
          </cell>
          <cell r="B89" t="str">
            <v>원터치 커플링</v>
          </cell>
          <cell r="C89" t="str">
            <v>E31</v>
          </cell>
          <cell r="D89" t="str">
            <v>개</v>
          </cell>
          <cell r="E89">
            <v>6307</v>
          </cell>
          <cell r="F89">
            <v>1124</v>
          </cell>
          <cell r="G89">
            <v>6307</v>
          </cell>
          <cell r="H89">
            <v>1270</v>
          </cell>
          <cell r="I89">
            <v>6307</v>
          </cell>
          <cell r="J89">
            <v>863</v>
          </cell>
          <cell r="K89">
            <v>0</v>
          </cell>
          <cell r="L89">
            <v>0</v>
          </cell>
          <cell r="M89">
            <v>0</v>
          </cell>
          <cell r="N89">
            <v>0</v>
          </cell>
          <cell r="O89">
            <v>0</v>
          </cell>
          <cell r="P89">
            <v>0</v>
          </cell>
          <cell r="Q89">
            <v>6307</v>
          </cell>
          <cell r="R89">
            <v>0</v>
          </cell>
        </row>
        <row r="90">
          <cell r="A90">
            <v>80</v>
          </cell>
          <cell r="B90" t="str">
            <v>원터치 커플링</v>
          </cell>
          <cell r="C90" t="str">
            <v>E39</v>
          </cell>
          <cell r="D90" t="str">
            <v>개</v>
          </cell>
          <cell r="E90">
            <v>8126</v>
          </cell>
          <cell r="F90">
            <v>1124</v>
          </cell>
          <cell r="G90">
            <v>8126</v>
          </cell>
          <cell r="H90">
            <v>1270</v>
          </cell>
          <cell r="I90">
            <v>8126</v>
          </cell>
          <cell r="J90">
            <v>863</v>
          </cell>
          <cell r="K90">
            <v>0</v>
          </cell>
          <cell r="L90">
            <v>0</v>
          </cell>
          <cell r="M90">
            <v>0</v>
          </cell>
          <cell r="N90">
            <v>0</v>
          </cell>
          <cell r="O90">
            <v>0</v>
          </cell>
          <cell r="P90">
            <v>0</v>
          </cell>
          <cell r="Q90">
            <v>8126</v>
          </cell>
          <cell r="R90">
            <v>0</v>
          </cell>
        </row>
        <row r="91">
          <cell r="A91">
            <v>81</v>
          </cell>
          <cell r="B91" t="str">
            <v>원터치 커플링</v>
          </cell>
          <cell r="C91" t="str">
            <v>E51</v>
          </cell>
          <cell r="D91" t="str">
            <v>개</v>
          </cell>
          <cell r="E91">
            <v>12435</v>
          </cell>
          <cell r="F91">
            <v>1124</v>
          </cell>
          <cell r="G91">
            <v>12435</v>
          </cell>
          <cell r="H91">
            <v>1270</v>
          </cell>
          <cell r="I91">
            <v>12435</v>
          </cell>
          <cell r="J91">
            <v>863</v>
          </cell>
          <cell r="K91">
            <v>0</v>
          </cell>
          <cell r="L91">
            <v>0</v>
          </cell>
          <cell r="M91">
            <v>0</v>
          </cell>
          <cell r="N91">
            <v>0</v>
          </cell>
          <cell r="O91">
            <v>0</v>
          </cell>
          <cell r="P91">
            <v>0</v>
          </cell>
          <cell r="Q91">
            <v>12435</v>
          </cell>
          <cell r="R91">
            <v>0</v>
          </cell>
        </row>
        <row r="92">
          <cell r="A92">
            <v>82</v>
          </cell>
          <cell r="B92" t="str">
            <v>원터치 커플링</v>
          </cell>
          <cell r="C92" t="str">
            <v>E63</v>
          </cell>
          <cell r="D92" t="str">
            <v>개</v>
          </cell>
          <cell r="E92">
            <v>14756</v>
          </cell>
          <cell r="F92">
            <v>1124</v>
          </cell>
          <cell r="G92">
            <v>14756</v>
          </cell>
          <cell r="H92">
            <v>1270</v>
          </cell>
          <cell r="I92">
            <v>14756</v>
          </cell>
          <cell r="J92">
            <v>863</v>
          </cell>
          <cell r="K92">
            <v>0</v>
          </cell>
          <cell r="L92">
            <v>0</v>
          </cell>
          <cell r="M92">
            <v>0</v>
          </cell>
          <cell r="N92">
            <v>0</v>
          </cell>
          <cell r="O92">
            <v>0</v>
          </cell>
          <cell r="P92">
            <v>0</v>
          </cell>
          <cell r="Q92">
            <v>14756</v>
          </cell>
          <cell r="R92">
            <v>0</v>
          </cell>
        </row>
        <row r="93">
          <cell r="A93">
            <v>0</v>
          </cell>
          <cell r="B93" t="str">
            <v>노무비 (2022년 상반기 노임단가)</v>
          </cell>
          <cell r="C93">
            <v>0</v>
          </cell>
          <cell r="D93">
            <v>0</v>
          </cell>
          <cell r="E93">
            <v>0</v>
          </cell>
          <cell r="F93">
            <v>0</v>
          </cell>
          <cell r="G93">
            <v>0</v>
          </cell>
          <cell r="H93">
            <v>0</v>
          </cell>
          <cell r="I93" t="str">
            <v>2022.1.1</v>
          </cell>
          <cell r="J93" t="str">
            <v>2021.9.1</v>
          </cell>
          <cell r="K93" t="str">
            <v>2021.1.1</v>
          </cell>
          <cell r="L93">
            <v>0</v>
          </cell>
          <cell r="M93">
            <v>0</v>
          </cell>
          <cell r="N93">
            <v>0</v>
          </cell>
          <cell r="O93">
            <v>0</v>
          </cell>
          <cell r="P93">
            <v>0</v>
          </cell>
          <cell r="Q93">
            <v>0</v>
          </cell>
          <cell r="R93">
            <v>0</v>
          </cell>
        </row>
        <row r="94">
          <cell r="A94">
            <v>901</v>
          </cell>
          <cell r="B94" t="str">
            <v>통신내선공</v>
          </cell>
          <cell r="C94">
            <v>0</v>
          </cell>
          <cell r="D94" t="str">
            <v>인</v>
          </cell>
          <cell r="E94">
            <v>0</v>
          </cell>
          <cell r="F94">
            <v>0</v>
          </cell>
          <cell r="G94">
            <v>0</v>
          </cell>
          <cell r="H94">
            <v>0</v>
          </cell>
          <cell r="I94">
            <v>235597</v>
          </cell>
          <cell r="J94">
            <v>226011</v>
          </cell>
          <cell r="K94">
            <v>224251</v>
          </cell>
          <cell r="L94">
            <v>0</v>
          </cell>
          <cell r="M94">
            <v>0</v>
          </cell>
          <cell r="N94">
            <v>0</v>
          </cell>
          <cell r="O94">
            <v>0</v>
          </cell>
          <cell r="P94">
            <v>0</v>
          </cell>
          <cell r="Q94">
            <v>235597</v>
          </cell>
          <cell r="R94">
            <v>0</v>
          </cell>
        </row>
        <row r="95">
          <cell r="A95">
            <v>902</v>
          </cell>
          <cell r="B95" t="str">
            <v>통신케이블공</v>
          </cell>
          <cell r="C95">
            <v>0</v>
          </cell>
          <cell r="D95" t="str">
            <v>인</v>
          </cell>
          <cell r="E95">
            <v>0</v>
          </cell>
          <cell r="F95">
            <v>0</v>
          </cell>
          <cell r="G95">
            <v>0</v>
          </cell>
          <cell r="H95">
            <v>0</v>
          </cell>
          <cell r="I95">
            <v>364905</v>
          </cell>
          <cell r="J95">
            <v>356624</v>
          </cell>
          <cell r="K95">
            <v>339623</v>
          </cell>
          <cell r="L95">
            <v>0</v>
          </cell>
          <cell r="M95">
            <v>0</v>
          </cell>
          <cell r="N95">
            <v>0</v>
          </cell>
          <cell r="O95">
            <v>0</v>
          </cell>
          <cell r="P95">
            <v>0</v>
          </cell>
          <cell r="Q95">
            <v>364905</v>
          </cell>
          <cell r="R95">
            <v>0</v>
          </cell>
        </row>
        <row r="96">
          <cell r="A96">
            <v>905</v>
          </cell>
          <cell r="B96" t="str">
            <v>통신설비공</v>
          </cell>
          <cell r="C96">
            <v>0</v>
          </cell>
          <cell r="D96" t="str">
            <v>인</v>
          </cell>
          <cell r="E96">
            <v>0</v>
          </cell>
          <cell r="F96">
            <v>0</v>
          </cell>
          <cell r="G96">
            <v>0</v>
          </cell>
          <cell r="H96">
            <v>0</v>
          </cell>
          <cell r="I96">
            <v>262069</v>
          </cell>
          <cell r="J96">
            <v>256098</v>
          </cell>
          <cell r="K96">
            <v>245619</v>
          </cell>
          <cell r="L96">
            <v>0</v>
          </cell>
          <cell r="M96">
            <v>0</v>
          </cell>
          <cell r="N96">
            <v>0</v>
          </cell>
          <cell r="O96">
            <v>0</v>
          </cell>
          <cell r="P96">
            <v>0</v>
          </cell>
          <cell r="Q96">
            <v>262069</v>
          </cell>
          <cell r="R96">
            <v>0</v>
          </cell>
        </row>
        <row r="97">
          <cell r="A97">
            <v>906</v>
          </cell>
          <cell r="B97" t="str">
            <v>보통인부</v>
          </cell>
          <cell r="C97">
            <v>0</v>
          </cell>
          <cell r="D97" t="str">
            <v>인</v>
          </cell>
          <cell r="E97">
            <v>0</v>
          </cell>
          <cell r="F97">
            <v>0</v>
          </cell>
          <cell r="G97">
            <v>0</v>
          </cell>
          <cell r="H97">
            <v>0</v>
          </cell>
          <cell r="I97">
            <v>148510</v>
          </cell>
          <cell r="J97">
            <v>144481</v>
          </cell>
          <cell r="K97">
            <v>141096</v>
          </cell>
          <cell r="L97">
            <v>0</v>
          </cell>
          <cell r="M97">
            <v>0</v>
          </cell>
          <cell r="N97">
            <v>0</v>
          </cell>
          <cell r="O97">
            <v>0</v>
          </cell>
          <cell r="P97">
            <v>0</v>
          </cell>
          <cell r="Q97">
            <v>148510</v>
          </cell>
          <cell r="R97">
            <v>0</v>
          </cell>
        </row>
        <row r="98">
          <cell r="A98">
            <v>907</v>
          </cell>
          <cell r="B98" t="str">
            <v>특별인부</v>
          </cell>
          <cell r="C98">
            <v>0</v>
          </cell>
          <cell r="D98" t="str">
            <v>인</v>
          </cell>
          <cell r="E98">
            <v>0</v>
          </cell>
          <cell r="F98">
            <v>0</v>
          </cell>
          <cell r="G98">
            <v>0</v>
          </cell>
          <cell r="H98">
            <v>0</v>
          </cell>
          <cell r="I98">
            <v>187435</v>
          </cell>
          <cell r="J98">
            <v>181293</v>
          </cell>
          <cell r="K98">
            <v>179203</v>
          </cell>
          <cell r="L98">
            <v>0</v>
          </cell>
          <cell r="M98">
            <v>0</v>
          </cell>
          <cell r="N98">
            <v>0</v>
          </cell>
          <cell r="O98">
            <v>0</v>
          </cell>
          <cell r="P98">
            <v>0</v>
          </cell>
          <cell r="Q98">
            <v>187435</v>
          </cell>
          <cell r="R98">
            <v>0</v>
          </cell>
        </row>
        <row r="99">
          <cell r="A99">
            <v>909</v>
          </cell>
          <cell r="B99" t="str">
            <v>통신관련산업기사</v>
          </cell>
          <cell r="C99">
            <v>0</v>
          </cell>
          <cell r="D99" t="str">
            <v>인</v>
          </cell>
          <cell r="E99">
            <v>0</v>
          </cell>
          <cell r="F99">
            <v>0</v>
          </cell>
          <cell r="G99">
            <v>0</v>
          </cell>
          <cell r="H99">
            <v>0</v>
          </cell>
          <cell r="I99">
            <v>268910</v>
          </cell>
          <cell r="J99">
            <v>263046</v>
          </cell>
          <cell r="K99">
            <v>254403</v>
          </cell>
          <cell r="L99">
            <v>0</v>
          </cell>
          <cell r="M99">
            <v>0</v>
          </cell>
          <cell r="N99">
            <v>0</v>
          </cell>
          <cell r="O99">
            <v>0</v>
          </cell>
          <cell r="P99">
            <v>0</v>
          </cell>
          <cell r="Q99">
            <v>268910</v>
          </cell>
          <cell r="R99">
            <v>0</v>
          </cell>
        </row>
        <row r="100">
          <cell r="A100">
            <v>916</v>
          </cell>
          <cell r="B100" t="str">
            <v>광케이블설치사</v>
          </cell>
          <cell r="C100">
            <v>0</v>
          </cell>
          <cell r="D100" t="str">
            <v>인</v>
          </cell>
          <cell r="E100">
            <v>0</v>
          </cell>
          <cell r="F100">
            <v>0</v>
          </cell>
          <cell r="G100">
            <v>0</v>
          </cell>
          <cell r="H100">
            <v>0</v>
          </cell>
          <cell r="I100">
            <v>388288</v>
          </cell>
          <cell r="J100">
            <v>374910</v>
          </cell>
          <cell r="K100">
            <v>360206</v>
          </cell>
          <cell r="L100">
            <v>0</v>
          </cell>
          <cell r="M100">
            <v>0</v>
          </cell>
          <cell r="N100">
            <v>0</v>
          </cell>
          <cell r="O100">
            <v>0</v>
          </cell>
          <cell r="P100">
            <v>0</v>
          </cell>
          <cell r="Q100">
            <v>388288</v>
          </cell>
          <cell r="R100">
            <v>0</v>
          </cell>
        </row>
        <row r="101">
          <cell r="A101">
            <v>919</v>
          </cell>
          <cell r="B101" t="str">
            <v>통신외선공</v>
          </cell>
          <cell r="C101">
            <v>0</v>
          </cell>
          <cell r="D101" t="str">
            <v>인</v>
          </cell>
          <cell r="E101">
            <v>0</v>
          </cell>
          <cell r="F101">
            <v>0</v>
          </cell>
          <cell r="G101">
            <v>0</v>
          </cell>
          <cell r="H101">
            <v>0</v>
          </cell>
          <cell r="I101">
            <v>339610</v>
          </cell>
          <cell r="J101">
            <v>334353</v>
          </cell>
          <cell r="K101">
            <v>319849</v>
          </cell>
          <cell r="L101">
            <v>0</v>
          </cell>
          <cell r="M101">
            <v>0</v>
          </cell>
          <cell r="N101">
            <v>0</v>
          </cell>
          <cell r="O101">
            <v>0</v>
          </cell>
          <cell r="P101">
            <v>0</v>
          </cell>
          <cell r="Q101">
            <v>339610</v>
          </cell>
          <cell r="R101">
            <v>0</v>
          </cell>
        </row>
        <row r="102">
          <cell r="A102">
            <v>933</v>
          </cell>
          <cell r="B102" t="str">
            <v>가설사무소</v>
          </cell>
          <cell r="C102">
            <v>0</v>
          </cell>
          <cell r="D102" t="str">
            <v>㎡</v>
          </cell>
          <cell r="E102">
            <v>0</v>
          </cell>
          <cell r="F102">
            <v>0</v>
          </cell>
          <cell r="G102">
            <v>0</v>
          </cell>
          <cell r="H102">
            <v>0</v>
          </cell>
          <cell r="I102">
            <v>84329</v>
          </cell>
          <cell r="J102">
            <v>1339</v>
          </cell>
          <cell r="K102">
            <v>0</v>
          </cell>
          <cell r="L102">
            <v>0</v>
          </cell>
          <cell r="M102">
            <v>0</v>
          </cell>
          <cell r="N102">
            <v>0</v>
          </cell>
          <cell r="O102">
            <v>0</v>
          </cell>
          <cell r="P102">
            <v>0</v>
          </cell>
          <cell r="Q102">
            <v>84329</v>
          </cell>
          <cell r="R102">
            <v>0</v>
          </cell>
        </row>
        <row r="103">
          <cell r="A103">
            <v>934</v>
          </cell>
          <cell r="B103" t="str">
            <v>S/W시험사</v>
          </cell>
          <cell r="C103">
            <v>0</v>
          </cell>
          <cell r="D103" t="str">
            <v>인</v>
          </cell>
          <cell r="E103">
            <v>0</v>
          </cell>
          <cell r="F103">
            <v>0</v>
          </cell>
          <cell r="G103">
            <v>0</v>
          </cell>
          <cell r="H103">
            <v>0</v>
          </cell>
          <cell r="I103">
            <v>377187</v>
          </cell>
          <cell r="J103">
            <v>0</v>
          </cell>
          <cell r="K103">
            <v>0</v>
          </cell>
          <cell r="L103">
            <v>0</v>
          </cell>
          <cell r="M103">
            <v>0</v>
          </cell>
          <cell r="N103">
            <v>0</v>
          </cell>
          <cell r="O103">
            <v>0</v>
          </cell>
          <cell r="P103">
            <v>0</v>
          </cell>
          <cell r="Q103">
            <v>377187</v>
          </cell>
          <cell r="R103">
            <v>0</v>
          </cell>
        </row>
        <row r="104">
          <cell r="A104">
            <v>935</v>
          </cell>
          <cell r="B104" t="str">
            <v>H/W시험사</v>
          </cell>
          <cell r="C104">
            <v>0</v>
          </cell>
          <cell r="D104" t="str">
            <v>인</v>
          </cell>
          <cell r="E104">
            <v>0</v>
          </cell>
          <cell r="F104">
            <v>0</v>
          </cell>
          <cell r="G104">
            <v>0</v>
          </cell>
          <cell r="H104">
            <v>0</v>
          </cell>
          <cell r="I104">
            <v>330981</v>
          </cell>
          <cell r="J104">
            <v>0</v>
          </cell>
          <cell r="K104">
            <v>0</v>
          </cell>
          <cell r="L104">
            <v>0</v>
          </cell>
          <cell r="M104">
            <v>0</v>
          </cell>
          <cell r="N104">
            <v>0</v>
          </cell>
          <cell r="O104">
            <v>0</v>
          </cell>
          <cell r="P104">
            <v>0</v>
          </cell>
          <cell r="Q104">
            <v>330981</v>
          </cell>
          <cell r="R104">
            <v>0</v>
          </cell>
        </row>
        <row r="105">
          <cell r="A105">
            <v>0</v>
          </cell>
          <cell r="B105">
            <v>0</v>
          </cell>
          <cell r="C105">
            <v>0</v>
          </cell>
          <cell r="D105">
            <v>0</v>
          </cell>
          <cell r="E105">
            <v>0</v>
          </cell>
          <cell r="F105">
            <v>0</v>
          </cell>
          <cell r="G105">
            <v>0</v>
          </cell>
          <cell r="H105">
            <v>0</v>
          </cell>
          <cell r="I105">
            <v>0</v>
          </cell>
          <cell r="J105">
            <v>0</v>
          </cell>
          <cell r="K105">
            <v>0</v>
          </cell>
          <cell r="L105">
            <v>0</v>
          </cell>
          <cell r="M105">
            <v>0</v>
          </cell>
          <cell r="N105">
            <v>0</v>
          </cell>
          <cell r="O105">
            <v>0</v>
          </cell>
          <cell r="P105">
            <v>0</v>
          </cell>
          <cell r="Q105">
            <v>0</v>
          </cell>
          <cell r="R105">
            <v>0</v>
          </cell>
        </row>
        <row r="106">
          <cell r="A106">
            <v>0</v>
          </cell>
          <cell r="B106">
            <v>0</v>
          </cell>
          <cell r="C106">
            <v>0</v>
          </cell>
          <cell r="D106">
            <v>0</v>
          </cell>
          <cell r="E106">
            <v>0</v>
          </cell>
          <cell r="F106">
            <v>0</v>
          </cell>
          <cell r="G106">
            <v>0</v>
          </cell>
          <cell r="H106">
            <v>0</v>
          </cell>
          <cell r="I106">
            <v>0</v>
          </cell>
          <cell r="J106">
            <v>0</v>
          </cell>
          <cell r="K106">
            <v>0</v>
          </cell>
          <cell r="L106">
            <v>0</v>
          </cell>
          <cell r="M106">
            <v>0</v>
          </cell>
          <cell r="N106">
            <v>0</v>
          </cell>
          <cell r="O106">
            <v>0</v>
          </cell>
          <cell r="P106">
            <v>0</v>
          </cell>
          <cell r="Q106">
            <v>0</v>
          </cell>
          <cell r="R106">
            <v>0</v>
          </cell>
        </row>
        <row r="107">
          <cell r="A107">
            <v>0</v>
          </cell>
          <cell r="B107">
            <v>0</v>
          </cell>
          <cell r="C107">
            <v>0</v>
          </cell>
          <cell r="D107">
            <v>0</v>
          </cell>
          <cell r="E107">
            <v>0</v>
          </cell>
          <cell r="F107">
            <v>0</v>
          </cell>
          <cell r="G107">
            <v>0</v>
          </cell>
          <cell r="H107">
            <v>0</v>
          </cell>
          <cell r="I107">
            <v>0</v>
          </cell>
          <cell r="J107">
            <v>0</v>
          </cell>
          <cell r="K107">
            <v>0</v>
          </cell>
          <cell r="L107">
            <v>0</v>
          </cell>
          <cell r="M107">
            <v>0</v>
          </cell>
          <cell r="N107">
            <v>0</v>
          </cell>
          <cell r="O107">
            <v>0</v>
          </cell>
          <cell r="P107">
            <v>0</v>
          </cell>
          <cell r="Q107">
            <v>0</v>
          </cell>
          <cell r="R107">
            <v>0</v>
          </cell>
        </row>
        <row r="108">
          <cell r="A108">
            <v>0</v>
          </cell>
          <cell r="B108">
            <v>0</v>
          </cell>
          <cell r="C108">
            <v>0</v>
          </cell>
          <cell r="D108">
            <v>0</v>
          </cell>
          <cell r="E108">
            <v>0</v>
          </cell>
          <cell r="F108">
            <v>0</v>
          </cell>
          <cell r="G108">
            <v>0</v>
          </cell>
          <cell r="H108">
            <v>0</v>
          </cell>
          <cell r="I108">
            <v>0</v>
          </cell>
          <cell r="J108">
            <v>0</v>
          </cell>
          <cell r="K108">
            <v>0</v>
          </cell>
          <cell r="L108">
            <v>0</v>
          </cell>
          <cell r="M108">
            <v>0</v>
          </cell>
          <cell r="N108">
            <v>0</v>
          </cell>
          <cell r="O108">
            <v>0</v>
          </cell>
          <cell r="P108">
            <v>0</v>
          </cell>
          <cell r="Q108">
            <v>0</v>
          </cell>
          <cell r="R108">
            <v>0</v>
          </cell>
        </row>
        <row r="109">
          <cell r="A109">
            <v>0</v>
          </cell>
          <cell r="B109">
            <v>0</v>
          </cell>
          <cell r="C109">
            <v>0</v>
          </cell>
          <cell r="D109">
            <v>0</v>
          </cell>
          <cell r="E109">
            <v>0</v>
          </cell>
          <cell r="F109">
            <v>0</v>
          </cell>
          <cell r="G109">
            <v>0</v>
          </cell>
          <cell r="H109">
            <v>0</v>
          </cell>
          <cell r="I109">
            <v>0</v>
          </cell>
          <cell r="J109">
            <v>0</v>
          </cell>
          <cell r="K109">
            <v>0</v>
          </cell>
          <cell r="L109">
            <v>0</v>
          </cell>
          <cell r="M109">
            <v>0</v>
          </cell>
          <cell r="N109">
            <v>0</v>
          </cell>
          <cell r="O109">
            <v>0</v>
          </cell>
          <cell r="P109">
            <v>0</v>
          </cell>
          <cell r="Q109">
            <v>0</v>
          </cell>
          <cell r="R109">
            <v>0</v>
          </cell>
        </row>
        <row r="110">
          <cell r="A110">
            <v>0</v>
          </cell>
          <cell r="B110">
            <v>0</v>
          </cell>
          <cell r="C110">
            <v>0</v>
          </cell>
          <cell r="D110">
            <v>0</v>
          </cell>
          <cell r="E110">
            <v>0</v>
          </cell>
          <cell r="F110">
            <v>0</v>
          </cell>
          <cell r="G110">
            <v>0</v>
          </cell>
          <cell r="H110">
            <v>0</v>
          </cell>
          <cell r="I110">
            <v>0</v>
          </cell>
          <cell r="J110">
            <v>0</v>
          </cell>
          <cell r="K110">
            <v>0</v>
          </cell>
          <cell r="L110">
            <v>0</v>
          </cell>
          <cell r="M110">
            <v>0</v>
          </cell>
          <cell r="N110">
            <v>0</v>
          </cell>
          <cell r="O110">
            <v>0</v>
          </cell>
          <cell r="P110">
            <v>0</v>
          </cell>
          <cell r="Q110">
            <v>0</v>
          </cell>
          <cell r="R110">
            <v>0</v>
          </cell>
        </row>
        <row r="111">
          <cell r="A111">
            <v>0</v>
          </cell>
          <cell r="B111">
            <v>0</v>
          </cell>
          <cell r="C111">
            <v>0</v>
          </cell>
          <cell r="D111">
            <v>0</v>
          </cell>
          <cell r="E111">
            <v>0</v>
          </cell>
          <cell r="F111">
            <v>0</v>
          </cell>
          <cell r="G111">
            <v>0</v>
          </cell>
          <cell r="H111">
            <v>0</v>
          </cell>
          <cell r="I111">
            <v>0</v>
          </cell>
          <cell r="J111">
            <v>0</v>
          </cell>
          <cell r="K111">
            <v>0</v>
          </cell>
          <cell r="L111">
            <v>0</v>
          </cell>
          <cell r="M111">
            <v>0</v>
          </cell>
          <cell r="N111">
            <v>0</v>
          </cell>
          <cell r="O111">
            <v>0</v>
          </cell>
          <cell r="P111">
            <v>0</v>
          </cell>
          <cell r="Q111">
            <v>0</v>
          </cell>
          <cell r="R111">
            <v>0</v>
          </cell>
        </row>
        <row r="112">
          <cell r="A112">
            <v>0</v>
          </cell>
          <cell r="B112">
            <v>0</v>
          </cell>
          <cell r="C112">
            <v>0</v>
          </cell>
          <cell r="D112">
            <v>0</v>
          </cell>
          <cell r="E112">
            <v>0</v>
          </cell>
          <cell r="F112">
            <v>0</v>
          </cell>
          <cell r="G112">
            <v>0</v>
          </cell>
          <cell r="H112">
            <v>0</v>
          </cell>
          <cell r="I112">
            <v>0</v>
          </cell>
          <cell r="J112">
            <v>0</v>
          </cell>
          <cell r="K112">
            <v>0</v>
          </cell>
          <cell r="L112">
            <v>0</v>
          </cell>
          <cell r="M112">
            <v>0</v>
          </cell>
          <cell r="N112">
            <v>0</v>
          </cell>
          <cell r="O112">
            <v>0</v>
          </cell>
          <cell r="P112">
            <v>0</v>
          </cell>
          <cell r="Q112">
            <v>0</v>
          </cell>
          <cell r="R112">
            <v>0</v>
          </cell>
        </row>
        <row r="113">
          <cell r="A113">
            <v>0</v>
          </cell>
          <cell r="B113">
            <v>0</v>
          </cell>
          <cell r="C113">
            <v>0</v>
          </cell>
          <cell r="D113">
            <v>0</v>
          </cell>
          <cell r="E113">
            <v>0</v>
          </cell>
          <cell r="F113">
            <v>0</v>
          </cell>
          <cell r="G113">
            <v>0</v>
          </cell>
          <cell r="H113">
            <v>0</v>
          </cell>
          <cell r="I113">
            <v>0</v>
          </cell>
          <cell r="J113">
            <v>0</v>
          </cell>
          <cell r="K113">
            <v>0</v>
          </cell>
          <cell r="L113">
            <v>0</v>
          </cell>
          <cell r="M113">
            <v>0</v>
          </cell>
          <cell r="N113">
            <v>0</v>
          </cell>
          <cell r="O113">
            <v>0</v>
          </cell>
          <cell r="P113">
            <v>0</v>
          </cell>
          <cell r="Q113">
            <v>0</v>
          </cell>
          <cell r="R113">
            <v>0</v>
          </cell>
        </row>
        <row r="114">
          <cell r="A114">
            <v>0</v>
          </cell>
          <cell r="B114">
            <v>0</v>
          </cell>
          <cell r="C114">
            <v>0</v>
          </cell>
          <cell r="D114">
            <v>0</v>
          </cell>
          <cell r="E114">
            <v>0</v>
          </cell>
          <cell r="F114">
            <v>0</v>
          </cell>
          <cell r="G114">
            <v>0</v>
          </cell>
          <cell r="H114">
            <v>0</v>
          </cell>
          <cell r="I114">
            <v>0</v>
          </cell>
          <cell r="J114">
            <v>0</v>
          </cell>
          <cell r="K114">
            <v>0</v>
          </cell>
          <cell r="L114">
            <v>0</v>
          </cell>
          <cell r="M114">
            <v>0</v>
          </cell>
          <cell r="N114">
            <v>0</v>
          </cell>
          <cell r="O114">
            <v>0</v>
          </cell>
          <cell r="P114">
            <v>0</v>
          </cell>
          <cell r="Q114">
            <v>0</v>
          </cell>
          <cell r="R114">
            <v>0</v>
          </cell>
        </row>
        <row r="115">
          <cell r="A115">
            <v>0</v>
          </cell>
          <cell r="B115">
            <v>0</v>
          </cell>
          <cell r="C115">
            <v>0</v>
          </cell>
          <cell r="D115">
            <v>0</v>
          </cell>
          <cell r="E115">
            <v>0</v>
          </cell>
          <cell r="F115">
            <v>0</v>
          </cell>
          <cell r="G115">
            <v>0</v>
          </cell>
          <cell r="H115">
            <v>0</v>
          </cell>
          <cell r="I115">
            <v>0</v>
          </cell>
          <cell r="J115">
            <v>0</v>
          </cell>
          <cell r="K115">
            <v>0</v>
          </cell>
          <cell r="L115">
            <v>0</v>
          </cell>
          <cell r="M115">
            <v>0</v>
          </cell>
          <cell r="N115">
            <v>0</v>
          </cell>
          <cell r="O115">
            <v>0</v>
          </cell>
          <cell r="P115">
            <v>0</v>
          </cell>
          <cell r="Q115">
            <v>0</v>
          </cell>
          <cell r="R115">
            <v>0</v>
          </cell>
        </row>
        <row r="116">
          <cell r="A116">
            <v>0</v>
          </cell>
          <cell r="B116">
            <v>0</v>
          </cell>
          <cell r="C116">
            <v>0</v>
          </cell>
          <cell r="D116">
            <v>0</v>
          </cell>
          <cell r="E116">
            <v>0</v>
          </cell>
          <cell r="F116">
            <v>0</v>
          </cell>
          <cell r="G116">
            <v>0</v>
          </cell>
          <cell r="H116">
            <v>0</v>
          </cell>
          <cell r="I116">
            <v>0</v>
          </cell>
          <cell r="J116">
            <v>0</v>
          </cell>
          <cell r="K116">
            <v>0</v>
          </cell>
          <cell r="L116">
            <v>0</v>
          </cell>
          <cell r="M116">
            <v>0</v>
          </cell>
          <cell r="N116">
            <v>0</v>
          </cell>
          <cell r="O116">
            <v>0</v>
          </cell>
          <cell r="P116">
            <v>0</v>
          </cell>
          <cell r="Q116">
            <v>0</v>
          </cell>
          <cell r="R116">
            <v>0</v>
          </cell>
        </row>
        <row r="117">
          <cell r="A117">
            <v>0</v>
          </cell>
          <cell r="B117">
            <v>0</v>
          </cell>
          <cell r="C117">
            <v>0</v>
          </cell>
          <cell r="D117">
            <v>0</v>
          </cell>
          <cell r="E117">
            <v>0</v>
          </cell>
          <cell r="F117">
            <v>0</v>
          </cell>
          <cell r="G117">
            <v>0</v>
          </cell>
          <cell r="H117">
            <v>0</v>
          </cell>
          <cell r="I117">
            <v>0</v>
          </cell>
          <cell r="J117">
            <v>0</v>
          </cell>
          <cell r="K117">
            <v>0</v>
          </cell>
          <cell r="L117">
            <v>0</v>
          </cell>
          <cell r="M117">
            <v>0</v>
          </cell>
          <cell r="N117">
            <v>0</v>
          </cell>
          <cell r="O117">
            <v>0</v>
          </cell>
          <cell r="P117">
            <v>0</v>
          </cell>
          <cell r="Q117">
            <v>0</v>
          </cell>
          <cell r="R117">
            <v>0</v>
          </cell>
        </row>
        <row r="118">
          <cell r="A118">
            <v>0</v>
          </cell>
          <cell r="B118">
            <v>0</v>
          </cell>
          <cell r="C118">
            <v>0</v>
          </cell>
          <cell r="D118">
            <v>0</v>
          </cell>
          <cell r="E118">
            <v>0</v>
          </cell>
          <cell r="F118">
            <v>0</v>
          </cell>
          <cell r="G118">
            <v>0</v>
          </cell>
          <cell r="H118">
            <v>0</v>
          </cell>
          <cell r="I118">
            <v>0</v>
          </cell>
          <cell r="J118">
            <v>0</v>
          </cell>
          <cell r="K118">
            <v>0</v>
          </cell>
          <cell r="L118">
            <v>0</v>
          </cell>
          <cell r="M118">
            <v>0</v>
          </cell>
          <cell r="N118">
            <v>0</v>
          </cell>
          <cell r="O118">
            <v>0</v>
          </cell>
          <cell r="P118">
            <v>0</v>
          </cell>
          <cell r="Q118">
            <v>0</v>
          </cell>
          <cell r="R118">
            <v>0</v>
          </cell>
        </row>
        <row r="119">
          <cell r="A119">
            <v>0</v>
          </cell>
          <cell r="B119">
            <v>0</v>
          </cell>
          <cell r="C119">
            <v>0</v>
          </cell>
          <cell r="D119">
            <v>0</v>
          </cell>
          <cell r="E119">
            <v>0</v>
          </cell>
          <cell r="F119">
            <v>0</v>
          </cell>
          <cell r="G119">
            <v>0</v>
          </cell>
          <cell r="H119">
            <v>0</v>
          </cell>
          <cell r="I119">
            <v>0</v>
          </cell>
          <cell r="J119">
            <v>0</v>
          </cell>
          <cell r="K119">
            <v>0</v>
          </cell>
          <cell r="L119">
            <v>0</v>
          </cell>
          <cell r="M119">
            <v>0</v>
          </cell>
          <cell r="N119">
            <v>0</v>
          </cell>
          <cell r="O119">
            <v>0</v>
          </cell>
          <cell r="P119">
            <v>0</v>
          </cell>
          <cell r="Q119">
            <v>0</v>
          </cell>
          <cell r="R119">
            <v>0</v>
          </cell>
        </row>
        <row r="120">
          <cell r="A120">
            <v>0</v>
          </cell>
          <cell r="B120">
            <v>0</v>
          </cell>
          <cell r="C120">
            <v>0</v>
          </cell>
          <cell r="D120">
            <v>0</v>
          </cell>
          <cell r="E120">
            <v>0</v>
          </cell>
          <cell r="F120">
            <v>0</v>
          </cell>
          <cell r="G120">
            <v>0</v>
          </cell>
          <cell r="H120">
            <v>0</v>
          </cell>
          <cell r="I120">
            <v>0</v>
          </cell>
          <cell r="J120">
            <v>0</v>
          </cell>
          <cell r="K120">
            <v>0</v>
          </cell>
          <cell r="L120">
            <v>0</v>
          </cell>
          <cell r="M120">
            <v>0</v>
          </cell>
          <cell r="N120">
            <v>0</v>
          </cell>
          <cell r="O120">
            <v>0</v>
          </cell>
          <cell r="P120">
            <v>0</v>
          </cell>
          <cell r="Q120">
            <v>0</v>
          </cell>
          <cell r="R120">
            <v>0</v>
          </cell>
        </row>
        <row r="121">
          <cell r="A121">
            <v>0</v>
          </cell>
          <cell r="B121">
            <v>0</v>
          </cell>
          <cell r="C121">
            <v>0</v>
          </cell>
          <cell r="D121">
            <v>0</v>
          </cell>
          <cell r="E121">
            <v>0</v>
          </cell>
          <cell r="F121">
            <v>0</v>
          </cell>
          <cell r="G121">
            <v>0</v>
          </cell>
          <cell r="H121">
            <v>0</v>
          </cell>
          <cell r="I121">
            <v>0</v>
          </cell>
          <cell r="J121">
            <v>0</v>
          </cell>
          <cell r="K121">
            <v>0</v>
          </cell>
          <cell r="L121">
            <v>0</v>
          </cell>
          <cell r="M121">
            <v>0</v>
          </cell>
          <cell r="N121">
            <v>0</v>
          </cell>
          <cell r="O121">
            <v>0</v>
          </cell>
          <cell r="P121">
            <v>0</v>
          </cell>
          <cell r="Q121">
            <v>0</v>
          </cell>
          <cell r="R121">
            <v>0</v>
          </cell>
        </row>
        <row r="122">
          <cell r="A122">
            <v>0</v>
          </cell>
          <cell r="B122">
            <v>0</v>
          </cell>
          <cell r="C122">
            <v>0</v>
          </cell>
          <cell r="D122">
            <v>0</v>
          </cell>
          <cell r="E122">
            <v>0</v>
          </cell>
          <cell r="F122">
            <v>0</v>
          </cell>
          <cell r="G122">
            <v>0</v>
          </cell>
          <cell r="H122">
            <v>0</v>
          </cell>
          <cell r="I122">
            <v>0</v>
          </cell>
          <cell r="J122">
            <v>0</v>
          </cell>
          <cell r="K122">
            <v>0</v>
          </cell>
          <cell r="L122">
            <v>0</v>
          </cell>
          <cell r="M122">
            <v>0</v>
          </cell>
          <cell r="N122">
            <v>0</v>
          </cell>
          <cell r="O122">
            <v>0</v>
          </cell>
          <cell r="P122">
            <v>0</v>
          </cell>
          <cell r="Q122">
            <v>0</v>
          </cell>
          <cell r="R122">
            <v>0</v>
          </cell>
        </row>
        <row r="123">
          <cell r="A123">
            <v>0</v>
          </cell>
          <cell r="B123">
            <v>0</v>
          </cell>
          <cell r="C123">
            <v>0</v>
          </cell>
          <cell r="D123">
            <v>0</v>
          </cell>
          <cell r="E123">
            <v>0</v>
          </cell>
          <cell r="F123">
            <v>0</v>
          </cell>
          <cell r="G123">
            <v>0</v>
          </cell>
          <cell r="H123">
            <v>0</v>
          </cell>
          <cell r="I123">
            <v>0</v>
          </cell>
          <cell r="J123">
            <v>0</v>
          </cell>
          <cell r="K123">
            <v>0</v>
          </cell>
          <cell r="L123">
            <v>0</v>
          </cell>
          <cell r="M123">
            <v>0</v>
          </cell>
          <cell r="N123">
            <v>0</v>
          </cell>
          <cell r="O123">
            <v>0</v>
          </cell>
          <cell r="P123">
            <v>0</v>
          </cell>
          <cell r="Q123">
            <v>0</v>
          </cell>
          <cell r="R123">
            <v>0</v>
          </cell>
        </row>
        <row r="124">
          <cell r="A124">
            <v>0</v>
          </cell>
          <cell r="B124">
            <v>0</v>
          </cell>
          <cell r="C124">
            <v>0</v>
          </cell>
          <cell r="D124">
            <v>0</v>
          </cell>
          <cell r="E124">
            <v>0</v>
          </cell>
          <cell r="F124">
            <v>0</v>
          </cell>
          <cell r="G124">
            <v>0</v>
          </cell>
          <cell r="H124">
            <v>0</v>
          </cell>
          <cell r="I124">
            <v>0</v>
          </cell>
          <cell r="J124">
            <v>0</v>
          </cell>
          <cell r="K124">
            <v>0</v>
          </cell>
          <cell r="L124">
            <v>0</v>
          </cell>
          <cell r="M124">
            <v>0</v>
          </cell>
          <cell r="N124">
            <v>0</v>
          </cell>
          <cell r="O124">
            <v>0</v>
          </cell>
          <cell r="P124">
            <v>0</v>
          </cell>
          <cell r="Q124">
            <v>0</v>
          </cell>
          <cell r="R124">
            <v>0</v>
          </cell>
        </row>
        <row r="125">
          <cell r="A125">
            <v>0</v>
          </cell>
          <cell r="B125">
            <v>0</v>
          </cell>
          <cell r="C125">
            <v>0</v>
          </cell>
          <cell r="D125">
            <v>0</v>
          </cell>
          <cell r="E125">
            <v>0</v>
          </cell>
          <cell r="F125">
            <v>0</v>
          </cell>
          <cell r="G125">
            <v>0</v>
          </cell>
          <cell r="H125">
            <v>0</v>
          </cell>
          <cell r="I125">
            <v>0</v>
          </cell>
          <cell r="J125">
            <v>0</v>
          </cell>
          <cell r="K125">
            <v>0</v>
          </cell>
          <cell r="L125">
            <v>0</v>
          </cell>
          <cell r="M125">
            <v>0</v>
          </cell>
          <cell r="N125">
            <v>0</v>
          </cell>
          <cell r="O125">
            <v>0</v>
          </cell>
          <cell r="P125">
            <v>0</v>
          </cell>
          <cell r="Q125">
            <v>0</v>
          </cell>
          <cell r="R125">
            <v>0</v>
          </cell>
        </row>
        <row r="126">
          <cell r="A126">
            <v>0</v>
          </cell>
          <cell r="B126">
            <v>0</v>
          </cell>
          <cell r="C126">
            <v>0</v>
          </cell>
          <cell r="D126">
            <v>0</v>
          </cell>
          <cell r="E126">
            <v>0</v>
          </cell>
          <cell r="F126">
            <v>0</v>
          </cell>
          <cell r="G126">
            <v>0</v>
          </cell>
          <cell r="H126">
            <v>0</v>
          </cell>
          <cell r="I126">
            <v>0</v>
          </cell>
          <cell r="J126">
            <v>0</v>
          </cell>
          <cell r="K126">
            <v>0</v>
          </cell>
          <cell r="L126">
            <v>0</v>
          </cell>
          <cell r="M126">
            <v>0</v>
          </cell>
          <cell r="N126">
            <v>0</v>
          </cell>
          <cell r="O126">
            <v>0</v>
          </cell>
          <cell r="P126">
            <v>0</v>
          </cell>
          <cell r="Q126">
            <v>0</v>
          </cell>
          <cell r="R126">
            <v>0</v>
          </cell>
        </row>
        <row r="127">
          <cell r="A127">
            <v>0</v>
          </cell>
          <cell r="B127">
            <v>0</v>
          </cell>
          <cell r="C127">
            <v>0</v>
          </cell>
          <cell r="D127">
            <v>0</v>
          </cell>
          <cell r="E127">
            <v>0</v>
          </cell>
          <cell r="F127">
            <v>0</v>
          </cell>
          <cell r="G127">
            <v>0</v>
          </cell>
          <cell r="H127">
            <v>0</v>
          </cell>
          <cell r="I127">
            <v>0</v>
          </cell>
          <cell r="J127">
            <v>0</v>
          </cell>
          <cell r="K127">
            <v>0</v>
          </cell>
          <cell r="L127">
            <v>0</v>
          </cell>
          <cell r="M127">
            <v>0</v>
          </cell>
          <cell r="N127">
            <v>0</v>
          </cell>
          <cell r="O127">
            <v>0</v>
          </cell>
          <cell r="P127">
            <v>0</v>
          </cell>
          <cell r="Q127">
            <v>0</v>
          </cell>
          <cell r="R127">
            <v>0</v>
          </cell>
        </row>
        <row r="128">
          <cell r="A128">
            <v>0</v>
          </cell>
          <cell r="B128">
            <v>0</v>
          </cell>
          <cell r="C128">
            <v>0</v>
          </cell>
          <cell r="D128">
            <v>0</v>
          </cell>
          <cell r="E128">
            <v>0</v>
          </cell>
          <cell r="F128">
            <v>0</v>
          </cell>
          <cell r="G128">
            <v>0</v>
          </cell>
          <cell r="H128">
            <v>0</v>
          </cell>
          <cell r="I128">
            <v>0</v>
          </cell>
          <cell r="J128">
            <v>0</v>
          </cell>
          <cell r="K128">
            <v>0</v>
          </cell>
          <cell r="L128">
            <v>0</v>
          </cell>
          <cell r="M128">
            <v>0</v>
          </cell>
          <cell r="N128">
            <v>0</v>
          </cell>
          <cell r="O128">
            <v>0</v>
          </cell>
          <cell r="P128">
            <v>0</v>
          </cell>
          <cell r="Q128">
            <v>0</v>
          </cell>
          <cell r="R128">
            <v>0</v>
          </cell>
        </row>
        <row r="129">
          <cell r="A129">
            <v>0</v>
          </cell>
          <cell r="B129">
            <v>0</v>
          </cell>
          <cell r="C129">
            <v>0</v>
          </cell>
          <cell r="D129">
            <v>0</v>
          </cell>
          <cell r="E129">
            <v>0</v>
          </cell>
          <cell r="F129">
            <v>0</v>
          </cell>
          <cell r="G129">
            <v>0</v>
          </cell>
          <cell r="H129">
            <v>0</v>
          </cell>
          <cell r="I129">
            <v>0</v>
          </cell>
          <cell r="J129">
            <v>0</v>
          </cell>
          <cell r="K129">
            <v>0</v>
          </cell>
          <cell r="L129">
            <v>0</v>
          </cell>
          <cell r="M129">
            <v>0</v>
          </cell>
          <cell r="N129">
            <v>0</v>
          </cell>
          <cell r="O129">
            <v>0</v>
          </cell>
          <cell r="P129">
            <v>0</v>
          </cell>
          <cell r="Q129">
            <v>0</v>
          </cell>
          <cell r="R129">
            <v>0</v>
          </cell>
        </row>
        <row r="130">
          <cell r="A130">
            <v>0</v>
          </cell>
          <cell r="B130">
            <v>0</v>
          </cell>
          <cell r="C130">
            <v>0</v>
          </cell>
          <cell r="D130">
            <v>0</v>
          </cell>
          <cell r="E130">
            <v>0</v>
          </cell>
          <cell r="F130">
            <v>0</v>
          </cell>
          <cell r="G130">
            <v>0</v>
          </cell>
          <cell r="H130">
            <v>0</v>
          </cell>
          <cell r="I130">
            <v>0</v>
          </cell>
          <cell r="J130">
            <v>0</v>
          </cell>
          <cell r="K130">
            <v>0</v>
          </cell>
          <cell r="L130">
            <v>0</v>
          </cell>
          <cell r="M130">
            <v>0</v>
          </cell>
          <cell r="N130">
            <v>0</v>
          </cell>
          <cell r="O130">
            <v>0</v>
          </cell>
          <cell r="P130">
            <v>0</v>
          </cell>
          <cell r="Q130">
            <v>0</v>
          </cell>
          <cell r="R130">
            <v>0</v>
          </cell>
        </row>
        <row r="131">
          <cell r="A131">
            <v>0</v>
          </cell>
          <cell r="B131">
            <v>0</v>
          </cell>
          <cell r="C131">
            <v>0</v>
          </cell>
          <cell r="D131">
            <v>0</v>
          </cell>
          <cell r="E131">
            <v>0</v>
          </cell>
          <cell r="F131">
            <v>0</v>
          </cell>
          <cell r="G131">
            <v>0</v>
          </cell>
          <cell r="H131">
            <v>0</v>
          </cell>
          <cell r="I131">
            <v>0</v>
          </cell>
          <cell r="J131">
            <v>0</v>
          </cell>
          <cell r="K131">
            <v>0</v>
          </cell>
          <cell r="L131">
            <v>0</v>
          </cell>
          <cell r="M131">
            <v>0</v>
          </cell>
          <cell r="N131">
            <v>0</v>
          </cell>
          <cell r="O131">
            <v>0</v>
          </cell>
          <cell r="P131">
            <v>0</v>
          </cell>
          <cell r="Q131">
            <v>0</v>
          </cell>
          <cell r="R131">
            <v>0</v>
          </cell>
        </row>
        <row r="132">
          <cell r="A132">
            <v>0</v>
          </cell>
          <cell r="B132">
            <v>0</v>
          </cell>
          <cell r="C132">
            <v>0</v>
          </cell>
          <cell r="D132">
            <v>0</v>
          </cell>
          <cell r="E132">
            <v>0</v>
          </cell>
          <cell r="F132">
            <v>0</v>
          </cell>
          <cell r="G132">
            <v>0</v>
          </cell>
          <cell r="H132">
            <v>0</v>
          </cell>
          <cell r="I132">
            <v>0</v>
          </cell>
          <cell r="J132">
            <v>0</v>
          </cell>
          <cell r="K132">
            <v>0</v>
          </cell>
          <cell r="L132">
            <v>0</v>
          </cell>
          <cell r="M132">
            <v>0</v>
          </cell>
          <cell r="N132">
            <v>0</v>
          </cell>
          <cell r="O132">
            <v>0</v>
          </cell>
          <cell r="P132">
            <v>0</v>
          </cell>
          <cell r="Q132">
            <v>0</v>
          </cell>
          <cell r="R132">
            <v>0</v>
          </cell>
        </row>
        <row r="133">
          <cell r="A133">
            <v>0</v>
          </cell>
          <cell r="B133">
            <v>0</v>
          </cell>
          <cell r="C133">
            <v>0</v>
          </cell>
          <cell r="D133">
            <v>0</v>
          </cell>
          <cell r="E133">
            <v>0</v>
          </cell>
          <cell r="F133">
            <v>0</v>
          </cell>
          <cell r="G133">
            <v>0</v>
          </cell>
          <cell r="H133">
            <v>0</v>
          </cell>
          <cell r="I133">
            <v>0</v>
          </cell>
          <cell r="J133">
            <v>0</v>
          </cell>
          <cell r="K133">
            <v>0</v>
          </cell>
          <cell r="L133">
            <v>0</v>
          </cell>
          <cell r="M133">
            <v>0</v>
          </cell>
          <cell r="N133">
            <v>0</v>
          </cell>
          <cell r="O133">
            <v>0</v>
          </cell>
          <cell r="P133">
            <v>0</v>
          </cell>
          <cell r="Q133">
            <v>0</v>
          </cell>
          <cell r="R133">
            <v>0</v>
          </cell>
        </row>
        <row r="134">
          <cell r="A134">
            <v>0</v>
          </cell>
          <cell r="B134">
            <v>0</v>
          </cell>
          <cell r="C134">
            <v>0</v>
          </cell>
          <cell r="D134">
            <v>0</v>
          </cell>
          <cell r="E134">
            <v>0</v>
          </cell>
          <cell r="F134">
            <v>0</v>
          </cell>
          <cell r="G134">
            <v>0</v>
          </cell>
          <cell r="H134">
            <v>0</v>
          </cell>
          <cell r="I134">
            <v>0</v>
          </cell>
          <cell r="J134">
            <v>0</v>
          </cell>
          <cell r="K134">
            <v>0</v>
          </cell>
          <cell r="L134">
            <v>0</v>
          </cell>
          <cell r="M134">
            <v>0</v>
          </cell>
          <cell r="N134">
            <v>0</v>
          </cell>
          <cell r="O134">
            <v>0</v>
          </cell>
          <cell r="P134">
            <v>0</v>
          </cell>
          <cell r="Q134">
            <v>0</v>
          </cell>
          <cell r="R134">
            <v>0</v>
          </cell>
        </row>
        <row r="135">
          <cell r="A135">
            <v>0</v>
          </cell>
          <cell r="B135">
            <v>0</v>
          </cell>
          <cell r="C135">
            <v>0</v>
          </cell>
          <cell r="D135">
            <v>0</v>
          </cell>
          <cell r="E135">
            <v>0</v>
          </cell>
          <cell r="F135">
            <v>0</v>
          </cell>
          <cell r="G135">
            <v>0</v>
          </cell>
          <cell r="H135">
            <v>0</v>
          </cell>
          <cell r="I135">
            <v>0</v>
          </cell>
          <cell r="J135">
            <v>0</v>
          </cell>
          <cell r="K135">
            <v>0</v>
          </cell>
          <cell r="L135">
            <v>0</v>
          </cell>
          <cell r="M135">
            <v>0</v>
          </cell>
          <cell r="N135">
            <v>0</v>
          </cell>
          <cell r="O135">
            <v>0</v>
          </cell>
          <cell r="P135">
            <v>0</v>
          </cell>
          <cell r="Q135">
            <v>0</v>
          </cell>
          <cell r="R135">
            <v>0</v>
          </cell>
        </row>
        <row r="136">
          <cell r="A136">
            <v>0</v>
          </cell>
          <cell r="B136">
            <v>0</v>
          </cell>
          <cell r="C136">
            <v>0</v>
          </cell>
          <cell r="D136">
            <v>0</v>
          </cell>
          <cell r="E136">
            <v>0</v>
          </cell>
          <cell r="F136">
            <v>0</v>
          </cell>
          <cell r="G136">
            <v>0</v>
          </cell>
          <cell r="H136">
            <v>0</v>
          </cell>
          <cell r="I136">
            <v>0</v>
          </cell>
          <cell r="J136">
            <v>0</v>
          </cell>
          <cell r="K136">
            <v>0</v>
          </cell>
          <cell r="L136">
            <v>0</v>
          </cell>
          <cell r="M136">
            <v>0</v>
          </cell>
          <cell r="N136">
            <v>0</v>
          </cell>
          <cell r="O136">
            <v>0</v>
          </cell>
          <cell r="P136">
            <v>0</v>
          </cell>
          <cell r="Q136">
            <v>0</v>
          </cell>
          <cell r="R136">
            <v>0</v>
          </cell>
        </row>
      </sheetData>
      <sheetData sheetId="44" refreshError="1"/>
      <sheetData sheetId="45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N賃率-職"/>
      <sheetName val="원가 (2)"/>
      <sheetName val="원가"/>
      <sheetName val="재집"/>
      <sheetName val="직재"/>
      <sheetName val="소요량"/>
      <sheetName val="간재"/>
      <sheetName val="용접재료"/>
      <sheetName val="간재비율"/>
      <sheetName val="작업설"/>
      <sheetName val="단가"/>
      <sheetName val="노집"/>
      <sheetName val="노무"/>
      <sheetName val="공수"/>
      <sheetName val="간노"/>
      <sheetName val="임금"/>
      <sheetName val="임율"/>
      <sheetName val="경비"/>
      <sheetName val="배부"/>
      <sheetName val="조정액"/>
      <sheetName val="일반"/>
      <sheetName val="일반관리비"/>
      <sheetName val="이윤"/>
      <sheetName val="이윤율"/>
      <sheetName val="손익"/>
      <sheetName val="제조"/>
      <sheetName val="기업"/>
      <sheetName val="운반비"/>
      <sheetName val="삭제소요량"/>
      <sheetName val="총괄"/>
      <sheetName val="I一般比"/>
      <sheetName val="20관리비율"/>
      <sheetName val="전선 및 전선관"/>
      <sheetName val="일위대가"/>
      <sheetName val="동원(3)"/>
      <sheetName val="노무비단가"/>
      <sheetName val="옥외 전력간선공사"/>
      <sheetName val="수량산출1"/>
      <sheetName val="자재단가표"/>
      <sheetName val="내역1"/>
      <sheetName val="#REF"/>
      <sheetName val="N賃率_職"/>
      <sheetName val="시설물일위"/>
      <sheetName val="화해(함평)"/>
      <sheetName val="화해(장성)"/>
      <sheetName val="내역서"/>
      <sheetName val="Baby일위대가"/>
      <sheetName val="b_balju_cho"/>
      <sheetName val="C-직노1"/>
      <sheetName val="경율산정.XLS"/>
      <sheetName val="일위대가(가설)"/>
      <sheetName val="중기사용료"/>
      <sheetName val="노무비"/>
      <sheetName val="노임단가"/>
      <sheetName val="공조기휀"/>
      <sheetName val="노임"/>
      <sheetName val="내역"/>
      <sheetName val="제작비추산총괄표"/>
      <sheetName val="KCS-CA"/>
      <sheetName val="순공사비"/>
      <sheetName val="인부임"/>
      <sheetName val="중기일위대가"/>
      <sheetName val="토공"/>
      <sheetName val="수량산출"/>
      <sheetName val="단가조사"/>
      <sheetName val="집계"/>
      <sheetName val="새공통"/>
      <sheetName val="공사원가계산서"/>
      <sheetName val="Sheet1"/>
      <sheetName val="전기공사일위대가"/>
      <sheetName val="단"/>
      <sheetName val="산경"/>
      <sheetName val="일위대가목록"/>
      <sheetName val="직노"/>
      <sheetName val="을-ATYPE"/>
      <sheetName val="문산"/>
      <sheetName val="을지"/>
      <sheetName val="총괄표"/>
      <sheetName val="다곡2교"/>
      <sheetName val="DATE"/>
      <sheetName val="조건표"/>
      <sheetName val="날개벽수량표"/>
      <sheetName val="원형맨홀수량"/>
      <sheetName val="이토변실"/>
      <sheetName val="제36-40호표"/>
      <sheetName val="J直材4"/>
      <sheetName val="총괄집계표"/>
      <sheetName val="CT "/>
      <sheetName val="재료"/>
      <sheetName val="설치자재"/>
      <sheetName val="기본사항"/>
      <sheetName val="환산"/>
      <sheetName val="일위"/>
      <sheetName val="일위대가표(유단가)"/>
      <sheetName val="Data"/>
      <sheetName val="4. 자재단가비교표"/>
      <sheetName val="4. 일위대가"/>
      <sheetName val="원가계산서"/>
      <sheetName val="P&amp;L(Ahn)"/>
      <sheetName val="단위수량"/>
      <sheetName val="중기사용료산출근거"/>
      <sheetName val="단가 및 재료비"/>
      <sheetName val="(변경계약)총괄내역"/>
      <sheetName val="(A)내역서"/>
      <sheetName val="포장공"/>
      <sheetName val="배수공"/>
      <sheetName val="지급자재"/>
      <sheetName val="유림골조"/>
      <sheetName val="샌딩 에폭시 도장"/>
      <sheetName val="일반문틀 설치"/>
      <sheetName val="총괄내역서"/>
      <sheetName val="기본일위"/>
      <sheetName val="교각1"/>
      <sheetName val="2.수량조서(발주용)"/>
      <sheetName val="재정비직인"/>
      <sheetName val="재정비내역"/>
      <sheetName val="지적고시내역"/>
      <sheetName val="원가_(2)"/>
      <sheetName val="전선_및_전선관"/>
      <sheetName val="옥외_전력간선공사"/>
      <sheetName val="경율산정_XLS"/>
      <sheetName val="품셈"/>
      <sheetName val="CTEMCOST"/>
      <sheetName val="차액보증"/>
      <sheetName val="인사자료총집계"/>
      <sheetName val="WATER"/>
      <sheetName val="차도부연장현황"/>
      <sheetName val="단가산출"/>
      <sheetName val="70%"/>
      <sheetName val="업체명"/>
      <sheetName val="관리"/>
      <sheetName val="5사남"/>
      <sheetName val="Galaxy 소비자가격표"/>
      <sheetName val="목록"/>
      <sheetName val="96노임기준"/>
      <sheetName val="6PILE  (돌출)"/>
      <sheetName val="절감효과"/>
      <sheetName val="설계예시"/>
      <sheetName val="간접비총괄 (2)"/>
      <sheetName val="구조물공"/>
      <sheetName val="부대공"/>
      <sheetName val="공종별수량집계"/>
      <sheetName val="담장산출"/>
      <sheetName val="견적"/>
      <sheetName val="약전설비"/>
      <sheetName val="8.PILE  (돌출)"/>
      <sheetName val="입찰안"/>
      <sheetName val="전국현황"/>
      <sheetName val="일위목록"/>
      <sheetName val="COST"/>
      <sheetName val="Sheet4"/>
      <sheetName val="을_ATYPE"/>
      <sheetName val="설계명세서"/>
      <sheetName val="대구-교대(A1)"/>
      <sheetName val="내역단위"/>
      <sheetName val="증감대비"/>
      <sheetName val="적현로"/>
      <sheetName val="아파트"/>
      <sheetName val="소비자가"/>
      <sheetName val="설직재-1"/>
      <sheetName val="EQT-ESTN"/>
      <sheetName val="기술부 VENDOR LIST"/>
      <sheetName val="B1(반포1차)"/>
      <sheetName val="D-경비1"/>
      <sheetName val="건축내역"/>
      <sheetName val="8.수량산출서"/>
      <sheetName val="9.단가조사서"/>
      <sheetName val="6.일위목록"/>
      <sheetName val="Sheet9"/>
      <sheetName val="조명시설"/>
      <sheetName val="woo(mac)"/>
      <sheetName val="guard(mac)"/>
      <sheetName val="지수"/>
      <sheetName val="갑지(추정)"/>
      <sheetName val="Sheet5"/>
      <sheetName val="FACTOR"/>
      <sheetName val="工관리비율"/>
      <sheetName val="工완성공사율"/>
      <sheetName val="Macro1"/>
      <sheetName val="dt0301"/>
      <sheetName val="dtt0301"/>
      <sheetName val="소화설비"/>
      <sheetName val="견적서"/>
      <sheetName val="합천내역"/>
      <sheetName val="공통가설"/>
      <sheetName val="단위단가"/>
      <sheetName val="시행후면적"/>
      <sheetName val="품셈TABLE"/>
      <sheetName val="기존단가 (2)"/>
      <sheetName val="건축-물가변동"/>
      <sheetName val="자료입력"/>
      <sheetName val="예산명세서"/>
      <sheetName val="아파트_9"/>
      <sheetName val="1차설계변경내역"/>
      <sheetName val="인건-측정"/>
      <sheetName val="가설대가"/>
      <sheetName val="토공대가"/>
      <sheetName val="구조대가"/>
      <sheetName val="포설대가1"/>
      <sheetName val="부대대가"/>
      <sheetName val="해창정"/>
      <sheetName val="기본단가표"/>
      <sheetName val="노임단가(일반)"/>
      <sheetName val="전기일위대가"/>
      <sheetName val="마포토정"/>
      <sheetName val="10월"/>
      <sheetName val="신천3호용수로"/>
      <sheetName val="2공구산출내역"/>
      <sheetName val="식재일위대가"/>
      <sheetName val="실행대비"/>
      <sheetName val="패널"/>
      <sheetName val="설계내역서"/>
      <sheetName val="광양방향"/>
      <sheetName val="BOX전기내역"/>
      <sheetName val="물가자료"/>
      <sheetName val="기자재비"/>
      <sheetName val="노임이"/>
      <sheetName val="MOTOR"/>
      <sheetName val="일위대가(출입)"/>
      <sheetName val="Sheet13"/>
      <sheetName val="공정집계_국별"/>
      <sheetName val="Sheet3"/>
      <sheetName val="MOKDONG(1)"/>
      <sheetName val="준검 내역서"/>
      <sheetName val="퇴직영수증"/>
      <sheetName val="원형1호맨홀토공수량"/>
      <sheetName val="전기"/>
      <sheetName val="요율"/>
      <sheetName val="하도관리"/>
      <sheetName val="확약서"/>
      <sheetName val="000000"/>
      <sheetName val="인건비"/>
      <sheetName val="정부노임단가"/>
      <sheetName val="대목"/>
      <sheetName val="경산"/>
      <sheetName val="변압기 및 발전기 용량"/>
      <sheetName val="내역서(실)"/>
      <sheetName val="아스콘포장 (5t)"/>
      <sheetName val="원가_(2)1"/>
      <sheetName val="전선_및_전선관1"/>
      <sheetName val="단1"/>
      <sheetName val="Total"/>
      <sheetName val="대전-교대(A1-A2)"/>
      <sheetName val="일위대가표"/>
      <sheetName val="1차 내역서"/>
      <sheetName val="구리토평1전기"/>
      <sheetName val="적용단위길이"/>
      <sheetName val="피벗테이블데이터분석"/>
      <sheetName val="특수기호강도거푸집"/>
      <sheetName val="종배수관면벽신"/>
      <sheetName val="종배수관(신)"/>
      <sheetName val="기계설비"/>
      <sheetName val="공사개요"/>
      <sheetName val="시설물기초"/>
      <sheetName val="설계서(1)"/>
      <sheetName val="sw1"/>
      <sheetName val="시공변경 설명서"/>
      <sheetName val="공사비증감내역"/>
      <sheetName val="변경조서"/>
      <sheetName val="362품셈"/>
      <sheetName val="갑지"/>
      <sheetName val="POL6차-PIPING"/>
      <sheetName val="부대내역"/>
      <sheetName val="내역서(기성청구)"/>
      <sheetName val="경율산정"/>
      <sheetName val="방지책개소별명세"/>
      <sheetName val="danga"/>
      <sheetName val="ilch"/>
      <sheetName val="을"/>
      <sheetName val="기둥(원형)"/>
      <sheetName val="암거공"/>
      <sheetName val="부대집계1"/>
      <sheetName val="가도단위"/>
      <sheetName val="3련 BOX"/>
      <sheetName val="9GNG운반"/>
      <sheetName val="자재집계"/>
      <sheetName val="실행철강하도"/>
      <sheetName val="계수원본(99.2.28)"/>
      <sheetName val="3"/>
      <sheetName val="부하계산서"/>
      <sheetName val="도로단위당"/>
      <sheetName val="제품별구성표"/>
      <sheetName val="별첨1-4"/>
      <sheetName val="재료비"/>
      <sheetName val="기별"/>
      <sheetName val="단가명령서"/>
      <sheetName val="6호기"/>
      <sheetName val="방식총괄"/>
      <sheetName val="단가목록"/>
      <sheetName val="48평단가"/>
      <sheetName val="57단가"/>
      <sheetName val="54평단가"/>
      <sheetName val="66평단가"/>
      <sheetName val="61단가"/>
      <sheetName val="89평단가"/>
      <sheetName val="84평단가"/>
      <sheetName val="골조시행"/>
      <sheetName val="대창(장성)"/>
      <sheetName val="대창(함평)-창열"/>
      <sheetName val="건축공사실행"/>
      <sheetName val="펀칭"/>
      <sheetName val="물량"/>
      <sheetName val="평균높이산출근거"/>
      <sheetName val="횡배수관위치조서"/>
      <sheetName val="횡배수관집현황(2공구)"/>
      <sheetName val="경계석수량집계"/>
      <sheetName val="Sheet2"/>
      <sheetName val="제2~7호표"/>
      <sheetName val="예산내역서"/>
      <sheetName val="설계예산서"/>
      <sheetName val="암거단위"/>
      <sheetName val="사용성검토"/>
      <sheetName val="국소별수량산출"/>
      <sheetName val="내역을"/>
      <sheetName val="건축"/>
      <sheetName val="금융비용"/>
      <sheetName val="EXPENSE"/>
      <sheetName val="ERL_TBL"/>
      <sheetName val="기초단가"/>
      <sheetName val="COVER"/>
      <sheetName val="건축원가"/>
      <sheetName val="기계실"/>
      <sheetName val="b_sul"/>
      <sheetName val="전체"/>
      <sheetName val="기기리스트"/>
      <sheetName val="내역서2안"/>
      <sheetName val="기계경비(시간당)"/>
      <sheetName val="램머"/>
      <sheetName val="명단"/>
      <sheetName val="토목검측서"/>
      <sheetName val="수공기"/>
      <sheetName val="중기"/>
      <sheetName val="수지예산"/>
      <sheetName val="CAUDIT"/>
      <sheetName val="토적계산"/>
      <sheetName val="목차"/>
      <sheetName val="전선"/>
      <sheetName val="CABLE"/>
      <sheetName val="공예을"/>
      <sheetName val="실행내역"/>
      <sheetName val="asd"/>
      <sheetName val="단면치수"/>
      <sheetName val="계림(함평)"/>
      <sheetName val="계림(장성)"/>
      <sheetName val="노원열병합  건축공사기성내역서"/>
      <sheetName val="BOX(상시)"/>
      <sheetName val="내역서1999.8최종"/>
      <sheetName val="철거산출근거"/>
      <sheetName val="1-최종안"/>
      <sheetName val="사업분석-분양가결정"/>
      <sheetName val="아파트건축"/>
      <sheetName val="노임변동률"/>
      <sheetName val="백암비스타내역"/>
      <sheetName val="OPGW기별"/>
      <sheetName val="지시서"/>
      <sheetName val="이천변압기운반비"/>
      <sheetName val="표준내역"/>
      <sheetName val="대운산출"/>
      <sheetName val="배전KT"/>
      <sheetName val="결선list"/>
      <sheetName val="설계서"/>
      <sheetName val="unit 4"/>
      <sheetName val="기성내역서"/>
      <sheetName val="BOX-1510"/>
      <sheetName val="DATA1"/>
      <sheetName val="7.수지"/>
      <sheetName val="보증금(전신전화가입권)"/>
      <sheetName val="98년BS"/>
      <sheetName val="잉여금"/>
      <sheetName val="estimate(TOTAL) (2)"/>
      <sheetName val="estimate"/>
      <sheetName val="자재단가"/>
      <sheetName val="급여대장출력"/>
      <sheetName val="인원계획-미화"/>
      <sheetName val="부대시설"/>
      <sheetName val="공문"/>
      <sheetName val="원가계산 (2)"/>
      <sheetName val="하수급견적대비"/>
      <sheetName val="옥외_전력간선공사1"/>
      <sheetName val="경율산정_XLS1"/>
      <sheetName val="계수원본(99_2_28)"/>
      <sheetName val="CT_"/>
      <sheetName val="단가_및_재료비"/>
      <sheetName val="샌딩_에폭시_도장"/>
      <sheetName val="일반문틀_설치"/>
      <sheetName val="2_수량조서(발주용)"/>
      <sheetName val="Galaxy_소비자가격표"/>
      <sheetName val="6PILE__(돌출)"/>
      <sheetName val="간접비총괄_(2)"/>
      <sheetName val="기술부_VENDOR_LIST"/>
      <sheetName val="Tool"/>
      <sheetName val="PAC"/>
      <sheetName val="SANTOGO"/>
      <sheetName val="SANBAISU"/>
      <sheetName val="45,46"/>
      <sheetName val="사업성분석"/>
      <sheetName val="백호우계수"/>
      <sheetName val="총괄갑 "/>
      <sheetName val="99년신청"/>
      <sheetName val="환율"/>
      <sheetName val="포승(S+H)"/>
      <sheetName val="포승(SHEET)"/>
      <sheetName val="변경내역서"/>
      <sheetName val="대로근거"/>
      <sheetName val="날개벽"/>
      <sheetName val="교대(A1-A2)"/>
      <sheetName val="5Strand-장기처짐PCI"/>
      <sheetName val="마산월령동골조물량변경"/>
      <sheetName val="도근좌표"/>
      <sheetName val="C-노임단가"/>
      <sheetName val="집계표"/>
      <sheetName val="b_balju-단가단가단가"/>
      <sheetName val="상세내역서"/>
      <sheetName val="#2-3 일위대가"/>
      <sheetName val="#2-4 단가대비표"/>
      <sheetName val="DATA 입력란"/>
      <sheetName val="1. 설계조건 2.단면가정 3. 하중계산"/>
      <sheetName val="동원인원"/>
      <sheetName val="자재단가비교표"/>
      <sheetName val="BEND LOSS"/>
      <sheetName val="Macro3"/>
      <sheetName val="Macro2"/>
      <sheetName val="Sheet1 (2)"/>
      <sheetName val="BID"/>
      <sheetName val="경제성분석"/>
      <sheetName val="실행내역 "/>
      <sheetName val="1차_내역서"/>
      <sheetName val="8_수량산출서"/>
      <sheetName val="9_단가조사서"/>
      <sheetName val="6_일위목록"/>
      <sheetName val="기존단가_(2)"/>
      <sheetName val="단가표"/>
      <sheetName val="청천내"/>
      <sheetName val="sst,stl창호"/>
      <sheetName val="spec1"/>
      <sheetName val="돈암사업"/>
      <sheetName val="Key Data"/>
      <sheetName val="손익현황"/>
      <sheetName val="3.건축(현장안)"/>
      <sheetName val="직접경비"/>
      <sheetName val="대비"/>
      <sheetName val="상행-교대(A1-A2)"/>
      <sheetName val="(10) 단가산출결과"/>
      <sheetName val="3F"/>
      <sheetName val="터파기및재료"/>
      <sheetName val="건축토목내역"/>
      <sheetName val="A"/>
      <sheetName val="제출내역서"/>
      <sheetName val="내역서(실행)"/>
      <sheetName val="내역서 (원본)"/>
      <sheetName val="내역서(실행)3"/>
      <sheetName val="I.설계조건"/>
      <sheetName val="깨기"/>
      <sheetName val="JUCK"/>
      <sheetName val="설계개요"/>
      <sheetName val="신우"/>
      <sheetName val="PIPE(인수본)"/>
      <sheetName val="산출내역 (월기성)"/>
      <sheetName val="건축기성"/>
      <sheetName val="공량예산"/>
      <sheetName val="기준표"/>
      <sheetName val=" FURNACE현설"/>
      <sheetName val="명세서(을)"/>
      <sheetName val="종배수관"/>
      <sheetName val="환경기계공정표 (3)"/>
      <sheetName val="combi(wall)"/>
      <sheetName val="설계내역(2001)"/>
      <sheetName val="4)유동표"/>
      <sheetName val="ABUT수량-A1"/>
      <sheetName val="J"/>
      <sheetName val="대차대조표"/>
      <sheetName val="본체"/>
      <sheetName val="REACTION(USE평시)"/>
      <sheetName val="설계조건"/>
      <sheetName val="REACTION(USD지진시)"/>
      <sheetName val="말뚝지지력산정"/>
      <sheetName val="수량산출서"/>
      <sheetName val="1호철근량"/>
      <sheetName val="배관배선내역"/>
      <sheetName val="전기자료"/>
      <sheetName val="Sheet14"/>
      <sheetName val="Sheet10"/>
      <sheetName val="정화조동내역"/>
      <sheetName val="RCF CLAIMED"/>
      <sheetName val="설계내역2"/>
      <sheetName val="내역서 업체견적단가"/>
      <sheetName val="건축일"/>
      <sheetName val="산근"/>
      <sheetName val="모래기초"/>
      <sheetName val="basic_info"/>
      <sheetName val="II손익관리"/>
      <sheetName val="Macro(차단기)"/>
      <sheetName val="업체코드"/>
      <sheetName val="시설장비"/>
      <sheetName val="토공집계"/>
      <sheetName val="1.우편집중내역서"/>
      <sheetName val="현장관리비"/>
      <sheetName val="투찰가"/>
      <sheetName val="몰운대초견적"/>
      <sheetName val="중기솔뇨"/>
      <sheetName val="투찰"/>
      <sheetName val="금액"/>
      <sheetName val="4__자재단가비교표"/>
      <sheetName val="4__일위대가"/>
      <sheetName val="준검_내역서"/>
      <sheetName val="변압기_및_발전기_용량"/>
      <sheetName val="SAMPLE"/>
      <sheetName val="견적990322"/>
      <sheetName val="조건"/>
      <sheetName val="예산"/>
      <sheetName val="역T형"/>
      <sheetName val="도급내역(금차분)"/>
      <sheetName val="조도계산(1)"/>
      <sheetName val="상부수량집계표"/>
      <sheetName val="수량산출서(보강)"/>
      <sheetName val="금액내역서"/>
      <sheetName val="개별직종노임단가(2002.5)"/>
      <sheetName val="수로교총재료집계"/>
      <sheetName val="1.설계조건"/>
      <sheetName val="DAN"/>
      <sheetName val="9811"/>
      <sheetName val="공비대비"/>
      <sheetName val="가도공"/>
      <sheetName val="산출근거"/>
      <sheetName val="1호맨홀토공"/>
      <sheetName val="Y-WORK"/>
      <sheetName val="기계공사"/>
      <sheetName val="메서,변+증"/>
      <sheetName val="205동"/>
      <sheetName val="단위량"/>
      <sheetName val="재료집계표2"/>
      <sheetName val="토적집계표"/>
      <sheetName val=""/>
      <sheetName val="정산"/>
      <sheetName val="적용기준표(98년상반기)"/>
      <sheetName val="C.배수관공"/>
      <sheetName val="수량집계"/>
      <sheetName val="충주"/>
      <sheetName val="공사내역서"/>
      <sheetName val="YM-IL1"/>
      <sheetName val="단가산출서"/>
      <sheetName val="가로등기초"/>
      <sheetName val="O＆P"/>
      <sheetName val="조사표"/>
      <sheetName val="노임목록"/>
      <sheetName val="중기목록"/>
      <sheetName val="자재목록"/>
      <sheetName val="H-pile(298x299)"/>
      <sheetName val="H-pile(250x250)"/>
      <sheetName val="기준FACTOR"/>
      <sheetName val="간지"/>
      <sheetName val="일위목록표"/>
      <sheetName val="    "/>
      <sheetName val="수량산출서_천안"/>
      <sheetName val="수량산출서_아산"/>
      <sheetName val="공정량산출내역서 "/>
      <sheetName val="기계경비단가총괄표"/>
      <sheetName val="기계경비단가산출표"/>
      <sheetName val="기계경비손료 및 운전경비 산출"/>
      <sheetName val="기계경비 손료 및 운전경비 산출기준"/>
      <sheetName val="단가조사표"/>
      <sheetName val="노임단가표"/>
      <sheetName val="   "/>
      <sheetName val="계수"/>
      <sheetName val="용어"/>
      <sheetName val="98수문일위"/>
      <sheetName val="고등학교"/>
      <sheetName val="비탈면보호공수량산출"/>
      <sheetName val="수목표준대가"/>
      <sheetName val="공조기(삭제)"/>
      <sheetName val="물량표"/>
      <sheetName val="포장총괄집계표"/>
      <sheetName val="3CHBDC"/>
      <sheetName val="work"/>
      <sheetName val="갑지1"/>
      <sheetName val=" 냉각수펌프"/>
      <sheetName val="1.설계기준"/>
      <sheetName val="절탄기단관교체공량"/>
      <sheetName val="이종재질교체공량"/>
      <sheetName val="Final SH Loose Tube 교체공량"/>
      <sheetName val="목표세부명세"/>
      <sheetName val="삭제금지단가"/>
      <sheetName val="관로수량산출집계"/>
      <sheetName val="한전수탁공사비내역서"/>
      <sheetName val="pldt"/>
      <sheetName val="표지"/>
      <sheetName val="설계서표지"/>
      <sheetName val="3. SW 총괄"/>
      <sheetName val="SW신규표지"/>
      <sheetName val="기반정보연계 FP산정"/>
      <sheetName val="기반정보 연계 소프트웨어개발비산출-간이법"/>
      <sheetName val="기반정보 연계 (참조)보정계수"/>
      <sheetName val="정보연계 FP산정"/>
      <sheetName val="정보연계 소프트웨어개발비산출-간이법"/>
      <sheetName val="정보연계 (참조)보정계수"/>
      <sheetName val="LH3 동양시스템"/>
      <sheetName val="REINF."/>
      <sheetName val="LOADS"/>
      <sheetName val="덕전리"/>
      <sheetName val="집계표(육상)"/>
      <sheetName val="암거"/>
      <sheetName val="대공종"/>
      <sheetName val="성서방향-교대(A2)"/>
      <sheetName val="토사(PE)"/>
      <sheetName val="시멘트 및 골재량산출"/>
      <sheetName val="자재표"/>
      <sheetName val="물가기준년"/>
      <sheetName val="장비기준"/>
      <sheetName val="물가"/>
      <sheetName val="6공구(당초)"/>
      <sheetName val="배수관접합및부설  "/>
      <sheetName val="심사"/>
      <sheetName val="원가_(2)2"/>
      <sheetName val="전선_및_전선관2"/>
      <sheetName val="옥외_전력간선공사2"/>
      <sheetName val="경율산정_XLS2"/>
      <sheetName val="2_수량조서(발주용)1"/>
      <sheetName val="CT_1"/>
      <sheetName val="간접비총괄_(2)1"/>
      <sheetName val="샌딩_에폭시_도장1"/>
      <sheetName val="일반문틀_설치1"/>
      <sheetName val="6PILE__(돌출)1"/>
      <sheetName val="Galaxy_소비자가격표1"/>
      <sheetName val="기술부_VENDOR_LIST1"/>
      <sheetName val="기존단가_(2)1"/>
      <sheetName val="1차_내역서1"/>
      <sheetName val="8_수량산출서1"/>
      <sheetName val="9_단가조사서1"/>
      <sheetName val="6_일위목록1"/>
      <sheetName val="단가_및_재료비1"/>
      <sheetName val="8_PILE__(돌출)"/>
      <sheetName val="estimate(TOTAL)_(2)"/>
      <sheetName val="7_수지"/>
      <sheetName val="시공변경_설명서"/>
      <sheetName val="아스콘포장_(5t)"/>
      <sheetName val="총괄갑_"/>
      <sheetName val="원가계산_(2)"/>
      <sheetName val="계수원본(99_2_28)1"/>
      <sheetName val="실행내역_"/>
      <sheetName val="내역서1999_8최종"/>
      <sheetName val="1__설계조건_2_단면가정_3__하중계산"/>
      <sheetName val="DATA_입력란"/>
      <sheetName val="unit_4"/>
      <sheetName val="Sheet1_(2)"/>
      <sheetName val="Key_Data"/>
      <sheetName val="기계내역"/>
      <sheetName val="조직"/>
      <sheetName val="빗물받이(910-510-410)"/>
      <sheetName val="설계서(8)"/>
      <sheetName val="보조셀"/>
      <sheetName val="품셈표"/>
      <sheetName val="BM"/>
      <sheetName val="노임,기계단가"/>
      <sheetName val="원가산출근거"/>
      <sheetName val="INPUT"/>
      <sheetName val="매출처비중(2)"/>
      <sheetName val="주요기준"/>
      <sheetName val="賃料等一覧"/>
      <sheetName val="S&amp;R"/>
      <sheetName val="리츠"/>
      <sheetName val="코드"/>
      <sheetName val="사업부배부A"/>
      <sheetName val="내역5"/>
      <sheetName val="SULKEA"/>
      <sheetName val="단가표 (2)"/>
      <sheetName val="Customer Databas"/>
      <sheetName val="item"/>
      <sheetName val="B"/>
      <sheetName val="유림콘도"/>
      <sheetName val="단가산출1"/>
      <sheetName val="갑1"/>
      <sheetName val="가시설수량"/>
      <sheetName val="인천제철"/>
      <sheetName val="관리,공감"/>
      <sheetName val="남양시작동010313100%"/>
      <sheetName val="개산공사비"/>
      <sheetName val="2005년6월김문환"/>
      <sheetName val="9-1차이내역"/>
      <sheetName val="1st"/>
      <sheetName val="2-1. 경관조명 내역총괄표"/>
      <sheetName val="샤워실위생"/>
      <sheetName val="대구은행"/>
      <sheetName val="FRP내역서"/>
      <sheetName val="심사계산"/>
      <sheetName val="심사물량"/>
      <sheetName val="유통조직현황"/>
      <sheetName val="단가조사서"/>
      <sheetName val="판가반영"/>
      <sheetName val="4__자재단가비교표1"/>
      <sheetName val="4__일위대가1"/>
      <sheetName val="산출내역_(월기성)"/>
      <sheetName val="_FURNACE현설"/>
      <sheetName val="준검_내역서1"/>
      <sheetName val="변압기_및_발전기_용량1"/>
      <sheetName val="내역서_업체견적단가"/>
      <sheetName val="(10)_단가산출결과"/>
      <sheetName val="노원열병합__건축공사기성내역서"/>
      <sheetName val="3_건축(현장안)"/>
      <sheetName val="내역서_(원본)"/>
      <sheetName val="BEND_LOSS"/>
      <sheetName val="환경기계공정표_(3)"/>
      <sheetName val="I_설계조건"/>
      <sheetName val="3련_BOX"/>
      <sheetName val="1_우편집중내역서"/>
      <sheetName val="#2-3_일위대가"/>
      <sheetName val="#2-4_단가대비표"/>
      <sheetName val="REINF_"/>
      <sheetName val="Final_SH_Loose_Tube_교체공량"/>
      <sheetName val="배수관접합및부설__"/>
      <sheetName val="C_d"/>
      <sheetName val="차이내역"/>
      <sheetName val="우수"/>
      <sheetName val="Option"/>
      <sheetName val="공예율"/>
      <sheetName val="도수로(총)"/>
      <sheetName val="실행내역서"/>
      <sheetName val="FAB별"/>
      <sheetName val="간접"/>
      <sheetName val="용산1(해보)"/>
      <sheetName val="당사수지비교표"/>
      <sheetName val="당사수지"/>
      <sheetName val="설치조서"/>
      <sheetName val="식음료"/>
      <sheetName val="확산동"/>
      <sheetName val="간접비"/>
      <sheetName val="6F8"/>
      <sheetName val="정산ISSUE(T)"/>
      <sheetName val="영동(D)"/>
      <sheetName val="토목주소"/>
      <sheetName val="배수내역"/>
      <sheetName val="안정검토"/>
      <sheetName val="7.PILE  (돌출)"/>
      <sheetName val="가로등내역서"/>
      <sheetName val="국영"/>
      <sheetName val="맨홀"/>
      <sheetName val="유림총괄"/>
      <sheetName val="입찰보고"/>
      <sheetName val="30신설일위대가"/>
      <sheetName val="Cost Reduction"/>
      <sheetName val="포장단가"/>
      <sheetName val="품명별원가"/>
      <sheetName val="물가변동대가세부내역서"/>
      <sheetName val="노임9월"/>
      <sheetName val="우각부보강"/>
      <sheetName val="5흙막이"/>
      <sheetName val="측구터파기공수량집계"/>
      <sheetName val="배수공 시멘트 및 골재량 산출"/>
      <sheetName val="구조물터파기수량집계"/>
      <sheetName val="단가입력창"/>
      <sheetName val="계약내역(갑지)"/>
      <sheetName val="공사비산출서"/>
      <sheetName val="역T형옹벽(3.0)"/>
      <sheetName val="3.하중산정4.지지력"/>
      <sheetName val="ASP"/>
      <sheetName val="버스운행안내"/>
      <sheetName val="예방접종계획"/>
      <sheetName val="근태계획서"/>
      <sheetName val="2004일위대가"/>
      <sheetName val="노면표시수량집계"/>
      <sheetName val="노면표지 수량"/>
      <sheetName val="xSeries255"/>
    </sheetNames>
    <sheetDataSet>
      <sheetData sheetId="0" refreshError="1">
        <row r="5">
          <cell r="I5">
            <v>1</v>
          </cell>
        </row>
        <row r="6">
          <cell r="I6">
            <v>2</v>
          </cell>
        </row>
        <row r="7">
          <cell r="I7">
            <v>3</v>
          </cell>
        </row>
        <row r="8">
          <cell r="I8">
            <v>4</v>
          </cell>
        </row>
        <row r="9">
          <cell r="I9">
            <v>5</v>
          </cell>
        </row>
        <row r="10">
          <cell r="I10">
            <v>6</v>
          </cell>
        </row>
        <row r="11">
          <cell r="I11">
            <v>7</v>
          </cell>
        </row>
        <row r="12">
          <cell r="I12">
            <v>8</v>
          </cell>
        </row>
        <row r="13">
          <cell r="I13">
            <v>9</v>
          </cell>
        </row>
        <row r="14">
          <cell r="I14">
            <v>10</v>
          </cell>
        </row>
        <row r="15">
          <cell r="I15">
            <v>11</v>
          </cell>
        </row>
        <row r="16">
          <cell r="I16">
            <v>12</v>
          </cell>
        </row>
        <row r="17">
          <cell r="I17">
            <v>13</v>
          </cell>
        </row>
        <row r="18">
          <cell r="I18">
            <v>14</v>
          </cell>
        </row>
        <row r="19">
          <cell r="I19">
            <v>15</v>
          </cell>
        </row>
        <row r="20">
          <cell r="I20">
            <v>16</v>
          </cell>
        </row>
        <row r="21">
          <cell r="I21">
            <v>17</v>
          </cell>
        </row>
        <row r="22">
          <cell r="I22">
            <v>18</v>
          </cell>
        </row>
        <row r="23">
          <cell r="I23">
            <v>19</v>
          </cell>
        </row>
        <row r="24">
          <cell r="I24">
            <v>20</v>
          </cell>
        </row>
        <row r="25">
          <cell r="I25">
            <v>21</v>
          </cell>
        </row>
        <row r="26">
          <cell r="I26">
            <v>22</v>
          </cell>
        </row>
        <row r="27">
          <cell r="I27">
            <v>23</v>
          </cell>
        </row>
        <row r="28">
          <cell r="I28">
            <v>24</v>
          </cell>
        </row>
        <row r="29">
          <cell r="I29">
            <v>25</v>
          </cell>
        </row>
        <row r="30">
          <cell r="I30">
            <v>26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/>
      <sheetData sheetId="352" refreshError="1"/>
      <sheetData sheetId="353"/>
      <sheetData sheetId="354"/>
      <sheetData sheetId="355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/>
      <sheetData sheetId="413"/>
      <sheetData sheetId="414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/>
      <sheetData sheetId="427" refreshError="1"/>
      <sheetData sheetId="428" refreshError="1"/>
      <sheetData sheetId="429" refreshError="1"/>
      <sheetData sheetId="430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/>
      <sheetData sheetId="551">
        <row r="7">
          <cell r="I7">
            <v>0</v>
          </cell>
        </row>
      </sheetData>
      <sheetData sheetId="552">
        <row r="7">
          <cell r="I7" t="str">
            <v/>
          </cell>
        </row>
      </sheetData>
      <sheetData sheetId="553"/>
      <sheetData sheetId="554" refreshError="1"/>
      <sheetData sheetId="555" refreshError="1"/>
      <sheetData sheetId="556"/>
      <sheetData sheetId="557">
        <row r="5">
          <cell r="I5">
            <v>0</v>
          </cell>
        </row>
      </sheetData>
      <sheetData sheetId="558"/>
      <sheetData sheetId="559" refreshError="1"/>
      <sheetData sheetId="560" refreshError="1"/>
      <sheetData sheetId="561" refreshError="1"/>
      <sheetData sheetId="562" refreshError="1"/>
      <sheetData sheetId="563">
        <row r="7">
          <cell r="I7" t="str">
            <v/>
          </cell>
        </row>
      </sheetData>
      <sheetData sheetId="564">
        <row r="7">
          <cell r="I7">
            <v>0</v>
          </cell>
        </row>
      </sheetData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/>
      <sheetData sheetId="604">
        <row r="7">
          <cell r="I7">
            <v>0</v>
          </cell>
        </row>
      </sheetData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 refreshError="1"/>
      <sheetData sheetId="710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표지"/>
      <sheetName val="도급예산서"/>
      <sheetName val="총예산서"/>
      <sheetName val="원가계산서"/>
      <sheetName val="건축제비율0"/>
      <sheetName val="건축제비율"/>
      <sheetName val="내역서"/>
      <sheetName val="관급자재집계"/>
      <sheetName val="집계표"/>
      <sheetName val="대가목록"/>
      <sheetName val="단위토적"/>
      <sheetName val="토적집계표"/>
      <sheetName val="일위대가"/>
      <sheetName val="공정산출"/>
      <sheetName val="도급단가"/>
      <sheetName val="기계경비"/>
      <sheetName val="폐기물"/>
      <sheetName val="수전비"/>
      <sheetName val="기술지도비"/>
      <sheetName val="안전관리비"/>
      <sheetName val="노임"/>
      <sheetName val="운반비"/>
      <sheetName val="견적서"/>
      <sheetName val="관급자재"/>
      <sheetName val="Sheet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N賃率-職"/>
    </sheetNames>
    <sheetDataSet>
      <sheetData sheetId="0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원가계산서(공사)-1"/>
      <sheetName val="총괄표"/>
      <sheetName val="내역서"/>
      <sheetName val="잔토량"/>
      <sheetName val="단위내역목록"/>
      <sheetName val="단위내역서"/>
      <sheetName val="단가비교표"/>
      <sheetName val="원가계산서(폐기물처리)"/>
      <sheetName val="폐기물내역"/>
      <sheetName val="폐기물처리비 "/>
      <sheetName val="N賃率-職"/>
      <sheetName val="일위대가(긴급전화)"/>
      <sheetName val="자재단가표"/>
      <sheetName val="인건비"/>
      <sheetName val="내역"/>
      <sheetName val="일위대가(가설)"/>
      <sheetName val="실내건축일위대가"/>
      <sheetName val="서울기획2003"/>
      <sheetName val="Sheet1"/>
      <sheetName val="노임"/>
      <sheetName val="9GNG운반"/>
      <sheetName val="DATE"/>
      <sheetName val="PAD TR보호대기초"/>
      <sheetName val="가로등기초"/>
      <sheetName val="HANDHOLE(2)"/>
      <sheetName val="한일양산"/>
      <sheetName val="⑻동원인원산출서⑧"/>
      <sheetName val="일위대가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4"/>
  <dimension ref="A1:J30"/>
  <sheetViews>
    <sheetView tabSelected="1" view="pageBreakPreview" zoomScaleNormal="100" zoomScaleSheetLayoutView="100" workbookViewId="0">
      <selection sqref="A1:A3"/>
    </sheetView>
  </sheetViews>
  <sheetFormatPr defaultColWidth="10" defaultRowHeight="16.5"/>
  <cols>
    <col min="1" max="1" width="8.125" customWidth="1"/>
    <col min="2" max="2" width="10.5" customWidth="1"/>
    <col min="3" max="3" width="5.375" customWidth="1"/>
    <col min="4" max="4" width="19.5" customWidth="1"/>
    <col min="5" max="5" width="5.375" customWidth="1"/>
    <col min="6" max="6" width="19.5" customWidth="1"/>
    <col min="7" max="7" width="5.375" customWidth="1"/>
    <col min="8" max="8" width="19.5" customWidth="1"/>
    <col min="9" max="9" width="5.375" customWidth="1"/>
    <col min="10" max="10" width="22.375" customWidth="1"/>
  </cols>
  <sheetData>
    <row r="1" spans="1:10" s="1" customFormat="1" ht="19.5" customHeight="1">
      <c r="A1" s="498" t="s">
        <v>0</v>
      </c>
      <c r="B1" s="500" t="s">
        <v>1434</v>
      </c>
      <c r="C1" s="400" t="s">
        <v>1435</v>
      </c>
      <c r="D1" s="502" t="s">
        <v>1441</v>
      </c>
      <c r="E1" s="400" t="s">
        <v>1</v>
      </c>
      <c r="F1" s="504"/>
      <c r="G1" s="401" t="s">
        <v>2</v>
      </c>
      <c r="H1" s="504"/>
      <c r="I1" s="401" t="s">
        <v>1432</v>
      </c>
      <c r="J1" s="506" t="s">
        <v>1436</v>
      </c>
    </row>
    <row r="2" spans="1:10" s="1" customFormat="1" ht="19.5" customHeight="1">
      <c r="A2" s="499"/>
      <c r="B2" s="501"/>
      <c r="C2" s="402" t="s">
        <v>1437</v>
      </c>
      <c r="D2" s="503"/>
      <c r="E2" s="402" t="s">
        <v>3</v>
      </c>
      <c r="F2" s="505"/>
      <c r="G2" s="403"/>
      <c r="H2" s="505"/>
      <c r="I2" s="403"/>
      <c r="J2" s="507"/>
    </row>
    <row r="3" spans="1:10" s="1" customFormat="1" ht="19.5" customHeight="1" thickBot="1">
      <c r="A3" s="499"/>
      <c r="B3" s="501"/>
      <c r="C3" s="402" t="s">
        <v>1438</v>
      </c>
      <c r="D3" s="503"/>
      <c r="E3" s="402" t="s">
        <v>4</v>
      </c>
      <c r="F3" s="505"/>
      <c r="G3" s="403" t="s">
        <v>5</v>
      </c>
      <c r="H3" s="505"/>
      <c r="I3" s="403" t="s">
        <v>5</v>
      </c>
      <c r="J3" s="507"/>
    </row>
    <row r="4" spans="1:10" s="1" customFormat="1" ht="9.9499999999999993" customHeight="1">
      <c r="A4" s="508"/>
      <c r="B4" s="509"/>
      <c r="C4" s="509"/>
      <c r="D4" s="509"/>
      <c r="E4" s="509"/>
      <c r="F4" s="509"/>
      <c r="G4" s="509"/>
      <c r="H4" s="509"/>
      <c r="I4" s="509"/>
      <c r="J4" s="510"/>
    </row>
    <row r="5" spans="1:10" s="2" customFormat="1" ht="20.25" customHeight="1">
      <c r="A5" s="511" t="s">
        <v>1433</v>
      </c>
      <c r="B5" s="512"/>
      <c r="C5" s="512"/>
      <c r="D5" s="512"/>
      <c r="E5" s="512"/>
      <c r="F5" s="512"/>
      <c r="G5" s="512"/>
      <c r="H5" s="512"/>
      <c r="I5" s="512"/>
      <c r="J5" s="513"/>
    </row>
    <row r="6" spans="1:10" s="1" customFormat="1" ht="12" customHeight="1">
      <c r="A6" s="514"/>
      <c r="B6" s="515"/>
      <c r="C6" s="515"/>
      <c r="D6" s="515"/>
      <c r="E6" s="515"/>
      <c r="F6" s="515"/>
      <c r="G6" s="515"/>
      <c r="H6" s="515"/>
      <c r="I6" s="515"/>
      <c r="J6" s="516"/>
    </row>
    <row r="7" spans="1:10" s="1" customFormat="1" ht="74.25" customHeight="1">
      <c r="A7" s="517" t="s">
        <v>1526</v>
      </c>
      <c r="B7" s="518"/>
      <c r="C7" s="518"/>
      <c r="D7" s="518"/>
      <c r="E7" s="518"/>
      <c r="F7" s="518"/>
      <c r="G7" s="518"/>
      <c r="H7" s="518"/>
      <c r="I7" s="518"/>
      <c r="J7" s="519"/>
    </row>
    <row r="8" spans="1:10" s="1" customFormat="1" ht="50.1" customHeight="1">
      <c r="A8" s="520" t="s">
        <v>1431</v>
      </c>
      <c r="B8" s="521"/>
      <c r="C8" s="521"/>
      <c r="D8" s="521"/>
      <c r="E8" s="521"/>
      <c r="F8" s="521"/>
      <c r="G8" s="521"/>
      <c r="H8" s="521"/>
      <c r="I8" s="521"/>
      <c r="J8" s="522"/>
    </row>
    <row r="9" spans="1:10" s="1" customFormat="1" ht="20.25" customHeight="1">
      <c r="A9" s="495"/>
      <c r="B9" s="496"/>
      <c r="C9" s="496"/>
      <c r="D9" s="496"/>
      <c r="E9" s="496"/>
      <c r="F9" s="496"/>
      <c r="G9" s="496"/>
      <c r="H9" s="496"/>
      <c r="I9" s="496"/>
      <c r="J9" s="497"/>
    </row>
    <row r="10" spans="1:10" s="1" customFormat="1" ht="30" customHeight="1">
      <c r="A10" s="532" t="s">
        <v>1440</v>
      </c>
      <c r="B10" s="533"/>
      <c r="C10" s="533"/>
      <c r="D10" s="533"/>
      <c r="E10" s="533"/>
      <c r="F10" s="533"/>
      <c r="G10" s="533"/>
      <c r="H10" s="533"/>
      <c r="I10" s="533"/>
      <c r="J10" s="534"/>
    </row>
    <row r="11" spans="1:10" s="1" customFormat="1" ht="22.5" customHeight="1">
      <c r="A11" s="511" t="s">
        <v>1527</v>
      </c>
      <c r="B11" s="512"/>
      <c r="C11" s="512"/>
      <c r="D11" s="512"/>
      <c r="E11" s="512"/>
      <c r="F11" s="512"/>
      <c r="G11" s="512"/>
      <c r="H11" s="512"/>
      <c r="I11" s="512"/>
      <c r="J11" s="513"/>
    </row>
    <row r="12" spans="1:10" s="1" customFormat="1" ht="13.5" customHeight="1">
      <c r="A12" s="511"/>
      <c r="B12" s="512"/>
      <c r="C12" s="512"/>
      <c r="D12" s="512"/>
      <c r="E12" s="512"/>
      <c r="F12" s="512"/>
      <c r="G12" s="512"/>
      <c r="H12" s="512"/>
      <c r="I12" s="512"/>
      <c r="J12" s="513"/>
    </row>
    <row r="13" spans="1:10" s="1" customFormat="1" ht="14.25" customHeight="1">
      <c r="A13" s="535"/>
      <c r="B13" s="536"/>
      <c r="C13" s="536"/>
      <c r="D13" s="536"/>
      <c r="E13" s="536"/>
      <c r="F13" s="536"/>
      <c r="G13" s="536"/>
      <c r="H13" s="536"/>
      <c r="I13" s="536"/>
      <c r="J13" s="537"/>
    </row>
    <row r="14" spans="1:10" s="1" customFormat="1" ht="26.25">
      <c r="A14" s="538" t="str">
        <f>"               ○ 총 사업비: 금"&amp;TEXT(원가계산서!L28,"###,0")&amp;"원(금"&amp;NUMBERSTRING(원가계산서!L28,1)&amp;"원) "</f>
        <v>               ○ 총 사업비: 금0원(금영원) </v>
      </c>
      <c r="B14" s="539"/>
      <c r="C14" s="539"/>
      <c r="D14" s="539"/>
      <c r="E14" s="539"/>
      <c r="F14" s="539"/>
      <c r="G14" s="539"/>
      <c r="H14" s="539"/>
      <c r="I14" s="539"/>
      <c r="J14" s="540"/>
    </row>
    <row r="15" spans="1:10" s="1" customFormat="1" ht="24" customHeight="1">
      <c r="A15" s="541" t="s">
        <v>1439</v>
      </c>
      <c r="B15" s="542"/>
      <c r="C15" s="542"/>
      <c r="D15" s="542"/>
      <c r="E15" s="542"/>
      <c r="F15" s="542"/>
      <c r="G15" s="542"/>
      <c r="H15" s="542"/>
      <c r="I15" s="542"/>
      <c r="J15" s="543"/>
    </row>
    <row r="16" spans="1:10" s="1" customFormat="1" ht="24" customHeight="1">
      <c r="A16" s="209"/>
      <c r="B16" s="210"/>
      <c r="C16" s="210"/>
      <c r="D16" s="210"/>
      <c r="E16" s="210"/>
      <c r="F16" s="210"/>
      <c r="G16" s="210"/>
      <c r="H16" s="210"/>
      <c r="I16" s="210"/>
      <c r="J16" s="211"/>
    </row>
    <row r="17" spans="1:10" s="1" customFormat="1" ht="4.5" customHeight="1">
      <c r="A17" s="523"/>
      <c r="B17" s="524"/>
      <c r="C17" s="524"/>
      <c r="D17" s="524"/>
      <c r="E17" s="524"/>
      <c r="F17" s="524"/>
      <c r="G17" s="524"/>
      <c r="H17" s="524"/>
      <c r="I17" s="524"/>
      <c r="J17" s="525"/>
    </row>
    <row r="18" spans="1:10" s="1" customFormat="1" ht="21.75" customHeight="1">
      <c r="A18" s="526" t="str">
        <f>"                                       - 도급공사 : 금"&amp;TEXT(원가계산서!L26,"###,0")&amp;"원(금"&amp;NUMBERSTRING(원가계산서!L26,1)&amp;"원)"</f>
        <v>                                       - 도급공사 : 금0원(금영원)</v>
      </c>
      <c r="B18" s="527"/>
      <c r="C18" s="527"/>
      <c r="D18" s="527"/>
      <c r="E18" s="527"/>
      <c r="F18" s="527"/>
      <c r="G18" s="527"/>
      <c r="H18" s="527"/>
      <c r="I18" s="527"/>
      <c r="J18" s="528"/>
    </row>
    <row r="19" spans="1:10" s="1" customFormat="1" ht="21.75" customHeight="1">
      <c r="A19" s="526" t="str">
        <f>"                                       - 관급자재 : 금"&amp;TEXT(원가계산서!L27,"###,0")&amp;"원(금"&amp;NUMBERSTRING(원가계산서!L27,1)&amp;"원)"</f>
        <v>                                       - 관급자재 : 금0원(금영원)</v>
      </c>
      <c r="B19" s="527"/>
      <c r="C19" s="527"/>
      <c r="D19" s="527"/>
      <c r="E19" s="527"/>
      <c r="F19" s="527"/>
      <c r="G19" s="527"/>
      <c r="H19" s="527"/>
      <c r="I19" s="527"/>
      <c r="J19" s="528"/>
    </row>
    <row r="20" spans="1:10" s="1" customFormat="1" ht="19.5">
      <c r="A20" s="529"/>
      <c r="B20" s="530"/>
      <c r="C20" s="530"/>
      <c r="D20" s="530"/>
      <c r="E20" s="530"/>
      <c r="F20" s="530"/>
      <c r="G20" s="530"/>
      <c r="H20" s="530"/>
      <c r="I20" s="530"/>
      <c r="J20" s="531"/>
    </row>
    <row r="21" spans="1:10" s="1" customFormat="1" ht="12" customHeight="1" thickBot="1">
      <c r="A21" s="3"/>
      <c r="B21" s="4"/>
      <c r="C21" s="4"/>
      <c r="D21" s="4"/>
      <c r="E21" s="4"/>
      <c r="F21" s="4"/>
      <c r="G21" s="4"/>
      <c r="H21" s="4"/>
      <c r="I21" s="4"/>
      <c r="J21" s="5"/>
    </row>
    <row r="22" spans="1:10">
      <c r="A22" s="6"/>
      <c r="B22" s="7"/>
      <c r="C22" s="7"/>
      <c r="D22" s="7"/>
      <c r="E22" s="7"/>
      <c r="F22" s="7"/>
      <c r="G22" s="7"/>
      <c r="H22" s="7"/>
      <c r="I22" s="7"/>
      <c r="J22" s="7"/>
    </row>
    <row r="29" spans="1:10" hidden="1">
      <c r="A29" s="7"/>
      <c r="B29" s="7"/>
      <c r="C29" s="7"/>
      <c r="D29" s="7"/>
      <c r="E29" s="7"/>
      <c r="F29" s="7"/>
      <c r="G29" s="7"/>
      <c r="H29" s="7"/>
      <c r="I29" s="7"/>
      <c r="J29" s="8" t="s">
        <v>6</v>
      </c>
    </row>
    <row r="30" spans="1:10">
      <c r="A30" s="7"/>
      <c r="B30" s="7"/>
      <c r="C30" s="7"/>
      <c r="D30" s="7"/>
      <c r="E30" s="7"/>
      <c r="F30" s="7"/>
      <c r="G30" s="7"/>
      <c r="H30" s="7"/>
      <c r="I30" s="7"/>
      <c r="J30" s="7"/>
    </row>
  </sheetData>
  <mergeCells count="22">
    <mergeCell ref="A17:J17"/>
    <mergeCell ref="A18:J18"/>
    <mergeCell ref="A19:J19"/>
    <mergeCell ref="A20:J20"/>
    <mergeCell ref="A10:J10"/>
    <mergeCell ref="A11:J11"/>
    <mergeCell ref="A12:J12"/>
    <mergeCell ref="A13:J13"/>
    <mergeCell ref="A14:J14"/>
    <mergeCell ref="A15:J15"/>
    <mergeCell ref="A9:J9"/>
    <mergeCell ref="A1:A3"/>
    <mergeCell ref="B1:B3"/>
    <mergeCell ref="D1:D3"/>
    <mergeCell ref="F1:F3"/>
    <mergeCell ref="H1:H3"/>
    <mergeCell ref="J1:J3"/>
    <mergeCell ref="A4:J4"/>
    <mergeCell ref="A5:J5"/>
    <mergeCell ref="A6:J6"/>
    <mergeCell ref="A7:J7"/>
    <mergeCell ref="A8:J8"/>
  </mergeCells>
  <phoneticPr fontId="4" type="noConversion"/>
  <printOptions horizontalCentered="1"/>
  <pageMargins left="0.59055118110236227" right="0.59055118110236227" top="0.74803149606299213" bottom="0.59055118110236227" header="0.31496062992125984" footer="0.31496062992125984"/>
  <pageSetup paperSize="9" scale="101" orientation="landscape" r:id="rId1"/>
  <headerFooter scaleWithDoc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3"/>
  <dimension ref="A1:AZ33"/>
  <sheetViews>
    <sheetView view="pageBreakPreview" zoomScaleNormal="100" zoomScaleSheetLayoutView="100" workbookViewId="0">
      <selection sqref="A1:AP1"/>
    </sheetView>
  </sheetViews>
  <sheetFormatPr defaultColWidth="10" defaultRowHeight="16.5"/>
  <cols>
    <col min="1" max="15" width="3.125" style="9" customWidth="1"/>
    <col min="16" max="16" width="12.875" style="9" bestFit="1" customWidth="1"/>
    <col min="17" max="31" width="3.125" style="9" customWidth="1"/>
    <col min="32" max="41" width="2.625" style="9" customWidth="1"/>
    <col min="42" max="42" width="4.625" style="9" customWidth="1"/>
    <col min="43" max="44" width="10" style="11"/>
    <col min="45" max="45" width="27.75" style="11" customWidth="1"/>
    <col min="46" max="46" width="13.375" style="11" bestFit="1" customWidth="1"/>
    <col min="47" max="49" width="10" style="11"/>
    <col min="50" max="52" width="10" style="10"/>
    <col min="53" max="16384" width="10" style="9"/>
  </cols>
  <sheetData>
    <row r="1" spans="1:50" ht="31.5">
      <c r="A1" s="567" t="s">
        <v>45</v>
      </c>
      <c r="B1" s="568"/>
      <c r="C1" s="568"/>
      <c r="D1" s="568"/>
      <c r="E1" s="568"/>
      <c r="F1" s="568"/>
      <c r="G1" s="568"/>
      <c r="H1" s="568"/>
      <c r="I1" s="568"/>
      <c r="J1" s="568"/>
      <c r="K1" s="568"/>
      <c r="L1" s="568"/>
      <c r="M1" s="568"/>
      <c r="N1" s="568"/>
      <c r="O1" s="568"/>
      <c r="P1" s="568"/>
      <c r="Q1" s="568"/>
      <c r="R1" s="568"/>
      <c r="S1" s="568"/>
      <c r="T1" s="568"/>
      <c r="U1" s="568"/>
      <c r="V1" s="568"/>
      <c r="W1" s="568"/>
      <c r="X1" s="568"/>
      <c r="Y1" s="568"/>
      <c r="Z1" s="568"/>
      <c r="AA1" s="568"/>
      <c r="AB1" s="568"/>
      <c r="AC1" s="568"/>
      <c r="AD1" s="568"/>
      <c r="AE1" s="568"/>
      <c r="AF1" s="568"/>
      <c r="AG1" s="568"/>
      <c r="AH1" s="568"/>
      <c r="AI1" s="568"/>
      <c r="AJ1" s="568"/>
      <c r="AK1" s="568"/>
      <c r="AL1" s="568"/>
      <c r="AM1" s="568"/>
      <c r="AN1" s="568"/>
      <c r="AO1" s="568"/>
      <c r="AP1" s="568"/>
      <c r="AQ1" s="404"/>
      <c r="AR1" s="405"/>
      <c r="AS1" s="405"/>
      <c r="AT1" s="405"/>
      <c r="AU1" s="405"/>
      <c r="AV1" s="405"/>
      <c r="AW1" s="405"/>
      <c r="AX1" s="405"/>
    </row>
    <row r="2" spans="1:50" ht="16.5" customHeight="1" thickBot="1">
      <c r="A2" s="569" t="s">
        <v>1528</v>
      </c>
      <c r="B2" s="569"/>
      <c r="C2" s="569"/>
      <c r="D2" s="569"/>
      <c r="E2" s="569"/>
      <c r="F2" s="569"/>
      <c r="G2" s="569"/>
      <c r="H2" s="569"/>
      <c r="I2" s="569"/>
      <c r="J2" s="569"/>
      <c r="K2" s="569"/>
      <c r="L2" s="569"/>
      <c r="M2" s="569"/>
      <c r="N2" s="569"/>
      <c r="O2" s="569"/>
      <c r="P2" s="569"/>
      <c r="Q2" s="569"/>
      <c r="R2" s="569"/>
      <c r="S2" s="569"/>
      <c r="T2" s="569"/>
      <c r="U2" s="569"/>
      <c r="V2" s="569"/>
      <c r="W2" s="569"/>
      <c r="X2" s="15"/>
      <c r="Y2" s="14"/>
      <c r="Z2" s="570" t="s">
        <v>535</v>
      </c>
      <c r="AA2" s="570"/>
      <c r="AB2" s="570"/>
      <c r="AC2" s="570"/>
      <c r="AD2" s="570"/>
      <c r="AE2" s="570"/>
      <c r="AF2" s="570"/>
      <c r="AG2" s="570"/>
      <c r="AH2" s="570"/>
      <c r="AI2" s="570"/>
      <c r="AJ2" s="570"/>
      <c r="AK2" s="570"/>
      <c r="AL2" s="570"/>
      <c r="AM2" s="570"/>
      <c r="AN2" s="570"/>
      <c r="AO2" s="570"/>
      <c r="AP2" s="570"/>
      <c r="AQ2" s="405"/>
      <c r="AR2" s="405"/>
      <c r="AS2" s="405"/>
      <c r="AT2" s="405"/>
      <c r="AU2" s="405"/>
      <c r="AV2" s="405"/>
      <c r="AW2" s="405"/>
      <c r="AX2" s="405"/>
    </row>
    <row r="3" spans="1:50" ht="18.95" customHeight="1">
      <c r="A3" s="571" t="s">
        <v>44</v>
      </c>
      <c r="B3" s="572"/>
      <c r="C3" s="572" t="s">
        <v>43</v>
      </c>
      <c r="D3" s="572"/>
      <c r="E3" s="572"/>
      <c r="F3" s="572"/>
      <c r="G3" s="572"/>
      <c r="H3" s="572"/>
      <c r="I3" s="572"/>
      <c r="J3" s="572"/>
      <c r="K3" s="572"/>
      <c r="L3" s="572" t="s">
        <v>42</v>
      </c>
      <c r="M3" s="572"/>
      <c r="N3" s="572"/>
      <c r="O3" s="572"/>
      <c r="P3" s="572"/>
      <c r="Q3" s="572"/>
      <c r="R3" s="572"/>
      <c r="S3" s="572" t="s">
        <v>41</v>
      </c>
      <c r="T3" s="572"/>
      <c r="U3" s="572"/>
      <c r="V3" s="572"/>
      <c r="W3" s="572"/>
      <c r="X3" s="572"/>
      <c r="Y3" s="572"/>
      <c r="Z3" s="572"/>
      <c r="AA3" s="572"/>
      <c r="AB3" s="572"/>
      <c r="AC3" s="572"/>
      <c r="AD3" s="572"/>
      <c r="AE3" s="572"/>
      <c r="AF3" s="572" t="s">
        <v>40</v>
      </c>
      <c r="AG3" s="572"/>
      <c r="AH3" s="572"/>
      <c r="AI3" s="572"/>
      <c r="AJ3" s="572"/>
      <c r="AK3" s="572"/>
      <c r="AL3" s="572"/>
      <c r="AM3" s="572"/>
      <c r="AN3" s="572"/>
      <c r="AO3" s="572"/>
      <c r="AP3" s="575"/>
      <c r="AQ3" s="405"/>
      <c r="AR3" s="405"/>
      <c r="AS3" s="405"/>
      <c r="AT3" s="405"/>
      <c r="AU3" s="405"/>
      <c r="AV3" s="405"/>
      <c r="AW3" s="405"/>
      <c r="AX3" s="405"/>
    </row>
    <row r="4" spans="1:50" ht="18.95" customHeight="1">
      <c r="A4" s="566" t="s">
        <v>39</v>
      </c>
      <c r="B4" s="565"/>
      <c r="C4" s="565" t="s">
        <v>38</v>
      </c>
      <c r="D4" s="565"/>
      <c r="E4" s="553" t="s">
        <v>37</v>
      </c>
      <c r="F4" s="553"/>
      <c r="G4" s="553"/>
      <c r="H4" s="553"/>
      <c r="I4" s="553"/>
      <c r="J4" s="553"/>
      <c r="K4" s="553"/>
      <c r="L4" s="551">
        <f>'내역서(총괄)'!D22</f>
        <v>0</v>
      </c>
      <c r="M4" s="551"/>
      <c r="N4" s="551"/>
      <c r="O4" s="551"/>
      <c r="P4" s="551"/>
      <c r="Q4" s="551"/>
      <c r="R4" s="551"/>
      <c r="S4" s="573"/>
      <c r="T4" s="553"/>
      <c r="U4" s="553"/>
      <c r="V4" s="553"/>
      <c r="W4" s="553"/>
      <c r="X4" s="553"/>
      <c r="Y4" s="553"/>
      <c r="Z4" s="553"/>
      <c r="AA4" s="553"/>
      <c r="AB4" s="553"/>
      <c r="AC4" s="553"/>
      <c r="AD4" s="553"/>
      <c r="AE4" s="553"/>
      <c r="AF4" s="553"/>
      <c r="AG4" s="553"/>
      <c r="AH4" s="553"/>
      <c r="AI4" s="553"/>
      <c r="AJ4" s="553"/>
      <c r="AK4" s="553"/>
      <c r="AL4" s="553"/>
      <c r="AM4" s="553"/>
      <c r="AN4" s="553"/>
      <c r="AO4" s="553"/>
      <c r="AP4" s="554"/>
      <c r="AQ4" s="405"/>
      <c r="AR4" s="405"/>
      <c r="AS4" s="405"/>
      <c r="AT4" s="405"/>
      <c r="AU4" s="405"/>
      <c r="AV4" s="405"/>
      <c r="AW4" s="405"/>
      <c r="AX4" s="405"/>
    </row>
    <row r="5" spans="1:50" ht="18.95" customHeight="1">
      <c r="A5" s="566"/>
      <c r="B5" s="565"/>
      <c r="C5" s="565"/>
      <c r="D5" s="565"/>
      <c r="E5" s="553" t="s">
        <v>36</v>
      </c>
      <c r="F5" s="553"/>
      <c r="G5" s="553"/>
      <c r="H5" s="553"/>
      <c r="I5" s="553"/>
      <c r="J5" s="553"/>
      <c r="K5" s="553"/>
      <c r="L5" s="551"/>
      <c r="M5" s="551"/>
      <c r="N5" s="551"/>
      <c r="O5" s="551"/>
      <c r="P5" s="551"/>
      <c r="Q5" s="551"/>
      <c r="R5" s="551"/>
      <c r="S5" s="553"/>
      <c r="T5" s="553"/>
      <c r="U5" s="553"/>
      <c r="V5" s="553"/>
      <c r="W5" s="553"/>
      <c r="X5" s="553"/>
      <c r="Y5" s="553"/>
      <c r="Z5" s="553"/>
      <c r="AA5" s="553"/>
      <c r="AB5" s="553"/>
      <c r="AC5" s="553"/>
      <c r="AD5" s="553"/>
      <c r="AE5" s="553"/>
      <c r="AF5" s="561"/>
      <c r="AG5" s="561"/>
      <c r="AH5" s="561"/>
      <c r="AI5" s="561"/>
      <c r="AJ5" s="561"/>
      <c r="AK5" s="561"/>
      <c r="AL5" s="561"/>
      <c r="AM5" s="561"/>
      <c r="AN5" s="561"/>
      <c r="AO5" s="561"/>
      <c r="AP5" s="574"/>
      <c r="AQ5" s="405"/>
      <c r="AR5" s="405"/>
      <c r="AS5" s="405"/>
      <c r="AT5" s="405"/>
      <c r="AU5" s="405"/>
      <c r="AV5" s="405"/>
      <c r="AW5" s="405"/>
      <c r="AX5" s="405"/>
    </row>
    <row r="6" spans="1:50" ht="18.95" customHeight="1">
      <c r="A6" s="566"/>
      <c r="B6" s="565"/>
      <c r="C6" s="565"/>
      <c r="D6" s="565"/>
      <c r="E6" s="553" t="s">
        <v>18</v>
      </c>
      <c r="F6" s="553"/>
      <c r="G6" s="553"/>
      <c r="H6" s="553"/>
      <c r="I6" s="553"/>
      <c r="J6" s="553"/>
      <c r="K6" s="553"/>
      <c r="L6" s="551">
        <f>SUM(L4:R5)</f>
        <v>0</v>
      </c>
      <c r="M6" s="551"/>
      <c r="N6" s="551"/>
      <c r="O6" s="551"/>
      <c r="P6" s="551"/>
      <c r="Q6" s="551"/>
      <c r="R6" s="551"/>
      <c r="S6" s="553"/>
      <c r="T6" s="553"/>
      <c r="U6" s="553"/>
      <c r="V6" s="553"/>
      <c r="W6" s="553"/>
      <c r="X6" s="553"/>
      <c r="Y6" s="553"/>
      <c r="Z6" s="553"/>
      <c r="AA6" s="553"/>
      <c r="AB6" s="553"/>
      <c r="AC6" s="553"/>
      <c r="AD6" s="553"/>
      <c r="AE6" s="553"/>
      <c r="AF6" s="553"/>
      <c r="AG6" s="553"/>
      <c r="AH6" s="553"/>
      <c r="AI6" s="553"/>
      <c r="AJ6" s="553"/>
      <c r="AK6" s="553"/>
      <c r="AL6" s="553"/>
      <c r="AM6" s="553"/>
      <c r="AN6" s="553"/>
      <c r="AO6" s="553"/>
      <c r="AP6" s="554"/>
      <c r="AQ6" s="405"/>
      <c r="AR6" s="405"/>
      <c r="AS6" s="405"/>
      <c r="AT6" s="405"/>
      <c r="AU6" s="405"/>
      <c r="AV6" s="405"/>
      <c r="AW6" s="405"/>
      <c r="AX6" s="405"/>
    </row>
    <row r="7" spans="1:50" ht="18.95" customHeight="1">
      <c r="A7" s="566"/>
      <c r="B7" s="565"/>
      <c r="C7" s="565" t="s">
        <v>35</v>
      </c>
      <c r="D7" s="565"/>
      <c r="E7" s="553" t="s">
        <v>34</v>
      </c>
      <c r="F7" s="553"/>
      <c r="G7" s="553"/>
      <c r="H7" s="553"/>
      <c r="I7" s="553"/>
      <c r="J7" s="553"/>
      <c r="K7" s="553"/>
      <c r="L7" s="551">
        <f>'내역서(총괄)'!E22</f>
        <v>0</v>
      </c>
      <c r="M7" s="551"/>
      <c r="N7" s="551"/>
      <c r="O7" s="551"/>
      <c r="P7" s="551"/>
      <c r="Q7" s="551"/>
      <c r="R7" s="551"/>
      <c r="S7" s="573"/>
      <c r="T7" s="553"/>
      <c r="U7" s="553"/>
      <c r="V7" s="553"/>
      <c r="W7" s="553"/>
      <c r="X7" s="553"/>
      <c r="Y7" s="553"/>
      <c r="Z7" s="553"/>
      <c r="AA7" s="553"/>
      <c r="AB7" s="553"/>
      <c r="AC7" s="553"/>
      <c r="AD7" s="553"/>
      <c r="AE7" s="553"/>
      <c r="AF7" s="553"/>
      <c r="AG7" s="553"/>
      <c r="AH7" s="553"/>
      <c r="AI7" s="553"/>
      <c r="AJ7" s="553"/>
      <c r="AK7" s="553"/>
      <c r="AL7" s="553"/>
      <c r="AM7" s="553"/>
      <c r="AN7" s="553"/>
      <c r="AO7" s="553"/>
      <c r="AP7" s="554"/>
      <c r="AQ7" s="405"/>
      <c r="AR7" s="405"/>
      <c r="AS7" s="405"/>
      <c r="AT7" s="405"/>
      <c r="AU7" s="405"/>
      <c r="AV7" s="405"/>
      <c r="AW7" s="405"/>
      <c r="AX7" s="405"/>
    </row>
    <row r="8" spans="1:50" ht="18.95" customHeight="1">
      <c r="A8" s="566"/>
      <c r="B8" s="565"/>
      <c r="C8" s="565"/>
      <c r="D8" s="565"/>
      <c r="E8" s="553" t="s">
        <v>33</v>
      </c>
      <c r="F8" s="553"/>
      <c r="G8" s="553"/>
      <c r="H8" s="553"/>
      <c r="I8" s="553"/>
      <c r="J8" s="553"/>
      <c r="K8" s="553"/>
      <c r="L8" s="551">
        <f>L7*AQ8%</f>
        <v>0</v>
      </c>
      <c r="M8" s="551"/>
      <c r="N8" s="551"/>
      <c r="O8" s="551"/>
      <c r="P8" s="551"/>
      <c r="Q8" s="551"/>
      <c r="R8" s="551"/>
      <c r="S8" s="561" t="str">
        <f>"직접노무비*"&amp;AQ8&amp;"%"</f>
        <v>직접노무비*17.5%</v>
      </c>
      <c r="T8" s="561"/>
      <c r="U8" s="561"/>
      <c r="V8" s="561"/>
      <c r="W8" s="561"/>
      <c r="X8" s="561"/>
      <c r="Y8" s="561"/>
      <c r="Z8" s="561"/>
      <c r="AA8" s="561"/>
      <c r="AB8" s="561"/>
      <c r="AC8" s="561"/>
      <c r="AD8" s="561"/>
      <c r="AE8" s="561"/>
      <c r="AF8" s="553"/>
      <c r="AG8" s="553"/>
      <c r="AH8" s="553"/>
      <c r="AI8" s="553"/>
      <c r="AJ8" s="553"/>
      <c r="AK8" s="553"/>
      <c r="AL8" s="553"/>
      <c r="AM8" s="553"/>
      <c r="AN8" s="553"/>
      <c r="AO8" s="553"/>
      <c r="AP8" s="554"/>
      <c r="AQ8" s="405">
        <v>17.5</v>
      </c>
      <c r="AR8" s="405"/>
      <c r="AS8" s="405"/>
      <c r="AT8" s="405"/>
      <c r="AU8" s="405"/>
      <c r="AV8" s="405"/>
      <c r="AW8" s="405"/>
      <c r="AX8" s="405"/>
    </row>
    <row r="9" spans="1:50" ht="18.95" customHeight="1">
      <c r="A9" s="566"/>
      <c r="B9" s="565"/>
      <c r="C9" s="565"/>
      <c r="D9" s="565"/>
      <c r="E9" s="553" t="s">
        <v>18</v>
      </c>
      <c r="F9" s="553"/>
      <c r="G9" s="553"/>
      <c r="H9" s="553"/>
      <c r="I9" s="553"/>
      <c r="J9" s="553"/>
      <c r="K9" s="553"/>
      <c r="L9" s="551">
        <f>SUM(L7:R8)</f>
        <v>0</v>
      </c>
      <c r="M9" s="551"/>
      <c r="N9" s="551"/>
      <c r="O9" s="551"/>
      <c r="P9" s="551"/>
      <c r="Q9" s="551"/>
      <c r="R9" s="551"/>
      <c r="S9" s="561"/>
      <c r="T9" s="561"/>
      <c r="U9" s="561"/>
      <c r="V9" s="561"/>
      <c r="W9" s="561"/>
      <c r="X9" s="561"/>
      <c r="Y9" s="561"/>
      <c r="Z9" s="561"/>
      <c r="AA9" s="561"/>
      <c r="AB9" s="561"/>
      <c r="AC9" s="561"/>
      <c r="AD9" s="561"/>
      <c r="AE9" s="561"/>
      <c r="AF9" s="553"/>
      <c r="AG9" s="553"/>
      <c r="AH9" s="553"/>
      <c r="AI9" s="553"/>
      <c r="AJ9" s="553"/>
      <c r="AK9" s="553"/>
      <c r="AL9" s="553"/>
      <c r="AM9" s="553"/>
      <c r="AN9" s="553"/>
      <c r="AO9" s="553"/>
      <c r="AP9" s="554"/>
      <c r="AQ9" s="405"/>
      <c r="AR9" s="405"/>
      <c r="AS9" s="405"/>
      <c r="AT9" s="405"/>
      <c r="AU9" s="405"/>
      <c r="AV9" s="405"/>
      <c r="AW9" s="405"/>
      <c r="AX9" s="405"/>
    </row>
    <row r="10" spans="1:50" ht="18.95" customHeight="1">
      <c r="A10" s="566"/>
      <c r="B10" s="565"/>
      <c r="C10" s="565"/>
      <c r="D10" s="565"/>
      <c r="E10" s="553" t="s">
        <v>32</v>
      </c>
      <c r="F10" s="553"/>
      <c r="G10" s="553"/>
      <c r="H10" s="553"/>
      <c r="I10" s="553"/>
      <c r="J10" s="553"/>
      <c r="K10" s="553"/>
      <c r="L10" s="551">
        <f>ROUNDDOWN(L9*AQ10%,0)</f>
        <v>0</v>
      </c>
      <c r="M10" s="551"/>
      <c r="N10" s="551"/>
      <c r="O10" s="551"/>
      <c r="P10" s="551"/>
      <c r="Q10" s="551"/>
      <c r="R10" s="551"/>
      <c r="S10" s="561" t="str">
        <f>"노무비*"&amp;AQ10&amp;"%"</f>
        <v>노무비*1.01%</v>
      </c>
      <c r="T10" s="561"/>
      <c r="U10" s="561"/>
      <c r="V10" s="561"/>
      <c r="W10" s="561"/>
      <c r="X10" s="561"/>
      <c r="Y10" s="561"/>
      <c r="Z10" s="561"/>
      <c r="AA10" s="561"/>
      <c r="AB10" s="561"/>
      <c r="AC10" s="561"/>
      <c r="AD10" s="561"/>
      <c r="AE10" s="561"/>
      <c r="AF10" s="553"/>
      <c r="AG10" s="553"/>
      <c r="AH10" s="553"/>
      <c r="AI10" s="553"/>
      <c r="AJ10" s="553"/>
      <c r="AK10" s="553"/>
      <c r="AL10" s="553"/>
      <c r="AM10" s="553"/>
      <c r="AN10" s="553"/>
      <c r="AO10" s="553"/>
      <c r="AP10" s="554"/>
      <c r="AQ10" s="405">
        <v>1.01</v>
      </c>
      <c r="AR10" s="405"/>
      <c r="AS10" s="405"/>
      <c r="AT10" s="405"/>
      <c r="AU10" s="405"/>
      <c r="AV10" s="405"/>
      <c r="AW10" s="405"/>
      <c r="AX10" s="405"/>
    </row>
    <row r="11" spans="1:50" ht="18.95" customHeight="1">
      <c r="A11" s="566"/>
      <c r="B11" s="565"/>
      <c r="C11" s="565"/>
      <c r="D11" s="565"/>
      <c r="E11" s="553" t="s">
        <v>31</v>
      </c>
      <c r="F11" s="553"/>
      <c r="G11" s="553"/>
      <c r="H11" s="553"/>
      <c r="I11" s="553"/>
      <c r="J11" s="553"/>
      <c r="K11" s="553"/>
      <c r="L11" s="551">
        <f>ROUNDDOWN(L9*AQ11%,0)</f>
        <v>0</v>
      </c>
      <c r="M11" s="551"/>
      <c r="N11" s="551"/>
      <c r="O11" s="551"/>
      <c r="P11" s="551"/>
      <c r="Q11" s="551"/>
      <c r="R11" s="551"/>
      <c r="S11" s="561" t="str">
        <f>"노무비*"&amp;AQ11&amp;"%"</f>
        <v>노무비*3.56%</v>
      </c>
      <c r="T11" s="561"/>
      <c r="U11" s="561"/>
      <c r="V11" s="561"/>
      <c r="W11" s="561"/>
      <c r="X11" s="561"/>
      <c r="Y11" s="561"/>
      <c r="Z11" s="561"/>
      <c r="AA11" s="561"/>
      <c r="AB11" s="561"/>
      <c r="AC11" s="561"/>
      <c r="AD11" s="561"/>
      <c r="AE11" s="561"/>
      <c r="AF11" s="553"/>
      <c r="AG11" s="553"/>
      <c r="AH11" s="553"/>
      <c r="AI11" s="553"/>
      <c r="AJ11" s="553"/>
      <c r="AK11" s="553"/>
      <c r="AL11" s="553"/>
      <c r="AM11" s="553"/>
      <c r="AN11" s="553"/>
      <c r="AO11" s="553"/>
      <c r="AP11" s="554"/>
      <c r="AQ11" s="405">
        <v>3.56</v>
      </c>
      <c r="AR11" s="405"/>
      <c r="AS11" s="406" t="s">
        <v>30</v>
      </c>
      <c r="AT11" s="407">
        <f>(L6+L7)*AQ12%</f>
        <v>0</v>
      </c>
      <c r="AU11" s="405" t="s">
        <v>29</v>
      </c>
      <c r="AV11" s="405"/>
      <c r="AW11" s="405"/>
      <c r="AX11" s="405"/>
    </row>
    <row r="12" spans="1:50" ht="18.95" customHeight="1">
      <c r="A12" s="566"/>
      <c r="B12" s="565"/>
      <c r="C12" s="565"/>
      <c r="D12" s="565"/>
      <c r="E12" s="553" t="s">
        <v>28</v>
      </c>
      <c r="F12" s="553"/>
      <c r="G12" s="553"/>
      <c r="H12" s="553"/>
      <c r="I12" s="553"/>
      <c r="J12" s="553"/>
      <c r="K12" s="553"/>
      <c r="L12" s="551">
        <f>AT11</f>
        <v>0</v>
      </c>
      <c r="M12" s="551"/>
      <c r="N12" s="551"/>
      <c r="O12" s="551"/>
      <c r="P12" s="551"/>
      <c r="Q12" s="551"/>
      <c r="R12" s="551"/>
      <c r="S12" s="561" t="str">
        <f>AU11</f>
        <v>(재료비+직접노무비)*2.07%</v>
      </c>
      <c r="T12" s="561"/>
      <c r="U12" s="561"/>
      <c r="V12" s="561"/>
      <c r="W12" s="561"/>
      <c r="X12" s="561"/>
      <c r="Y12" s="561"/>
      <c r="Z12" s="561"/>
      <c r="AA12" s="561"/>
      <c r="AB12" s="561"/>
      <c r="AC12" s="561"/>
      <c r="AD12" s="561"/>
      <c r="AE12" s="561"/>
      <c r="AF12" s="553" t="s">
        <v>27</v>
      </c>
      <c r="AG12" s="553"/>
      <c r="AH12" s="553"/>
      <c r="AI12" s="553"/>
      <c r="AJ12" s="553"/>
      <c r="AK12" s="553"/>
      <c r="AL12" s="553"/>
      <c r="AM12" s="553"/>
      <c r="AN12" s="553"/>
      <c r="AO12" s="553"/>
      <c r="AP12" s="554"/>
      <c r="AQ12" s="405">
        <v>2.0699999999999998</v>
      </c>
      <c r="AR12" s="405"/>
      <c r="AS12" s="408" t="s">
        <v>25</v>
      </c>
      <c r="AT12" s="407" t="e">
        <f>(L6+L7+#REF!)*AQ12%</f>
        <v>#REF!</v>
      </c>
      <c r="AU12" s="405" t="str">
        <f>"(재료비+직접노무비+도급자관급)*"&amp;AQ12&amp;"%"</f>
        <v>(재료비+직접노무비+도급자관급)*2.07%</v>
      </c>
      <c r="AV12" s="405"/>
      <c r="AW12" s="405"/>
      <c r="AX12" s="405"/>
    </row>
    <row r="13" spans="1:50" ht="18.95" customHeight="1">
      <c r="A13" s="566"/>
      <c r="B13" s="565"/>
      <c r="C13" s="565"/>
      <c r="D13" s="565"/>
      <c r="E13" s="553" t="s">
        <v>26</v>
      </c>
      <c r="F13" s="553"/>
      <c r="G13" s="553"/>
      <c r="H13" s="553"/>
      <c r="I13" s="553"/>
      <c r="J13" s="553"/>
      <c r="K13" s="553"/>
      <c r="L13" s="551">
        <f>ROUNDDOWN(L7*AQ13%,0)</f>
        <v>0</v>
      </c>
      <c r="M13" s="551"/>
      <c r="N13" s="551"/>
      <c r="O13" s="551"/>
      <c r="P13" s="551"/>
      <c r="Q13" s="551"/>
      <c r="R13" s="551"/>
      <c r="S13" s="561" t="str">
        <f>"직접노무비*"&amp;AQ13&amp;"%"</f>
        <v>직접노무비*3.595%</v>
      </c>
      <c r="T13" s="561"/>
      <c r="U13" s="561"/>
      <c r="V13" s="561"/>
      <c r="W13" s="561"/>
      <c r="X13" s="561"/>
      <c r="Y13" s="561"/>
      <c r="Z13" s="561"/>
      <c r="AA13" s="561"/>
      <c r="AB13" s="561"/>
      <c r="AC13" s="561"/>
      <c r="AD13" s="561"/>
      <c r="AE13" s="561"/>
      <c r="AF13" s="553" t="s">
        <v>20</v>
      </c>
      <c r="AG13" s="553"/>
      <c r="AH13" s="553"/>
      <c r="AI13" s="553"/>
      <c r="AJ13" s="553"/>
      <c r="AK13" s="553"/>
      <c r="AL13" s="553"/>
      <c r="AM13" s="553"/>
      <c r="AN13" s="553"/>
      <c r="AO13" s="553"/>
      <c r="AP13" s="554"/>
      <c r="AQ13" s="405">
        <v>3.5950000000000002</v>
      </c>
      <c r="AR13" s="405"/>
      <c r="AS13" s="408" t="s">
        <v>25</v>
      </c>
      <c r="AT13" s="407">
        <f>((L6+L7)*AQ12%)*1.2</f>
        <v>0</v>
      </c>
      <c r="AU13" s="405" t="str">
        <f>"[재료비+직접노무비)*"&amp;AQ12&amp;"%]*1.2"</f>
        <v>[재료비+직접노무비)*2.07%]*1.2</v>
      </c>
      <c r="AV13" s="405"/>
      <c r="AW13" s="405"/>
      <c r="AX13" s="405"/>
    </row>
    <row r="14" spans="1:50" ht="18.95" customHeight="1">
      <c r="A14" s="566"/>
      <c r="B14" s="565"/>
      <c r="C14" s="565"/>
      <c r="D14" s="565"/>
      <c r="E14" s="553" t="s">
        <v>24</v>
      </c>
      <c r="F14" s="553"/>
      <c r="G14" s="553"/>
      <c r="H14" s="553"/>
      <c r="I14" s="553"/>
      <c r="J14" s="553"/>
      <c r="K14" s="553"/>
      <c r="L14" s="551">
        <f>ROUNDDOWN(L7*AQ14%,0)</f>
        <v>0</v>
      </c>
      <c r="M14" s="551"/>
      <c r="N14" s="551"/>
      <c r="O14" s="551"/>
      <c r="P14" s="551"/>
      <c r="Q14" s="551"/>
      <c r="R14" s="551"/>
      <c r="S14" s="561" t="str">
        <f>"직접노무비*"&amp;AQ14&amp;"%"</f>
        <v>직접노무비*4.75%</v>
      </c>
      <c r="T14" s="561"/>
      <c r="U14" s="561"/>
      <c r="V14" s="561"/>
      <c r="W14" s="561"/>
      <c r="X14" s="561"/>
      <c r="Y14" s="561"/>
      <c r="Z14" s="561"/>
      <c r="AA14" s="561"/>
      <c r="AB14" s="561"/>
      <c r="AC14" s="561"/>
      <c r="AD14" s="561"/>
      <c r="AE14" s="561"/>
      <c r="AF14" s="553" t="s">
        <v>20</v>
      </c>
      <c r="AG14" s="553"/>
      <c r="AH14" s="553"/>
      <c r="AI14" s="553"/>
      <c r="AJ14" s="553"/>
      <c r="AK14" s="553"/>
      <c r="AL14" s="553"/>
      <c r="AM14" s="553"/>
      <c r="AN14" s="553"/>
      <c r="AO14" s="553"/>
      <c r="AP14" s="554"/>
      <c r="AQ14" s="405">
        <v>4.75</v>
      </c>
      <c r="AR14" s="405"/>
      <c r="AS14" s="405"/>
      <c r="AT14" s="405"/>
      <c r="AU14" s="405"/>
      <c r="AV14" s="405"/>
      <c r="AW14" s="405"/>
      <c r="AX14" s="405"/>
    </row>
    <row r="15" spans="1:50" ht="18.95" customHeight="1">
      <c r="A15" s="566"/>
      <c r="B15" s="565"/>
      <c r="C15" s="565"/>
      <c r="D15" s="565"/>
      <c r="E15" s="553" t="s">
        <v>23</v>
      </c>
      <c r="F15" s="553"/>
      <c r="G15" s="553"/>
      <c r="H15" s="553"/>
      <c r="I15" s="553"/>
      <c r="J15" s="553"/>
      <c r="K15" s="553"/>
      <c r="L15" s="551">
        <f>L7*AQ15%</f>
        <v>0</v>
      </c>
      <c r="M15" s="551"/>
      <c r="N15" s="551"/>
      <c r="O15" s="551"/>
      <c r="P15" s="551"/>
      <c r="Q15" s="551"/>
      <c r="R15" s="551"/>
      <c r="S15" s="561" t="str">
        <f>"직접노무비*"&amp;AQ15&amp;"%"</f>
        <v>직접노무비*2.3%</v>
      </c>
      <c r="T15" s="561"/>
      <c r="U15" s="561"/>
      <c r="V15" s="561"/>
      <c r="W15" s="561"/>
      <c r="X15" s="561"/>
      <c r="Y15" s="561"/>
      <c r="Z15" s="561"/>
      <c r="AA15" s="561"/>
      <c r="AB15" s="561"/>
      <c r="AC15" s="561"/>
      <c r="AD15" s="561"/>
      <c r="AE15" s="561"/>
      <c r="AF15" s="553" t="s">
        <v>22</v>
      </c>
      <c r="AG15" s="553"/>
      <c r="AH15" s="553"/>
      <c r="AI15" s="553"/>
      <c r="AJ15" s="553"/>
      <c r="AK15" s="553"/>
      <c r="AL15" s="553"/>
      <c r="AM15" s="553"/>
      <c r="AN15" s="553"/>
      <c r="AO15" s="553"/>
      <c r="AP15" s="554"/>
      <c r="AQ15" s="405">
        <v>2.2999999999999998</v>
      </c>
      <c r="AR15" s="405"/>
      <c r="AS15" s="405"/>
      <c r="AT15" s="405"/>
      <c r="AU15" s="405"/>
      <c r="AV15" s="405"/>
      <c r="AW15" s="405"/>
      <c r="AX15" s="405"/>
    </row>
    <row r="16" spans="1:50" ht="18.95" customHeight="1">
      <c r="A16" s="566"/>
      <c r="B16" s="565"/>
      <c r="C16" s="565"/>
      <c r="D16" s="565"/>
      <c r="E16" s="553" t="s">
        <v>21</v>
      </c>
      <c r="F16" s="553"/>
      <c r="G16" s="553"/>
      <c r="H16" s="553"/>
      <c r="I16" s="553"/>
      <c r="J16" s="553"/>
      <c r="K16" s="553"/>
      <c r="L16" s="551">
        <f>ROUNDDOWN(L13*AQ16%,0)</f>
        <v>0</v>
      </c>
      <c r="M16" s="551"/>
      <c r="N16" s="551"/>
      <c r="O16" s="551"/>
      <c r="P16" s="551"/>
      <c r="Q16" s="551"/>
      <c r="R16" s="551"/>
      <c r="S16" s="561" t="str">
        <f>"건강보험료*"&amp;AQ16&amp;"%"</f>
        <v>건강보험료*13.14%</v>
      </c>
      <c r="T16" s="561"/>
      <c r="U16" s="561"/>
      <c r="V16" s="561"/>
      <c r="W16" s="561"/>
      <c r="X16" s="561"/>
      <c r="Y16" s="561"/>
      <c r="Z16" s="561"/>
      <c r="AA16" s="561"/>
      <c r="AB16" s="561"/>
      <c r="AC16" s="561"/>
      <c r="AD16" s="561"/>
      <c r="AE16" s="561"/>
      <c r="AF16" s="553" t="s">
        <v>20</v>
      </c>
      <c r="AG16" s="553"/>
      <c r="AH16" s="553"/>
      <c r="AI16" s="553"/>
      <c r="AJ16" s="553"/>
      <c r="AK16" s="553"/>
      <c r="AL16" s="553"/>
      <c r="AM16" s="553"/>
      <c r="AN16" s="553"/>
      <c r="AO16" s="553"/>
      <c r="AP16" s="554"/>
      <c r="AQ16" s="405">
        <v>13.14</v>
      </c>
      <c r="AR16" s="405"/>
      <c r="AS16" s="405"/>
      <c r="AT16" s="405"/>
      <c r="AU16" s="405"/>
      <c r="AV16" s="405"/>
      <c r="AW16" s="405"/>
      <c r="AX16" s="405"/>
    </row>
    <row r="17" spans="1:52" ht="18.95" customHeight="1">
      <c r="A17" s="566"/>
      <c r="B17" s="565"/>
      <c r="C17" s="565"/>
      <c r="D17" s="565"/>
      <c r="E17" s="553" t="s">
        <v>19</v>
      </c>
      <c r="F17" s="553"/>
      <c r="G17" s="553"/>
      <c r="H17" s="553"/>
      <c r="I17" s="553"/>
      <c r="J17" s="553"/>
      <c r="K17" s="553"/>
      <c r="L17" s="551">
        <f>ROUNDDOWN((L6+L9)*AQ17%,0)</f>
        <v>0</v>
      </c>
      <c r="M17" s="551"/>
      <c r="N17" s="551"/>
      <c r="O17" s="551"/>
      <c r="P17" s="551"/>
      <c r="Q17" s="551"/>
      <c r="R17" s="551"/>
      <c r="S17" s="561" t="str">
        <f>"(재료비+노무비)*"&amp;AQ17&amp;"%"</f>
        <v>(재료비+노무비)*5%</v>
      </c>
      <c r="T17" s="561"/>
      <c r="U17" s="561"/>
      <c r="V17" s="561"/>
      <c r="W17" s="561"/>
      <c r="X17" s="561"/>
      <c r="Y17" s="561"/>
      <c r="Z17" s="561"/>
      <c r="AA17" s="561"/>
      <c r="AB17" s="561"/>
      <c r="AC17" s="561"/>
      <c r="AD17" s="561"/>
      <c r="AE17" s="561"/>
      <c r="AF17" s="553"/>
      <c r="AG17" s="553"/>
      <c r="AH17" s="553"/>
      <c r="AI17" s="553"/>
      <c r="AJ17" s="553"/>
      <c r="AK17" s="553"/>
      <c r="AL17" s="553"/>
      <c r="AM17" s="553"/>
      <c r="AN17" s="553"/>
      <c r="AO17" s="553"/>
      <c r="AP17" s="554"/>
      <c r="AQ17" s="405">
        <v>5</v>
      </c>
      <c r="AR17" s="405"/>
      <c r="AS17" s="405"/>
      <c r="AT17" s="405"/>
      <c r="AU17" s="405"/>
      <c r="AV17" s="405"/>
      <c r="AW17" s="409"/>
      <c r="AX17" s="405"/>
    </row>
    <row r="18" spans="1:52" ht="18.95" customHeight="1">
      <c r="A18" s="566"/>
      <c r="B18" s="565"/>
      <c r="C18" s="565"/>
      <c r="D18" s="565"/>
      <c r="E18" s="553" t="s">
        <v>1406</v>
      </c>
      <c r="F18" s="553"/>
      <c r="G18" s="553"/>
      <c r="H18" s="553"/>
      <c r="I18" s="553"/>
      <c r="J18" s="553"/>
      <c r="K18" s="553"/>
      <c r="L18" s="551">
        <f>ROUNDDOWN((L9)*AQ18%,0)</f>
        <v>0</v>
      </c>
      <c r="M18" s="551"/>
      <c r="N18" s="551"/>
      <c r="O18" s="551"/>
      <c r="P18" s="551"/>
      <c r="Q18" s="551"/>
      <c r="R18" s="551"/>
      <c r="S18" s="561" t="str">
        <f>"노무비*"&amp;AQ18&amp;"%"</f>
        <v>노무비*0.006%</v>
      </c>
      <c r="T18" s="561"/>
      <c r="U18" s="561"/>
      <c r="V18" s="561"/>
      <c r="W18" s="561"/>
      <c r="X18" s="561"/>
      <c r="Y18" s="561"/>
      <c r="Z18" s="561"/>
      <c r="AA18" s="561"/>
      <c r="AB18" s="561"/>
      <c r="AC18" s="561"/>
      <c r="AD18" s="561"/>
      <c r="AE18" s="561"/>
      <c r="AF18" s="553"/>
      <c r="AG18" s="553"/>
      <c r="AH18" s="553"/>
      <c r="AI18" s="553"/>
      <c r="AJ18" s="553"/>
      <c r="AK18" s="553"/>
      <c r="AL18" s="553"/>
      <c r="AM18" s="553"/>
      <c r="AN18" s="553"/>
      <c r="AO18" s="553"/>
      <c r="AP18" s="554"/>
      <c r="AQ18" s="405">
        <v>6.0000000000000001E-3</v>
      </c>
      <c r="AR18" s="405"/>
      <c r="AS18" s="405"/>
      <c r="AT18" s="405"/>
      <c r="AU18" s="405"/>
      <c r="AV18" s="405"/>
      <c r="AW18" s="409"/>
      <c r="AX18" s="405"/>
    </row>
    <row r="19" spans="1:52" ht="18.95" customHeight="1">
      <c r="A19" s="566"/>
      <c r="B19" s="565"/>
      <c r="C19" s="565"/>
      <c r="D19" s="565"/>
      <c r="E19" s="553" t="s">
        <v>1301</v>
      </c>
      <c r="F19" s="553"/>
      <c r="G19" s="553"/>
      <c r="H19" s="553"/>
      <c r="I19" s="553"/>
      <c r="J19" s="553"/>
      <c r="K19" s="553"/>
      <c r="L19" s="551">
        <f>ROUNDDOWN((L9)*AQ19%,0)</f>
        <v>0</v>
      </c>
      <c r="M19" s="551"/>
      <c r="N19" s="551"/>
      <c r="O19" s="551"/>
      <c r="P19" s="551"/>
      <c r="Q19" s="551"/>
      <c r="R19" s="551"/>
      <c r="S19" s="561" t="str">
        <f>"노무비*"&amp;AQ19&amp;"%"</f>
        <v>노무비*0.09%</v>
      </c>
      <c r="T19" s="561"/>
      <c r="U19" s="561"/>
      <c r="V19" s="561"/>
      <c r="W19" s="561"/>
      <c r="X19" s="561"/>
      <c r="Y19" s="561"/>
      <c r="Z19" s="561"/>
      <c r="AA19" s="561"/>
      <c r="AB19" s="561"/>
      <c r="AC19" s="561"/>
      <c r="AD19" s="561"/>
      <c r="AE19" s="561"/>
      <c r="AF19" s="553"/>
      <c r="AG19" s="553"/>
      <c r="AH19" s="553"/>
      <c r="AI19" s="553"/>
      <c r="AJ19" s="553"/>
      <c r="AK19" s="553"/>
      <c r="AL19" s="553"/>
      <c r="AM19" s="553"/>
      <c r="AN19" s="553"/>
      <c r="AO19" s="553"/>
      <c r="AP19" s="554"/>
      <c r="AQ19" s="405">
        <v>0.09</v>
      </c>
      <c r="AR19" s="405"/>
      <c r="AS19" s="405"/>
      <c r="AT19" s="405"/>
      <c r="AU19" s="405"/>
      <c r="AV19" s="405"/>
      <c r="AW19" s="409"/>
      <c r="AX19" s="405"/>
    </row>
    <row r="20" spans="1:52" ht="18.95" customHeight="1">
      <c r="A20" s="566"/>
      <c r="B20" s="565"/>
      <c r="C20" s="565"/>
      <c r="D20" s="565"/>
      <c r="E20" s="553" t="s">
        <v>18</v>
      </c>
      <c r="F20" s="553"/>
      <c r="G20" s="553"/>
      <c r="H20" s="553"/>
      <c r="I20" s="553"/>
      <c r="J20" s="553"/>
      <c r="K20" s="553"/>
      <c r="L20" s="551">
        <f>SUM(L10:R19)</f>
        <v>0</v>
      </c>
      <c r="M20" s="551"/>
      <c r="N20" s="551"/>
      <c r="O20" s="551"/>
      <c r="P20" s="551"/>
      <c r="Q20" s="551"/>
      <c r="R20" s="551"/>
      <c r="S20" s="553"/>
      <c r="T20" s="553"/>
      <c r="U20" s="553"/>
      <c r="V20" s="553"/>
      <c r="W20" s="553"/>
      <c r="X20" s="553"/>
      <c r="Y20" s="553"/>
      <c r="Z20" s="553"/>
      <c r="AA20" s="553"/>
      <c r="AB20" s="553"/>
      <c r="AC20" s="553"/>
      <c r="AD20" s="553"/>
      <c r="AE20" s="553"/>
      <c r="AF20" s="553"/>
      <c r="AG20" s="553"/>
      <c r="AH20" s="553"/>
      <c r="AI20" s="553"/>
      <c r="AJ20" s="553"/>
      <c r="AK20" s="553"/>
      <c r="AL20" s="553"/>
      <c r="AM20" s="553"/>
      <c r="AN20" s="553"/>
      <c r="AO20" s="553"/>
      <c r="AP20" s="554"/>
      <c r="AQ20" s="405"/>
      <c r="AR20" s="405"/>
      <c r="AS20" s="405"/>
      <c r="AT20" s="405"/>
      <c r="AU20" s="405"/>
      <c r="AV20" s="405"/>
      <c r="AW20" s="405"/>
      <c r="AX20" s="405"/>
    </row>
    <row r="21" spans="1:52" ht="18.95" customHeight="1">
      <c r="A21" s="566"/>
      <c r="B21" s="565"/>
      <c r="C21" s="553" t="s">
        <v>17</v>
      </c>
      <c r="D21" s="553"/>
      <c r="E21" s="553"/>
      <c r="F21" s="553"/>
      <c r="G21" s="553"/>
      <c r="H21" s="553"/>
      <c r="I21" s="553"/>
      <c r="J21" s="553"/>
      <c r="K21" s="553"/>
      <c r="L21" s="551">
        <f>L6+L9+L20</f>
        <v>0</v>
      </c>
      <c r="M21" s="551"/>
      <c r="N21" s="551"/>
      <c r="O21" s="551"/>
      <c r="P21" s="551"/>
      <c r="Q21" s="551"/>
      <c r="R21" s="551"/>
      <c r="S21" s="553"/>
      <c r="T21" s="553"/>
      <c r="U21" s="553"/>
      <c r="V21" s="553"/>
      <c r="W21" s="553"/>
      <c r="X21" s="553"/>
      <c r="Y21" s="553"/>
      <c r="Z21" s="553"/>
      <c r="AA21" s="553"/>
      <c r="AB21" s="553"/>
      <c r="AC21" s="553"/>
      <c r="AD21" s="553"/>
      <c r="AE21" s="553"/>
      <c r="AF21" s="553"/>
      <c r="AG21" s="553"/>
      <c r="AH21" s="553"/>
      <c r="AI21" s="553"/>
      <c r="AJ21" s="553"/>
      <c r="AK21" s="553"/>
      <c r="AL21" s="553"/>
      <c r="AM21" s="553"/>
      <c r="AN21" s="553"/>
      <c r="AO21" s="553"/>
      <c r="AP21" s="554"/>
      <c r="AQ21" s="405"/>
      <c r="AR21" s="405"/>
      <c r="AS21" s="405"/>
      <c r="AT21" s="405"/>
      <c r="AU21" s="405"/>
      <c r="AV21" s="405"/>
      <c r="AW21" s="405"/>
      <c r="AX21" s="405"/>
    </row>
    <row r="22" spans="1:52" ht="18.95" customHeight="1">
      <c r="A22" s="549" t="s">
        <v>16</v>
      </c>
      <c r="B22" s="550"/>
      <c r="C22" s="550"/>
      <c r="D22" s="550"/>
      <c r="E22" s="550"/>
      <c r="F22" s="550"/>
      <c r="G22" s="550"/>
      <c r="H22" s="550"/>
      <c r="I22" s="550"/>
      <c r="J22" s="550"/>
      <c r="K22" s="550"/>
      <c r="L22" s="551">
        <f>ROUNDDOWN(L21*AQ22%,0)</f>
        <v>0</v>
      </c>
      <c r="M22" s="551"/>
      <c r="N22" s="551"/>
      <c r="O22" s="551"/>
      <c r="P22" s="551"/>
      <c r="Q22" s="551"/>
      <c r="R22" s="551"/>
      <c r="S22" s="561" t="str">
        <f>"(재료비+노무비+경비)*"&amp;AQ22&amp;"%"</f>
        <v>(재료비+노무비+경비)*8%</v>
      </c>
      <c r="T22" s="561"/>
      <c r="U22" s="561"/>
      <c r="V22" s="561"/>
      <c r="W22" s="561"/>
      <c r="X22" s="561"/>
      <c r="Y22" s="561"/>
      <c r="Z22" s="561"/>
      <c r="AA22" s="561"/>
      <c r="AB22" s="561"/>
      <c r="AC22" s="561"/>
      <c r="AD22" s="561"/>
      <c r="AE22" s="561"/>
      <c r="AF22" s="553"/>
      <c r="AG22" s="553"/>
      <c r="AH22" s="553"/>
      <c r="AI22" s="553"/>
      <c r="AJ22" s="553"/>
      <c r="AK22" s="553"/>
      <c r="AL22" s="553"/>
      <c r="AM22" s="553"/>
      <c r="AN22" s="553"/>
      <c r="AO22" s="553"/>
      <c r="AP22" s="554"/>
      <c r="AQ22" s="405">
        <v>8</v>
      </c>
      <c r="AR22" s="405"/>
      <c r="AS22" s="405"/>
      <c r="AT22" s="409"/>
      <c r="AU22" s="409"/>
      <c r="AV22" s="405"/>
      <c r="AW22" s="405"/>
      <c r="AX22" s="405"/>
    </row>
    <row r="23" spans="1:52" ht="18.95" customHeight="1">
      <c r="A23" s="549" t="s">
        <v>15</v>
      </c>
      <c r="B23" s="550"/>
      <c r="C23" s="550"/>
      <c r="D23" s="550"/>
      <c r="E23" s="550"/>
      <c r="F23" s="550"/>
      <c r="G23" s="550"/>
      <c r="H23" s="550"/>
      <c r="I23" s="550"/>
      <c r="J23" s="550"/>
      <c r="K23" s="550"/>
      <c r="L23" s="551">
        <f>ROUNDDOWN((L9+L20+L22)*AQ23%,0)</f>
        <v>0</v>
      </c>
      <c r="M23" s="551"/>
      <c r="N23" s="551"/>
      <c r="O23" s="551"/>
      <c r="P23" s="551"/>
      <c r="Q23" s="551"/>
      <c r="R23" s="551"/>
      <c r="S23" s="561" t="str">
        <f>"(노무비+경비+일반관리비)*"&amp;AQ23&amp;"%"</f>
        <v>(노무비+경비+일반관리비)*15%</v>
      </c>
      <c r="T23" s="561"/>
      <c r="U23" s="561"/>
      <c r="V23" s="561"/>
      <c r="W23" s="561"/>
      <c r="X23" s="561"/>
      <c r="Y23" s="561"/>
      <c r="Z23" s="561"/>
      <c r="AA23" s="561"/>
      <c r="AB23" s="561"/>
      <c r="AC23" s="561"/>
      <c r="AD23" s="561"/>
      <c r="AE23" s="561"/>
      <c r="AF23" s="553"/>
      <c r="AG23" s="553"/>
      <c r="AH23" s="553"/>
      <c r="AI23" s="553"/>
      <c r="AJ23" s="553"/>
      <c r="AK23" s="553"/>
      <c r="AL23" s="553"/>
      <c r="AM23" s="553"/>
      <c r="AN23" s="553"/>
      <c r="AO23" s="553"/>
      <c r="AP23" s="554"/>
      <c r="AQ23" s="405">
        <v>15</v>
      </c>
      <c r="AR23" s="405"/>
      <c r="AS23" s="405"/>
      <c r="AT23" s="405"/>
      <c r="AU23" s="405"/>
      <c r="AV23" s="405"/>
      <c r="AW23" s="405"/>
      <c r="AX23" s="405"/>
    </row>
    <row r="24" spans="1:52" ht="18.95" customHeight="1">
      <c r="A24" s="549" t="s">
        <v>14</v>
      </c>
      <c r="B24" s="550"/>
      <c r="C24" s="550"/>
      <c r="D24" s="550"/>
      <c r="E24" s="550"/>
      <c r="F24" s="550"/>
      <c r="G24" s="550"/>
      <c r="H24" s="550"/>
      <c r="I24" s="550"/>
      <c r="J24" s="550"/>
      <c r="K24" s="550"/>
      <c r="L24" s="551">
        <f>ROUNDDOWN(SUM(L21:R23),)</f>
        <v>0</v>
      </c>
      <c r="M24" s="551"/>
      <c r="N24" s="551"/>
      <c r="O24" s="551"/>
      <c r="P24" s="551"/>
      <c r="Q24" s="551"/>
      <c r="R24" s="551"/>
      <c r="S24" s="562" t="s">
        <v>13</v>
      </c>
      <c r="T24" s="563"/>
      <c r="U24" s="563"/>
      <c r="V24" s="563"/>
      <c r="W24" s="563"/>
      <c r="X24" s="563"/>
      <c r="Y24" s="563"/>
      <c r="Z24" s="563"/>
      <c r="AA24" s="563"/>
      <c r="AB24" s="563"/>
      <c r="AC24" s="563"/>
      <c r="AD24" s="563"/>
      <c r="AE24" s="564"/>
      <c r="AF24" s="553"/>
      <c r="AG24" s="553"/>
      <c r="AH24" s="553"/>
      <c r="AI24" s="553"/>
      <c r="AJ24" s="553"/>
      <c r="AK24" s="553"/>
      <c r="AL24" s="553"/>
      <c r="AM24" s="553"/>
      <c r="AN24" s="553"/>
      <c r="AO24" s="553"/>
      <c r="AP24" s="554"/>
      <c r="AQ24" s="405"/>
      <c r="AR24" s="405"/>
      <c r="AS24" s="405"/>
      <c r="AT24" s="405"/>
      <c r="AU24" s="405"/>
      <c r="AV24" s="405"/>
      <c r="AW24" s="405"/>
      <c r="AX24" s="405"/>
      <c r="AY24" s="9"/>
      <c r="AZ24" s="9"/>
    </row>
    <row r="25" spans="1:52" ht="18.95" customHeight="1">
      <c r="A25" s="549" t="s">
        <v>12</v>
      </c>
      <c r="B25" s="550"/>
      <c r="C25" s="550"/>
      <c r="D25" s="550"/>
      <c r="E25" s="550"/>
      <c r="F25" s="550"/>
      <c r="G25" s="550"/>
      <c r="H25" s="550"/>
      <c r="I25" s="550"/>
      <c r="J25" s="550"/>
      <c r="K25" s="550"/>
      <c r="L25" s="551">
        <f>L24*0.1</f>
        <v>0</v>
      </c>
      <c r="M25" s="551"/>
      <c r="N25" s="551"/>
      <c r="O25" s="551"/>
      <c r="P25" s="551"/>
      <c r="Q25" s="551"/>
      <c r="R25" s="551"/>
      <c r="S25" s="561" t="str">
        <f>"공사원가*"&amp;AQ25&amp;"%"</f>
        <v>공사원가*10%</v>
      </c>
      <c r="T25" s="561"/>
      <c r="U25" s="561"/>
      <c r="V25" s="561"/>
      <c r="W25" s="561"/>
      <c r="X25" s="561"/>
      <c r="Y25" s="561"/>
      <c r="Z25" s="561"/>
      <c r="AA25" s="561"/>
      <c r="AB25" s="561"/>
      <c r="AC25" s="561"/>
      <c r="AD25" s="561"/>
      <c r="AE25" s="561"/>
      <c r="AF25" s="553"/>
      <c r="AG25" s="553"/>
      <c r="AH25" s="553"/>
      <c r="AI25" s="553"/>
      <c r="AJ25" s="553"/>
      <c r="AK25" s="553"/>
      <c r="AL25" s="553"/>
      <c r="AM25" s="553"/>
      <c r="AN25" s="553"/>
      <c r="AO25" s="553"/>
      <c r="AP25" s="554"/>
      <c r="AQ25" s="405">
        <v>10</v>
      </c>
      <c r="AR25" s="405"/>
      <c r="AS25" s="405"/>
      <c r="AT25" s="405"/>
      <c r="AU25" s="405"/>
      <c r="AV25" s="405"/>
      <c r="AW25" s="405"/>
      <c r="AX25" s="405"/>
      <c r="AY25" s="9"/>
      <c r="AZ25" s="9"/>
    </row>
    <row r="26" spans="1:52" ht="18.95" customHeight="1">
      <c r="A26" s="549" t="s">
        <v>11</v>
      </c>
      <c r="B26" s="550"/>
      <c r="C26" s="550"/>
      <c r="D26" s="550"/>
      <c r="E26" s="550"/>
      <c r="F26" s="550"/>
      <c r="G26" s="550"/>
      <c r="H26" s="550"/>
      <c r="I26" s="550"/>
      <c r="J26" s="550"/>
      <c r="K26" s="550"/>
      <c r="L26" s="551">
        <f>TRUNC(SUM(L24:R25),-3)</f>
        <v>0</v>
      </c>
      <c r="M26" s="551"/>
      <c r="N26" s="551"/>
      <c r="O26" s="551"/>
      <c r="P26" s="551"/>
      <c r="Q26" s="551"/>
      <c r="R26" s="551"/>
      <c r="S26" s="552" t="s">
        <v>10</v>
      </c>
      <c r="T26" s="552"/>
      <c r="U26" s="552"/>
      <c r="V26" s="552"/>
      <c r="W26" s="552"/>
      <c r="X26" s="552"/>
      <c r="Y26" s="552"/>
      <c r="Z26" s="552"/>
      <c r="AA26" s="552"/>
      <c r="AB26" s="552"/>
      <c r="AC26" s="552"/>
      <c r="AD26" s="552"/>
      <c r="AE26" s="552"/>
      <c r="AF26" s="553" t="s">
        <v>374</v>
      </c>
      <c r="AG26" s="553"/>
      <c r="AH26" s="553"/>
      <c r="AI26" s="553"/>
      <c r="AJ26" s="553"/>
      <c r="AK26" s="553"/>
      <c r="AL26" s="553"/>
      <c r="AM26" s="553"/>
      <c r="AN26" s="553"/>
      <c r="AO26" s="553"/>
      <c r="AP26" s="554"/>
      <c r="AQ26" s="405"/>
      <c r="AR26" s="405"/>
      <c r="AS26" s="405"/>
      <c r="AT26" s="405"/>
      <c r="AU26" s="405"/>
      <c r="AV26" s="405"/>
      <c r="AW26" s="405"/>
      <c r="AX26" s="405"/>
      <c r="AY26" s="9"/>
      <c r="AZ26" s="9"/>
    </row>
    <row r="27" spans="1:52" s="10" customFormat="1" ht="18.95" customHeight="1">
      <c r="A27" s="549" t="s">
        <v>9</v>
      </c>
      <c r="B27" s="550"/>
      <c r="C27" s="550"/>
      <c r="D27" s="550"/>
      <c r="E27" s="550"/>
      <c r="F27" s="550"/>
      <c r="G27" s="550"/>
      <c r="H27" s="550"/>
      <c r="I27" s="550"/>
      <c r="J27" s="550"/>
      <c r="K27" s="550"/>
      <c r="L27" s="560">
        <f>관급자재조서!G107</f>
        <v>0</v>
      </c>
      <c r="M27" s="560"/>
      <c r="N27" s="560"/>
      <c r="O27" s="560"/>
      <c r="P27" s="560"/>
      <c r="Q27" s="560"/>
      <c r="R27" s="560"/>
      <c r="S27" s="561"/>
      <c r="T27" s="561"/>
      <c r="U27" s="561"/>
      <c r="V27" s="561"/>
      <c r="W27" s="561"/>
      <c r="X27" s="561"/>
      <c r="Y27" s="561"/>
      <c r="Z27" s="561"/>
      <c r="AA27" s="561"/>
      <c r="AB27" s="561"/>
      <c r="AC27" s="561"/>
      <c r="AD27" s="561"/>
      <c r="AE27" s="561"/>
      <c r="AF27" s="553"/>
      <c r="AG27" s="553"/>
      <c r="AH27" s="553"/>
      <c r="AI27" s="553"/>
      <c r="AJ27" s="553"/>
      <c r="AK27" s="553"/>
      <c r="AL27" s="553"/>
      <c r="AM27" s="553"/>
      <c r="AN27" s="553"/>
      <c r="AO27" s="553"/>
      <c r="AP27" s="554"/>
      <c r="AQ27" s="405"/>
      <c r="AR27" s="405"/>
      <c r="AS27" s="405"/>
      <c r="AT27" s="405"/>
      <c r="AU27" s="405"/>
      <c r="AV27" s="405"/>
      <c r="AW27" s="405"/>
      <c r="AX27" s="405"/>
    </row>
    <row r="28" spans="1:52" s="10" customFormat="1" ht="18.95" customHeight="1" thickBot="1">
      <c r="A28" s="555" t="s">
        <v>8</v>
      </c>
      <c r="B28" s="556"/>
      <c r="C28" s="556"/>
      <c r="D28" s="556"/>
      <c r="E28" s="556"/>
      <c r="F28" s="556"/>
      <c r="G28" s="556"/>
      <c r="H28" s="556"/>
      <c r="I28" s="556"/>
      <c r="J28" s="556"/>
      <c r="K28" s="556"/>
      <c r="L28" s="557">
        <f>SUM(L26:R27)</f>
        <v>0</v>
      </c>
      <c r="M28" s="557"/>
      <c r="N28" s="557"/>
      <c r="O28" s="557"/>
      <c r="P28" s="557"/>
      <c r="Q28" s="557"/>
      <c r="R28" s="557"/>
      <c r="S28" s="558" t="s">
        <v>7</v>
      </c>
      <c r="T28" s="558"/>
      <c r="U28" s="558"/>
      <c r="V28" s="558"/>
      <c r="W28" s="558"/>
      <c r="X28" s="558"/>
      <c r="Y28" s="558"/>
      <c r="Z28" s="558"/>
      <c r="AA28" s="558"/>
      <c r="AB28" s="558"/>
      <c r="AC28" s="558"/>
      <c r="AD28" s="558"/>
      <c r="AE28" s="558"/>
      <c r="AF28" s="558"/>
      <c r="AG28" s="558"/>
      <c r="AH28" s="558"/>
      <c r="AI28" s="558"/>
      <c r="AJ28" s="558"/>
      <c r="AK28" s="558"/>
      <c r="AL28" s="558"/>
      <c r="AM28" s="558"/>
      <c r="AN28" s="558"/>
      <c r="AO28" s="558"/>
      <c r="AP28" s="559"/>
      <c r="AQ28" s="405"/>
      <c r="AR28" s="405"/>
      <c r="AS28" s="405"/>
      <c r="AT28" s="405"/>
      <c r="AU28" s="405"/>
      <c r="AV28" s="405"/>
      <c r="AW28" s="405"/>
      <c r="AX28" s="405"/>
    </row>
    <row r="29" spans="1:52" s="10" customFormat="1" ht="17.100000000000001" hidden="1" customHeight="1">
      <c r="A29" s="544"/>
      <c r="B29" s="545"/>
      <c r="C29" s="545"/>
      <c r="D29" s="545"/>
      <c r="E29" s="545"/>
      <c r="F29" s="545"/>
      <c r="G29" s="545"/>
      <c r="H29" s="545"/>
      <c r="I29" s="545"/>
      <c r="J29" s="545"/>
      <c r="K29" s="545"/>
      <c r="L29" s="546">
        <v>0</v>
      </c>
      <c r="M29" s="546"/>
      <c r="N29" s="546"/>
      <c r="O29" s="546"/>
      <c r="P29" s="546"/>
      <c r="Q29" s="546"/>
      <c r="R29" s="546"/>
      <c r="S29" s="547"/>
      <c r="T29" s="547"/>
      <c r="U29" s="547"/>
      <c r="V29" s="547"/>
      <c r="W29" s="547"/>
      <c r="X29" s="547"/>
      <c r="Y29" s="547"/>
      <c r="Z29" s="547"/>
      <c r="AA29" s="547"/>
      <c r="AB29" s="547"/>
      <c r="AC29" s="547"/>
      <c r="AD29" s="547"/>
      <c r="AE29" s="547"/>
      <c r="AF29" s="547"/>
      <c r="AG29" s="547"/>
      <c r="AH29" s="547"/>
      <c r="AI29" s="547"/>
      <c r="AJ29" s="547"/>
      <c r="AK29" s="547"/>
      <c r="AL29" s="547"/>
      <c r="AM29" s="547"/>
      <c r="AN29" s="547"/>
      <c r="AO29" s="547"/>
      <c r="AP29" s="548"/>
      <c r="AQ29" s="11"/>
      <c r="AR29" s="11"/>
      <c r="AS29" s="11"/>
      <c r="AT29" s="11"/>
      <c r="AU29" s="11"/>
      <c r="AV29" s="11"/>
      <c r="AW29" s="11"/>
    </row>
    <row r="30" spans="1:52" hidden="1">
      <c r="L30" s="12"/>
      <c r="M30" s="12"/>
      <c r="N30" s="12"/>
      <c r="O30" s="12"/>
      <c r="Q30" s="12"/>
      <c r="R30" s="12"/>
      <c r="AQ30" s="9"/>
      <c r="AR30" s="9"/>
      <c r="AS30" s="12"/>
      <c r="AT30" s="9"/>
      <c r="AU30" s="9"/>
      <c r="AV30" s="9"/>
      <c r="AW30" s="9"/>
      <c r="AX30" s="9"/>
      <c r="AY30" s="9"/>
      <c r="AZ30" s="9"/>
    </row>
    <row r="31" spans="1:52">
      <c r="AS31" s="13"/>
    </row>
    <row r="33" spans="19:22">
      <c r="S33" s="12"/>
      <c r="V33" s="9" t="s">
        <v>1291</v>
      </c>
    </row>
  </sheetData>
  <mergeCells count="116">
    <mergeCell ref="E4:K4"/>
    <mergeCell ref="E6:K6"/>
    <mergeCell ref="L6:R6"/>
    <mergeCell ref="S6:AE6"/>
    <mergeCell ref="AF6:AP6"/>
    <mergeCell ref="E9:K9"/>
    <mergeCell ref="L9:R9"/>
    <mergeCell ref="S9:AE9"/>
    <mergeCell ref="AF9:AP9"/>
    <mergeCell ref="A1:AP1"/>
    <mergeCell ref="A2:W2"/>
    <mergeCell ref="Z2:AP2"/>
    <mergeCell ref="A3:B3"/>
    <mergeCell ref="C3:K3"/>
    <mergeCell ref="L3:R3"/>
    <mergeCell ref="L8:R8"/>
    <mergeCell ref="S8:AE8"/>
    <mergeCell ref="AF8:AP8"/>
    <mergeCell ref="S4:AE4"/>
    <mergeCell ref="AF4:AP4"/>
    <mergeCell ref="E5:K5"/>
    <mergeCell ref="L5:R5"/>
    <mergeCell ref="S5:AE5"/>
    <mergeCell ref="AF5:AP5"/>
    <mergeCell ref="S3:AE3"/>
    <mergeCell ref="AF3:AP3"/>
    <mergeCell ref="C7:D9"/>
    <mergeCell ref="E7:K7"/>
    <mergeCell ref="L7:R7"/>
    <mergeCell ref="S7:AE7"/>
    <mergeCell ref="AF7:AP7"/>
    <mergeCell ref="E8:K8"/>
    <mergeCell ref="C4:D6"/>
    <mergeCell ref="A23:K23"/>
    <mergeCell ref="L23:R23"/>
    <mergeCell ref="S23:AE23"/>
    <mergeCell ref="AF23:AP23"/>
    <mergeCell ref="S22:AE22"/>
    <mergeCell ref="AF22:AP22"/>
    <mergeCell ref="A4:B21"/>
    <mergeCell ref="L4:R4"/>
    <mergeCell ref="E18:K18"/>
    <mergeCell ref="L18:R18"/>
    <mergeCell ref="S18:AE18"/>
    <mergeCell ref="AF18:AP18"/>
    <mergeCell ref="E19:K19"/>
    <mergeCell ref="L19:R19"/>
    <mergeCell ref="AF13:AP13"/>
    <mergeCell ref="E14:K14"/>
    <mergeCell ref="L14:R14"/>
    <mergeCell ref="S14:AE14"/>
    <mergeCell ref="AF14:AP14"/>
    <mergeCell ref="E15:K15"/>
    <mergeCell ref="L15:R15"/>
    <mergeCell ref="S15:AE15"/>
    <mergeCell ref="AF15:AP15"/>
    <mergeCell ref="E16:K16"/>
    <mergeCell ref="A22:K22"/>
    <mergeCell ref="L22:R22"/>
    <mergeCell ref="L16:R16"/>
    <mergeCell ref="S16:AE16"/>
    <mergeCell ref="E17:K17"/>
    <mergeCell ref="L17:R17"/>
    <mergeCell ref="S17:AE17"/>
    <mergeCell ref="AF17:AP17"/>
    <mergeCell ref="L11:R11"/>
    <mergeCell ref="S11:AE11"/>
    <mergeCell ref="AF11:AP11"/>
    <mergeCell ref="E12:K12"/>
    <mergeCell ref="L12:R12"/>
    <mergeCell ref="S12:AE12"/>
    <mergeCell ref="AF12:AP12"/>
    <mergeCell ref="AF16:AP16"/>
    <mergeCell ref="E13:K13"/>
    <mergeCell ref="L13:R13"/>
    <mergeCell ref="S13:AE13"/>
    <mergeCell ref="A25:K25"/>
    <mergeCell ref="L25:R25"/>
    <mergeCell ref="S25:AE25"/>
    <mergeCell ref="AF25:AP25"/>
    <mergeCell ref="S24:AE24"/>
    <mergeCell ref="AF24:AP24"/>
    <mergeCell ref="A24:K24"/>
    <mergeCell ref="L24:R24"/>
    <mergeCell ref="E20:K20"/>
    <mergeCell ref="L20:R20"/>
    <mergeCell ref="S20:AE20"/>
    <mergeCell ref="AF20:AP20"/>
    <mergeCell ref="C21:K21"/>
    <mergeCell ref="L21:R21"/>
    <mergeCell ref="S21:AE21"/>
    <mergeCell ref="AF21:AP21"/>
    <mergeCell ref="C10:D20"/>
    <mergeCell ref="E10:K10"/>
    <mergeCell ref="L10:R10"/>
    <mergeCell ref="S10:AE10"/>
    <mergeCell ref="AF10:AP10"/>
    <mergeCell ref="E11:K11"/>
    <mergeCell ref="S19:AE19"/>
    <mergeCell ref="AF19:AP19"/>
    <mergeCell ref="A29:K29"/>
    <mergeCell ref="L29:R29"/>
    <mergeCell ref="S29:AE29"/>
    <mergeCell ref="AF29:AP29"/>
    <mergeCell ref="A26:K26"/>
    <mergeCell ref="L26:R26"/>
    <mergeCell ref="S26:AE26"/>
    <mergeCell ref="AF26:AP26"/>
    <mergeCell ref="A28:K28"/>
    <mergeCell ref="L28:R28"/>
    <mergeCell ref="S28:AE28"/>
    <mergeCell ref="AF28:AP28"/>
    <mergeCell ref="A27:K27"/>
    <mergeCell ref="L27:R27"/>
    <mergeCell ref="S27:AE27"/>
    <mergeCell ref="AF27:AP27"/>
  </mergeCells>
  <phoneticPr fontId="4" type="noConversion"/>
  <printOptions horizontalCentered="1"/>
  <pageMargins left="0.59055118110236227" right="0.59055118110236227" top="0.74803149606299213" bottom="0.59055118110236227" header="0.31496062992125984" footer="0.31496062992125984"/>
  <pageSetup paperSize="9" scale="89" fitToWidth="0" fitToHeight="0" orientation="landscape" r:id="rId1"/>
  <colBreaks count="1" manualBreakCount="1">
    <brk id="4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"/>
  <dimension ref="A1:H22"/>
  <sheetViews>
    <sheetView view="pageBreakPreview" zoomScaleNormal="100" zoomScaleSheetLayoutView="100" workbookViewId="0">
      <selection sqref="A1:H1"/>
    </sheetView>
  </sheetViews>
  <sheetFormatPr defaultColWidth="10" defaultRowHeight="13.5"/>
  <cols>
    <col min="1" max="1" width="42.875" style="166" customWidth="1"/>
    <col min="2" max="3" width="6.75" style="166" customWidth="1"/>
    <col min="4" max="7" width="15.625" style="166" customWidth="1"/>
    <col min="8" max="8" width="9.875" style="166" customWidth="1"/>
    <col min="9" max="16384" width="10" style="166"/>
  </cols>
  <sheetData>
    <row r="1" spans="1:8" ht="32.25" customHeight="1">
      <c r="A1" s="576" t="s">
        <v>346</v>
      </c>
      <c r="B1" s="576"/>
      <c r="C1" s="576"/>
      <c r="D1" s="576"/>
      <c r="E1" s="576"/>
      <c r="F1" s="576"/>
      <c r="G1" s="576"/>
      <c r="H1" s="576"/>
    </row>
    <row r="2" spans="1:8" ht="23.25" customHeight="1">
      <c r="A2" s="167" t="s">
        <v>1529</v>
      </c>
      <c r="B2" s="168"/>
      <c r="C2" s="168"/>
      <c r="D2" s="168"/>
      <c r="E2" s="168"/>
      <c r="F2" s="168"/>
      <c r="G2" s="168"/>
      <c r="H2" s="168"/>
    </row>
    <row r="3" spans="1:8" ht="22.5" customHeight="1">
      <c r="A3" s="169" t="s">
        <v>347</v>
      </c>
      <c r="B3" s="170" t="s">
        <v>348</v>
      </c>
      <c r="C3" s="171" t="s">
        <v>106</v>
      </c>
      <c r="D3" s="171" t="s">
        <v>38</v>
      </c>
      <c r="E3" s="171" t="s">
        <v>35</v>
      </c>
      <c r="F3" s="171" t="s">
        <v>349</v>
      </c>
      <c r="G3" s="170" t="s">
        <v>17</v>
      </c>
      <c r="H3" s="172" t="s">
        <v>122</v>
      </c>
    </row>
    <row r="4" spans="1:8" ht="22.5" customHeight="1">
      <c r="A4" s="173" t="str">
        <f>내역서!D5</f>
        <v>부산실내빙상장 노후 통신시설 보수공사</v>
      </c>
      <c r="B4" s="174" t="s">
        <v>145</v>
      </c>
      <c r="C4" s="174"/>
      <c r="D4" s="175">
        <f>내역서!I52</f>
        <v>0</v>
      </c>
      <c r="E4" s="175">
        <f>내역서!K52</f>
        <v>0</v>
      </c>
      <c r="F4" s="175">
        <v>0</v>
      </c>
      <c r="G4" s="175">
        <f>D4+E4+F4</f>
        <v>0</v>
      </c>
      <c r="H4" s="176"/>
    </row>
    <row r="5" spans="1:8" ht="22.5" customHeight="1">
      <c r="A5" s="173"/>
      <c r="B5" s="174"/>
      <c r="C5" s="174"/>
      <c r="D5" s="175"/>
      <c r="E5" s="175"/>
      <c r="F5" s="175"/>
      <c r="G5" s="175"/>
      <c r="H5" s="176"/>
    </row>
    <row r="6" spans="1:8" ht="22.5" customHeight="1">
      <c r="A6" s="173"/>
      <c r="B6" s="174"/>
      <c r="C6" s="174"/>
      <c r="D6" s="175"/>
      <c r="E6" s="175"/>
      <c r="F6" s="175"/>
      <c r="G6" s="175"/>
      <c r="H6" s="176"/>
    </row>
    <row r="7" spans="1:8" ht="22.5" customHeight="1">
      <c r="A7" s="173"/>
      <c r="B7" s="174"/>
      <c r="C7" s="174"/>
      <c r="D7" s="175"/>
      <c r="E7" s="175"/>
      <c r="F7" s="175"/>
      <c r="G7" s="175"/>
      <c r="H7" s="176"/>
    </row>
    <row r="8" spans="1:8" ht="22.5" customHeight="1">
      <c r="A8" s="173"/>
      <c r="B8" s="174"/>
      <c r="C8" s="174"/>
      <c r="D8" s="175"/>
      <c r="E8" s="175"/>
      <c r="F8" s="175"/>
      <c r="G8" s="175"/>
      <c r="H8" s="176"/>
    </row>
    <row r="9" spans="1:8" ht="22.5" customHeight="1">
      <c r="A9" s="173"/>
      <c r="B9" s="174"/>
      <c r="C9" s="174"/>
      <c r="D9" s="175"/>
      <c r="E9" s="175"/>
      <c r="F9" s="175"/>
      <c r="G9" s="175"/>
      <c r="H9" s="176"/>
    </row>
    <row r="10" spans="1:8" ht="22.5" customHeight="1">
      <c r="A10" s="173"/>
      <c r="B10" s="174"/>
      <c r="C10" s="174"/>
      <c r="D10" s="175"/>
      <c r="E10" s="175"/>
      <c r="F10" s="175"/>
      <c r="G10" s="175"/>
      <c r="H10" s="176"/>
    </row>
    <row r="11" spans="1:8" ht="22.5" customHeight="1">
      <c r="A11" s="173"/>
      <c r="B11" s="174"/>
      <c r="C11" s="174"/>
      <c r="D11" s="175"/>
      <c r="E11" s="175"/>
      <c r="F11" s="175"/>
      <c r="G11" s="175"/>
      <c r="H11" s="176"/>
    </row>
    <row r="12" spans="1:8" ht="22.5" customHeight="1">
      <c r="A12" s="173"/>
      <c r="B12" s="174"/>
      <c r="C12" s="174"/>
      <c r="D12" s="175"/>
      <c r="E12" s="175"/>
      <c r="F12" s="175"/>
      <c r="G12" s="175"/>
      <c r="H12" s="176"/>
    </row>
    <row r="13" spans="1:8" ht="22.5" customHeight="1">
      <c r="A13" s="173"/>
      <c r="B13" s="174"/>
      <c r="C13" s="174"/>
      <c r="D13" s="175"/>
      <c r="E13" s="175"/>
      <c r="F13" s="175"/>
      <c r="G13" s="175"/>
      <c r="H13" s="176"/>
    </row>
    <row r="14" spans="1:8" ht="22.5" customHeight="1">
      <c r="A14" s="173"/>
      <c r="B14" s="174"/>
      <c r="C14" s="174"/>
      <c r="D14" s="175"/>
      <c r="E14" s="175"/>
      <c r="F14" s="175"/>
      <c r="G14" s="175"/>
      <c r="H14" s="176"/>
    </row>
    <row r="15" spans="1:8" ht="22.5" customHeight="1">
      <c r="A15" s="173"/>
      <c r="B15" s="174"/>
      <c r="C15" s="174"/>
      <c r="D15" s="175"/>
      <c r="E15" s="175"/>
      <c r="F15" s="175"/>
      <c r="G15" s="175"/>
      <c r="H15" s="176"/>
    </row>
    <row r="16" spans="1:8" ht="22.5" customHeight="1">
      <c r="A16" s="177"/>
      <c r="B16" s="174"/>
      <c r="C16" s="175"/>
      <c r="D16" s="175"/>
      <c r="E16" s="175"/>
      <c r="F16" s="175"/>
      <c r="G16" s="175"/>
      <c r="H16" s="176"/>
    </row>
    <row r="17" spans="1:8" ht="22.5" customHeight="1">
      <c r="A17" s="177"/>
      <c r="B17" s="174"/>
      <c r="C17" s="175"/>
      <c r="D17" s="175"/>
      <c r="E17" s="175"/>
      <c r="F17" s="175"/>
      <c r="G17" s="175"/>
      <c r="H17" s="176"/>
    </row>
    <row r="18" spans="1:8" ht="22.5" customHeight="1">
      <c r="A18" s="177"/>
      <c r="B18" s="174"/>
      <c r="C18" s="175"/>
      <c r="D18" s="175"/>
      <c r="E18" s="175"/>
      <c r="F18" s="175"/>
      <c r="G18" s="175"/>
      <c r="H18" s="176"/>
    </row>
    <row r="19" spans="1:8" ht="22.5" customHeight="1">
      <c r="A19" s="177"/>
      <c r="B19" s="174"/>
      <c r="C19" s="175"/>
      <c r="D19" s="175"/>
      <c r="E19" s="175"/>
      <c r="F19" s="175"/>
      <c r="G19" s="175"/>
      <c r="H19" s="176"/>
    </row>
    <row r="20" spans="1:8" ht="22.5" customHeight="1">
      <c r="A20" s="178"/>
      <c r="B20" s="175"/>
      <c r="C20" s="175"/>
      <c r="D20" s="179"/>
      <c r="E20" s="179"/>
      <c r="F20" s="179"/>
      <c r="G20" s="179"/>
      <c r="H20" s="180"/>
    </row>
    <row r="21" spans="1:8" ht="22.5" customHeight="1">
      <c r="A21" s="178"/>
      <c r="B21" s="175"/>
      <c r="C21" s="175"/>
      <c r="D21" s="179"/>
      <c r="E21" s="179"/>
      <c r="F21" s="179"/>
      <c r="G21" s="179"/>
      <c r="H21" s="180"/>
    </row>
    <row r="22" spans="1:8" ht="22.5" customHeight="1">
      <c r="A22" s="181" t="s">
        <v>350</v>
      </c>
      <c r="B22" s="182"/>
      <c r="C22" s="182"/>
      <c r="D22" s="183">
        <f>SUM(D4:D18)</f>
        <v>0</v>
      </c>
      <c r="E22" s="183">
        <f>SUM(E4:E18)</f>
        <v>0</v>
      </c>
      <c r="F22" s="183">
        <f>F4+F5+F6+F7</f>
        <v>0</v>
      </c>
      <c r="G22" s="183">
        <f>SUM(G4:G18)</f>
        <v>0</v>
      </c>
      <c r="H22" s="184"/>
    </row>
  </sheetData>
  <mergeCells count="1">
    <mergeCell ref="A1:H1"/>
  </mergeCells>
  <phoneticPr fontId="4" type="noConversion"/>
  <printOptions horizontalCentered="1"/>
  <pageMargins left="0.59055118110236227" right="0.59055118110236227" top="0.74803149606299213" bottom="0.74803149606299213" header="0.31496062992125984" footer="0.31496062992125984"/>
  <pageSetup paperSize="9" scale="95" fitToWidth="0" fitToHeight="0" orientation="landscape" r:id="rId1"/>
  <headerFooter scaleWithDoc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6"/>
  <dimension ref="A1:O45"/>
  <sheetViews>
    <sheetView view="pageBreakPreview" zoomScaleNormal="100" zoomScaleSheetLayoutView="100" workbookViewId="0">
      <selection activeCell="D1" sqref="D1:M1"/>
    </sheetView>
  </sheetViews>
  <sheetFormatPr defaultColWidth="10" defaultRowHeight="16.5"/>
  <cols>
    <col min="1" max="1" width="7.875" style="46" customWidth="1"/>
    <col min="2" max="2" width="10" style="46"/>
    <col min="3" max="3" width="8.375" style="47" customWidth="1"/>
    <col min="4" max="4" width="14.125" style="59" customWidth="1"/>
    <col min="5" max="5" width="25" style="48" customWidth="1"/>
    <col min="6" max="6" width="27.125" style="48" customWidth="1"/>
    <col min="7" max="7" width="8.5" style="59" customWidth="1"/>
    <col min="8" max="8" width="7.875" style="59" customWidth="1"/>
    <col min="9" max="12" width="17" style="58" customWidth="1"/>
    <col min="13" max="13" width="15.75" style="59" customWidth="1"/>
    <col min="14" max="14" width="32.625" style="48" customWidth="1"/>
    <col min="15" max="16384" width="10" style="48"/>
  </cols>
  <sheetData>
    <row r="1" spans="1:15" ht="40.5" customHeight="1">
      <c r="A1" s="46">
        <v>1022</v>
      </c>
      <c r="D1" s="567" t="s">
        <v>117</v>
      </c>
      <c r="E1" s="567"/>
      <c r="F1" s="567"/>
      <c r="G1" s="567"/>
      <c r="H1" s="567"/>
      <c r="I1" s="567"/>
      <c r="J1" s="567"/>
      <c r="K1" s="567"/>
      <c r="L1" s="567"/>
      <c r="M1" s="567"/>
    </row>
    <row r="2" spans="1:15" ht="24.75" customHeight="1">
      <c r="D2" s="49" t="s">
        <v>118</v>
      </c>
      <c r="E2" s="50" t="s">
        <v>119</v>
      </c>
      <c r="F2" s="50" t="s">
        <v>120</v>
      </c>
      <c r="G2" s="50" t="s">
        <v>105</v>
      </c>
      <c r="H2" s="50" t="s">
        <v>106</v>
      </c>
      <c r="I2" s="51" t="s">
        <v>38</v>
      </c>
      <c r="J2" s="51" t="s">
        <v>35</v>
      </c>
      <c r="K2" s="51" t="s">
        <v>121</v>
      </c>
      <c r="L2" s="51" t="s">
        <v>17</v>
      </c>
      <c r="M2" s="52" t="s">
        <v>122</v>
      </c>
    </row>
    <row r="3" spans="1:15" ht="24.75" customHeight="1">
      <c r="A3" s="46">
        <v>4</v>
      </c>
      <c r="B3" s="46" t="s">
        <v>123</v>
      </c>
      <c r="C3" s="47" t="s">
        <v>124</v>
      </c>
      <c r="D3" s="53">
        <v>1</v>
      </c>
      <c r="E3" s="54" t="str">
        <f>VLOOKUP($B$3:$B$281,일위대가!$B$4:$O$905,4,0)</f>
        <v>카메라 철거</v>
      </c>
      <c r="F3" s="54" t="str">
        <f>VLOOKUP($B$3:$B$281,일위대가!$B$4:$O$905,5,0)</f>
        <v>돔</v>
      </c>
      <c r="G3" s="55" t="str">
        <f>VLOOKUP($B$3:$B$281,일위대가!$B$4:$O$905,6,0)</f>
        <v>대</v>
      </c>
      <c r="H3" s="55">
        <v>1</v>
      </c>
      <c r="I3" s="56">
        <f>VLOOKUP($C$3:$C$281,일위대가!$B$4:$O$905,9,0)</f>
        <v>0</v>
      </c>
      <c r="J3" s="56">
        <f>VLOOKUP($C$3:$C$281,일위대가!$B$4:$O$905,11,0)</f>
        <v>0</v>
      </c>
      <c r="K3" s="56">
        <f>VLOOKUP($C$3:$C$281,일위대가!$B$4:$O$905,13,0)</f>
        <v>0</v>
      </c>
      <c r="L3" s="56">
        <f>SUM(I3:K3)</f>
        <v>0</v>
      </c>
      <c r="M3" s="244"/>
    </row>
    <row r="4" spans="1:15" ht="24.75" customHeight="1">
      <c r="A4" s="46">
        <v>5</v>
      </c>
      <c r="B4" s="46" t="s">
        <v>125</v>
      </c>
      <c r="C4" s="47" t="s">
        <v>126</v>
      </c>
      <c r="D4" s="53">
        <v>2</v>
      </c>
      <c r="E4" s="54" t="str">
        <f>VLOOKUP($B$3:$B$281,일위대가!$B$4:$O$905,4,0)</f>
        <v>카메라 철거</v>
      </c>
      <c r="F4" s="54" t="str">
        <f>VLOOKUP($B$3:$B$281,일위대가!$B$4:$O$905,5,0)</f>
        <v>뷸렛</v>
      </c>
      <c r="G4" s="55" t="str">
        <f>VLOOKUP($B$3:$B$281,일위대가!$B$4:$O$905,6,0)</f>
        <v>대</v>
      </c>
      <c r="H4" s="55">
        <v>1</v>
      </c>
      <c r="I4" s="56">
        <f>VLOOKUP($C$3:$C$281,일위대가!$B$4:$O$905,9,0)</f>
        <v>0</v>
      </c>
      <c r="J4" s="56">
        <f>VLOOKUP($C$3:$C$281,일위대가!$B$4:$O$905,11,0)</f>
        <v>0</v>
      </c>
      <c r="K4" s="56">
        <f>VLOOKUP($C$3:$C$281,일위대가!$B$4:$O$905,13,0)</f>
        <v>0</v>
      </c>
      <c r="L4" s="56">
        <f t="shared" ref="L4:L17" si="0">SUM(I4:K4)</f>
        <v>0</v>
      </c>
      <c r="M4" s="244"/>
      <c r="O4" s="58"/>
    </row>
    <row r="5" spans="1:15" ht="24.75" customHeight="1">
      <c r="A5" s="46">
        <v>6</v>
      </c>
      <c r="B5" s="46" t="s">
        <v>127</v>
      </c>
      <c r="C5" s="47" t="s">
        <v>128</v>
      </c>
      <c r="D5" s="53">
        <v>3</v>
      </c>
      <c r="E5" s="54" t="str">
        <f>VLOOKUP($B$3:$B$281,일위대가!$B$4:$O$905,4,0)</f>
        <v>카메라 철거</v>
      </c>
      <c r="F5" s="54" t="str">
        <f>VLOOKUP($B$3:$B$281,일위대가!$B$4:$O$905,5,0)</f>
        <v>PTZ</v>
      </c>
      <c r="G5" s="55" t="str">
        <f>VLOOKUP($B$3:$B$281,일위대가!$B$4:$O$905,6,0)</f>
        <v>대</v>
      </c>
      <c r="H5" s="55">
        <v>1</v>
      </c>
      <c r="I5" s="56">
        <f>VLOOKUP($C$3:$C$281,일위대가!$B$4:$O$905,9,0)</f>
        <v>0</v>
      </c>
      <c r="J5" s="56">
        <f>VLOOKUP($C$3:$C$281,일위대가!$B$4:$O$905,11,0)</f>
        <v>0</v>
      </c>
      <c r="K5" s="56">
        <f>VLOOKUP($C$3:$C$281,일위대가!$B$4:$O$905,13,0)</f>
        <v>0</v>
      </c>
      <c r="L5" s="56">
        <f t="shared" si="0"/>
        <v>0</v>
      </c>
      <c r="M5" s="244"/>
      <c r="O5" s="58"/>
    </row>
    <row r="6" spans="1:15" ht="24.75" customHeight="1">
      <c r="A6" s="46">
        <v>1022</v>
      </c>
      <c r="B6" s="46" t="s">
        <v>129</v>
      </c>
      <c r="C6" s="47" t="s">
        <v>130</v>
      </c>
      <c r="D6" s="53">
        <v>4</v>
      </c>
      <c r="E6" s="54" t="str">
        <f>VLOOKUP($B$3:$B$281,일위대가!$B$4:$O$905,4,0)</f>
        <v>NVR 철거</v>
      </c>
      <c r="F6" s="54" t="str">
        <f>VLOOKUP($B$3:$B$281,일위대가!$B$4:$O$905,5,0)</f>
        <v>32CH</v>
      </c>
      <c r="G6" s="55" t="str">
        <f>VLOOKUP($B$3:$B$281,일위대가!$B$4:$O$905,6,0)</f>
        <v>대</v>
      </c>
      <c r="H6" s="55">
        <v>1</v>
      </c>
      <c r="I6" s="56">
        <f>VLOOKUP($C$3:$C$281,일위대가!$B$4:$O$905,9,0)</f>
        <v>0</v>
      </c>
      <c r="J6" s="56">
        <f>VLOOKUP($C$3:$C$281,일위대가!$B$4:$O$905,11,0)</f>
        <v>0</v>
      </c>
      <c r="K6" s="56">
        <f>VLOOKUP($C$3:$C$281,일위대가!$B$4:$O$905,13,0)</f>
        <v>0</v>
      </c>
      <c r="L6" s="56">
        <f t="shared" si="0"/>
        <v>0</v>
      </c>
      <c r="M6" s="244"/>
      <c r="O6" s="58"/>
    </row>
    <row r="7" spans="1:15" ht="24.75" customHeight="1">
      <c r="A7" s="46">
        <v>2001</v>
      </c>
      <c r="B7" s="46" t="s">
        <v>131</v>
      </c>
      <c r="C7" s="47" t="s">
        <v>132</v>
      </c>
      <c r="D7" s="53">
        <v>5</v>
      </c>
      <c r="E7" s="54" t="str">
        <f>VLOOKUP($B$3:$B$281,일위대가!$B$4:$O$905,4,0)</f>
        <v>광 케이블</v>
      </c>
      <c r="F7" s="54" t="str">
        <f>VLOOKUP($B$3:$B$281,일위대가!$B$4:$O$905,5,0)</f>
        <v>SM-8Core</v>
      </c>
      <c r="G7" s="55" t="str">
        <f>VLOOKUP($B$3:$B$281,일위대가!$B$4:$O$905,6,0)</f>
        <v>m</v>
      </c>
      <c r="H7" s="55">
        <v>1</v>
      </c>
      <c r="I7" s="56">
        <f>VLOOKUP($C$3:$C$281,일위대가!$B$4:$O$905,9,0)</f>
        <v>0</v>
      </c>
      <c r="J7" s="56">
        <f>VLOOKUP($C$3:$C$281,일위대가!$B$4:$O$905,11,0)</f>
        <v>0</v>
      </c>
      <c r="K7" s="56">
        <f>VLOOKUP($C$3:$C$281,일위대가!$B$4:$O$905,13,0)</f>
        <v>0</v>
      </c>
      <c r="L7" s="56">
        <f t="shared" si="0"/>
        <v>0</v>
      </c>
      <c r="M7" s="244"/>
      <c r="O7" s="58"/>
    </row>
    <row r="8" spans="1:15" ht="24.75" customHeight="1">
      <c r="A8" s="46">
        <v>2002</v>
      </c>
      <c r="B8" s="46" t="s">
        <v>133</v>
      </c>
      <c r="C8" s="47" t="s">
        <v>134</v>
      </c>
      <c r="D8" s="242">
        <v>6</v>
      </c>
      <c r="E8" s="54" t="str">
        <f>VLOOKUP($B$3:$B$281,일위대가!$B$4:$O$905,4,0)</f>
        <v>UTP</v>
      </c>
      <c r="F8" s="54" t="str">
        <f>VLOOKUP($B$3:$B$281,일위대가!$B$4:$O$905,5,0)</f>
        <v>CAT6 4P(1조)</v>
      </c>
      <c r="G8" s="55" t="str">
        <f>VLOOKUP($B$3:$B$281,일위대가!$B$4:$O$905,6,0)</f>
        <v>m</v>
      </c>
      <c r="H8" s="55">
        <v>1</v>
      </c>
      <c r="I8" s="56">
        <f>VLOOKUP($C$3:$C$281,일위대가!$B$4:$O$905,9,0)</f>
        <v>0</v>
      </c>
      <c r="J8" s="56">
        <f>VLOOKUP($C$3:$C$281,일위대가!$B$4:$O$905,11,0)</f>
        <v>0</v>
      </c>
      <c r="K8" s="56">
        <f>VLOOKUP($C$3:$C$281,일위대가!$B$4:$O$905,13,0)</f>
        <v>0</v>
      </c>
      <c r="L8" s="56">
        <f t="shared" si="0"/>
        <v>0</v>
      </c>
      <c r="M8" s="244"/>
      <c r="O8" s="58"/>
    </row>
    <row r="9" spans="1:15" ht="24.75" customHeight="1">
      <c r="A9" s="46">
        <v>2003</v>
      </c>
      <c r="B9" s="46" t="s">
        <v>426</v>
      </c>
      <c r="C9" s="47" t="s">
        <v>427</v>
      </c>
      <c r="D9" s="53">
        <v>7</v>
      </c>
      <c r="E9" s="54" t="str">
        <f>VLOOKUP($B$3:$B$281,일위대가!$B$4:$O$905,4,0)</f>
        <v>UTP</v>
      </c>
      <c r="F9" s="54" t="str">
        <f>VLOOKUP($B$3:$B$281,일위대가!$B$4:$O$905,5,0)</f>
        <v>CAT6 4P(2조)</v>
      </c>
      <c r="G9" s="55" t="str">
        <f>VLOOKUP($B$3:$B$281,일위대가!$B$4:$O$905,6,0)</f>
        <v>m</v>
      </c>
      <c r="H9" s="55">
        <v>1</v>
      </c>
      <c r="I9" s="56">
        <f>VLOOKUP($C$3:$C$281,일위대가!$B$4:$O$905,9,0)</f>
        <v>0</v>
      </c>
      <c r="J9" s="56">
        <f>VLOOKUP($C$3:$C$281,일위대가!$B$4:$O$905,11,0)</f>
        <v>0</v>
      </c>
      <c r="K9" s="56">
        <f>VLOOKUP($C$3:$C$281,일위대가!$B$4:$O$905,13,0)</f>
        <v>0</v>
      </c>
      <c r="L9" s="56">
        <f t="shared" si="0"/>
        <v>0</v>
      </c>
      <c r="M9" s="244"/>
      <c r="O9" s="58"/>
    </row>
    <row r="10" spans="1:15" ht="24.75" customHeight="1">
      <c r="A10" s="46">
        <v>2004</v>
      </c>
      <c r="B10" s="46" t="s">
        <v>406</v>
      </c>
      <c r="C10" s="47" t="s">
        <v>407</v>
      </c>
      <c r="D10" s="53">
        <v>8</v>
      </c>
      <c r="E10" s="54" t="str">
        <f>VLOOKUP($B$3:$B$281,일위대가!$B$4:$O$905,4,0)</f>
        <v>UTP</v>
      </c>
      <c r="F10" s="54" t="str">
        <f>VLOOKUP($B$3:$B$281,일위대가!$B$4:$O$905,5,0)</f>
        <v>CAT6 4P(3조)</v>
      </c>
      <c r="G10" s="55" t="str">
        <f>VLOOKUP($B$3:$B$281,일위대가!$B$4:$O$905,6,0)</f>
        <v>m</v>
      </c>
      <c r="H10" s="55">
        <v>1</v>
      </c>
      <c r="I10" s="56">
        <f>VLOOKUP($C$3:$C$281,일위대가!$B$4:$O$905,9,0)</f>
        <v>0</v>
      </c>
      <c r="J10" s="56">
        <f>VLOOKUP($C$3:$C$281,일위대가!$B$4:$O$905,11,0)</f>
        <v>0</v>
      </c>
      <c r="K10" s="56">
        <f>VLOOKUP($C$3:$C$281,일위대가!$B$4:$O$905,13,0)</f>
        <v>0</v>
      </c>
      <c r="L10" s="56">
        <f t="shared" si="0"/>
        <v>0</v>
      </c>
      <c r="M10" s="244"/>
      <c r="O10" s="58"/>
    </row>
    <row r="11" spans="1:15" ht="24.75" customHeight="1">
      <c r="A11" s="46">
        <v>2005</v>
      </c>
      <c r="B11" s="46" t="s">
        <v>408</v>
      </c>
      <c r="C11" s="47" t="s">
        <v>409</v>
      </c>
      <c r="D11" s="53">
        <v>9</v>
      </c>
      <c r="E11" s="54" t="str">
        <f>VLOOKUP($B$3:$B$281,일위대가!$B$4:$O$905,4,0)</f>
        <v>UTP</v>
      </c>
      <c r="F11" s="54" t="str">
        <f>VLOOKUP($B$3:$B$281,일위대가!$B$4:$O$905,5,0)</f>
        <v>CAT6 4P(4조)</v>
      </c>
      <c r="G11" s="55" t="str">
        <f>VLOOKUP($B$3:$B$281,일위대가!$B$4:$O$905,6,0)</f>
        <v>m</v>
      </c>
      <c r="H11" s="55">
        <v>1</v>
      </c>
      <c r="I11" s="56">
        <f>VLOOKUP($C$3:$C$281,일위대가!$B$4:$O$905,9,0)</f>
        <v>0</v>
      </c>
      <c r="J11" s="56">
        <f>VLOOKUP($C$3:$C$281,일위대가!$B$4:$O$905,11,0)</f>
        <v>0</v>
      </c>
      <c r="K11" s="56">
        <f>VLOOKUP($C$3:$C$281,일위대가!$B$4:$O$905,13,0)</f>
        <v>0</v>
      </c>
      <c r="L11" s="56">
        <f t="shared" si="0"/>
        <v>0</v>
      </c>
      <c r="M11" s="244"/>
      <c r="O11" s="58"/>
    </row>
    <row r="12" spans="1:15" ht="24.75" customHeight="1">
      <c r="A12" s="46">
        <v>2006</v>
      </c>
      <c r="B12" s="46" t="s">
        <v>410</v>
      </c>
      <c r="C12" s="47" t="s">
        <v>411</v>
      </c>
      <c r="D12" s="53">
        <v>10</v>
      </c>
      <c r="E12" s="54" t="str">
        <f>VLOOKUP($B$3:$B$281,일위대가!$B$4:$O$905,4,0)</f>
        <v>UTP</v>
      </c>
      <c r="F12" s="54" t="str">
        <f>VLOOKUP($B$3:$B$281,일위대가!$B$4:$O$905,5,0)</f>
        <v>CAT6 4P(6조)</v>
      </c>
      <c r="G12" s="55" t="str">
        <f>VLOOKUP($B$3:$B$281,일위대가!$B$4:$O$905,6,0)</f>
        <v>m</v>
      </c>
      <c r="H12" s="55">
        <v>1</v>
      </c>
      <c r="I12" s="56">
        <f>VLOOKUP($C$3:$C$281,일위대가!$B$4:$O$905,9,0)</f>
        <v>0</v>
      </c>
      <c r="J12" s="56">
        <f>VLOOKUP($C$3:$C$281,일위대가!$B$4:$O$905,11,0)</f>
        <v>0</v>
      </c>
      <c r="K12" s="56">
        <f>VLOOKUP($C$3:$C$281,일위대가!$B$4:$O$905,13,0)</f>
        <v>0</v>
      </c>
      <c r="L12" s="56">
        <f t="shared" si="0"/>
        <v>0</v>
      </c>
      <c r="M12" s="243"/>
      <c r="O12" s="58"/>
    </row>
    <row r="13" spans="1:15" ht="24.75" customHeight="1">
      <c r="A13" s="46">
        <v>2007</v>
      </c>
      <c r="B13" s="46" t="s">
        <v>412</v>
      </c>
      <c r="C13" s="47" t="s">
        <v>413</v>
      </c>
      <c r="D13" s="53">
        <v>11</v>
      </c>
      <c r="E13" s="54" t="str">
        <f>VLOOKUP($B$3:$B$281,일위대가!$B$4:$O$905,4,0)</f>
        <v>UTP</v>
      </c>
      <c r="F13" s="54" t="str">
        <f>VLOOKUP($B$3:$B$281,일위대가!$B$4:$O$905,5,0)</f>
        <v>CAT6 4P(7조)</v>
      </c>
      <c r="G13" s="55" t="str">
        <f>VLOOKUP($B$3:$B$281,일위대가!$B$4:$O$905,6,0)</f>
        <v>m</v>
      </c>
      <c r="H13" s="55">
        <v>1</v>
      </c>
      <c r="I13" s="56">
        <f>VLOOKUP($C$3:$C$281,일위대가!$B$4:$O$905,9,0)</f>
        <v>0</v>
      </c>
      <c r="J13" s="56">
        <f>VLOOKUP($C$3:$C$281,일위대가!$B$4:$O$905,11,0)</f>
        <v>0</v>
      </c>
      <c r="K13" s="56">
        <f>VLOOKUP($C$3:$C$281,일위대가!$B$4:$O$905,13,0)</f>
        <v>0</v>
      </c>
      <c r="L13" s="56">
        <f t="shared" si="0"/>
        <v>0</v>
      </c>
      <c r="M13" s="244"/>
      <c r="O13" s="58"/>
    </row>
    <row r="14" spans="1:15" ht="24.75" customHeight="1">
      <c r="A14" s="46">
        <v>2008</v>
      </c>
      <c r="B14" s="46" t="s">
        <v>414</v>
      </c>
      <c r="C14" s="47" t="s">
        <v>415</v>
      </c>
      <c r="D14" s="242">
        <v>12</v>
      </c>
      <c r="E14" s="54" t="str">
        <f>VLOOKUP($B$3:$B$281,일위대가!$B$4:$O$905,4,0)</f>
        <v>UTP</v>
      </c>
      <c r="F14" s="54" t="str">
        <f>VLOOKUP($B$3:$B$281,일위대가!$B$4:$O$905,5,0)</f>
        <v>CAT6 4P(9조)</v>
      </c>
      <c r="G14" s="55" t="str">
        <f>VLOOKUP($B$3:$B$281,일위대가!$B$4:$O$905,6,0)</f>
        <v>m</v>
      </c>
      <c r="H14" s="55">
        <v>1</v>
      </c>
      <c r="I14" s="56">
        <f>VLOOKUP($C$3:$C$281,일위대가!$B$4:$O$905,9,0)</f>
        <v>0</v>
      </c>
      <c r="J14" s="56">
        <f>VLOOKUP($C$3:$C$281,일위대가!$B$4:$O$905,11,0)</f>
        <v>0</v>
      </c>
      <c r="K14" s="56">
        <f>VLOOKUP($C$3:$C$281,일위대가!$B$4:$O$905,13,0)</f>
        <v>0</v>
      </c>
      <c r="L14" s="56">
        <f t="shared" si="0"/>
        <v>0</v>
      </c>
      <c r="M14" s="243"/>
      <c r="O14" s="58"/>
    </row>
    <row r="15" spans="1:15" ht="24.75" customHeight="1">
      <c r="A15" s="46">
        <v>3001</v>
      </c>
      <c r="B15" s="46" t="s">
        <v>416</v>
      </c>
      <c r="C15" s="47" t="s">
        <v>417</v>
      </c>
      <c r="D15" s="53">
        <v>13</v>
      </c>
      <c r="E15" s="54" t="str">
        <f>VLOOKUP($B$3:$B$281,일위대가!$B$4:$O$905,4,0)</f>
        <v>CD관</v>
      </c>
      <c r="F15" s="54" t="str">
        <f>VLOOKUP($B$3:$B$281,일위대가!$B$4:$O$905,5,0)</f>
        <v>난연 16C</v>
      </c>
      <c r="G15" s="55" t="str">
        <f>VLOOKUP($B$3:$B$281,일위대가!$B$4:$O$905,6,0)</f>
        <v>m</v>
      </c>
      <c r="H15" s="55">
        <v>1</v>
      </c>
      <c r="I15" s="56">
        <f>VLOOKUP($C$3:$C$281,일위대가!$B$4:$O$905,9,0)</f>
        <v>0</v>
      </c>
      <c r="J15" s="56">
        <f>VLOOKUP($C$3:$C$281,일위대가!$B$4:$O$905,11,0)</f>
        <v>0</v>
      </c>
      <c r="K15" s="56">
        <f>VLOOKUP($C$3:$C$281,일위대가!$B$4:$O$905,13,0)</f>
        <v>0</v>
      </c>
      <c r="L15" s="56">
        <f t="shared" si="0"/>
        <v>0</v>
      </c>
      <c r="M15" s="244"/>
    </row>
    <row r="16" spans="1:15" ht="24.75" customHeight="1">
      <c r="A16" s="46">
        <v>3002</v>
      </c>
      <c r="B16" s="46" t="s">
        <v>418</v>
      </c>
      <c r="C16" s="47" t="s">
        <v>419</v>
      </c>
      <c r="D16" s="53">
        <v>14</v>
      </c>
      <c r="E16" s="54" t="str">
        <f>VLOOKUP($B$3:$B$281,일위대가!$B$4:$O$905,4,0)</f>
        <v>CD관</v>
      </c>
      <c r="F16" s="54" t="str">
        <f>VLOOKUP($B$3:$B$281,일위대가!$B$4:$O$905,5,0)</f>
        <v>난연 28C</v>
      </c>
      <c r="G16" s="55" t="str">
        <f>VLOOKUP($B$3:$B$281,일위대가!$B$4:$O$905,6,0)</f>
        <v>m</v>
      </c>
      <c r="H16" s="55">
        <v>1</v>
      </c>
      <c r="I16" s="56">
        <f>VLOOKUP($C$3:$C$281,일위대가!$B$4:$O$905,9,0)</f>
        <v>0</v>
      </c>
      <c r="J16" s="56">
        <f>VLOOKUP($C$3:$C$281,일위대가!$B$4:$O$905,11,0)</f>
        <v>0</v>
      </c>
      <c r="K16" s="56">
        <f>VLOOKUP($C$3:$C$281,일위대가!$B$4:$O$905,13,0)</f>
        <v>0</v>
      </c>
      <c r="L16" s="56">
        <f t="shared" si="0"/>
        <v>0</v>
      </c>
      <c r="M16" s="244"/>
    </row>
    <row r="17" spans="1:13" ht="24.75" customHeight="1">
      <c r="A17" s="46">
        <v>3003</v>
      </c>
      <c r="B17" s="46" t="s">
        <v>420</v>
      </c>
      <c r="C17" s="47" t="s">
        <v>421</v>
      </c>
      <c r="D17" s="53">
        <v>15</v>
      </c>
      <c r="E17" s="54" t="str">
        <f>VLOOKUP($B$3:$B$281,일위대가!$B$4:$O$905,4,0)</f>
        <v>CD관</v>
      </c>
      <c r="F17" s="54" t="str">
        <f>VLOOKUP($B$3:$B$281,일위대가!$B$4:$O$905,5,0)</f>
        <v>난연 36C</v>
      </c>
      <c r="G17" s="55" t="str">
        <f>VLOOKUP($B$3:$B$281,일위대가!$B$4:$O$905,6,0)</f>
        <v>m</v>
      </c>
      <c r="H17" s="55">
        <v>1</v>
      </c>
      <c r="I17" s="56">
        <f>VLOOKUP($C$3:$C$281,일위대가!$B$4:$O$905,9,0)</f>
        <v>0</v>
      </c>
      <c r="J17" s="56">
        <f>VLOOKUP($C$3:$C$281,일위대가!$B$4:$O$905,11,0)</f>
        <v>0</v>
      </c>
      <c r="K17" s="56">
        <f>VLOOKUP($C$3:$C$281,일위대가!$B$4:$O$905,13,0)</f>
        <v>0</v>
      </c>
      <c r="L17" s="56">
        <f t="shared" si="0"/>
        <v>0</v>
      </c>
      <c r="M17" s="244"/>
    </row>
    <row r="18" spans="1:13" ht="24.75" customHeight="1">
      <c r="A18" s="46">
        <v>3004</v>
      </c>
      <c r="B18" s="46" t="s">
        <v>422</v>
      </c>
      <c r="C18" s="47" t="s">
        <v>423</v>
      </c>
      <c r="D18" s="53">
        <v>16</v>
      </c>
      <c r="E18" s="54" t="str">
        <f>VLOOKUP($B$3:$B$281,일위대가!$B$4:$O$905,4,0)</f>
        <v>ST관</v>
      </c>
      <c r="F18" s="54" t="str">
        <f>VLOOKUP($B$3:$B$281,일위대가!$B$4:$O$905,5,0)</f>
        <v>16C</v>
      </c>
      <c r="G18" s="55" t="str">
        <f>VLOOKUP($B$3:$B$281,일위대가!$B$4:$O$905,6,0)</f>
        <v>m</v>
      </c>
      <c r="H18" s="55">
        <v>1</v>
      </c>
      <c r="I18" s="56">
        <f>VLOOKUP($C$3:$C$281,일위대가!$B$4:$O$905,9,0)</f>
        <v>0</v>
      </c>
      <c r="J18" s="56">
        <f>VLOOKUP($C$3:$C$281,일위대가!$B$4:$O$905,11,0)</f>
        <v>0</v>
      </c>
      <c r="K18" s="56">
        <f>VLOOKUP($C$3:$C$281,일위대가!$B$4:$O$905,13,0)</f>
        <v>0</v>
      </c>
      <c r="L18" s="56">
        <f t="shared" ref="L18:L25" si="1">SUM(I18:K18)</f>
        <v>0</v>
      </c>
      <c r="M18" s="244"/>
    </row>
    <row r="19" spans="1:13" ht="24.75" customHeight="1">
      <c r="A19" s="46">
        <v>3005</v>
      </c>
      <c r="B19" s="46" t="s">
        <v>424</v>
      </c>
      <c r="C19" s="47" t="s">
        <v>425</v>
      </c>
      <c r="D19" s="53">
        <v>17</v>
      </c>
      <c r="E19" s="54" t="str">
        <f>VLOOKUP($B$3:$B$281,일위대가!$B$4:$O$905,4,0)</f>
        <v>ST관</v>
      </c>
      <c r="F19" s="54" t="str">
        <f>VLOOKUP($B$3:$B$281,일위대가!$B$4:$O$905,5,0)</f>
        <v>22C</v>
      </c>
      <c r="G19" s="55" t="str">
        <f>VLOOKUP($B$3:$B$281,일위대가!$B$4:$O$905,6,0)</f>
        <v>m</v>
      </c>
      <c r="H19" s="55">
        <v>1</v>
      </c>
      <c r="I19" s="56">
        <f>VLOOKUP($C$3:$C$281,일위대가!$B$4:$O$905,9,0)</f>
        <v>0</v>
      </c>
      <c r="J19" s="56">
        <f>VLOOKUP($C$3:$C$281,일위대가!$B$4:$O$905,11,0)</f>
        <v>0</v>
      </c>
      <c r="K19" s="56">
        <f>VLOOKUP($C$3:$C$281,일위대가!$B$4:$O$905,13,0)</f>
        <v>0</v>
      </c>
      <c r="L19" s="56">
        <f t="shared" si="1"/>
        <v>0</v>
      </c>
      <c r="M19" s="244"/>
    </row>
    <row r="20" spans="1:13" ht="24.75" customHeight="1">
      <c r="A20" s="46">
        <v>3008</v>
      </c>
      <c r="B20" s="46" t="s">
        <v>1153</v>
      </c>
      <c r="C20" s="47" t="s">
        <v>1152</v>
      </c>
      <c r="D20" s="53">
        <v>18</v>
      </c>
      <c r="E20" s="54" t="str">
        <f>VLOOKUP($B$3:$B$281,일위대가!$B$4:$O$905,4,0)</f>
        <v>풀박스</v>
      </c>
      <c r="F20" s="54" t="str">
        <f>VLOOKUP($B$3:$B$281,일위대가!$B$4:$O$905,5,0)</f>
        <v>100*100*100</v>
      </c>
      <c r="G20" s="55" t="str">
        <f>VLOOKUP($B$3:$B$281,일위대가!$B$4:$O$905,6,0)</f>
        <v>개</v>
      </c>
      <c r="H20" s="55">
        <v>1</v>
      </c>
      <c r="I20" s="56">
        <f>VLOOKUP($C$3:$C$281,일위대가!$B$4:$O$905,9,0)</f>
        <v>0</v>
      </c>
      <c r="J20" s="56">
        <f>VLOOKUP($C$3:$C$281,일위대가!$B$4:$O$905,11,0)</f>
        <v>0</v>
      </c>
      <c r="K20" s="56">
        <f>VLOOKUP($C$3:$C$281,일위대가!$B$4:$O$905,13,0)</f>
        <v>0</v>
      </c>
      <c r="L20" s="56">
        <f t="shared" si="1"/>
        <v>0</v>
      </c>
      <c r="M20" s="244"/>
    </row>
    <row r="21" spans="1:13" ht="24.75" customHeight="1">
      <c r="A21" s="46">
        <v>3009</v>
      </c>
      <c r="B21" s="46" t="s">
        <v>453</v>
      </c>
      <c r="C21" s="47" t="s">
        <v>454</v>
      </c>
      <c r="D21" s="53">
        <v>19</v>
      </c>
      <c r="E21" s="54" t="str">
        <f>VLOOKUP($B$3:$B$281,일위대가!$B$4:$O$905,4,0)</f>
        <v>풀박스</v>
      </c>
      <c r="F21" s="54" t="str">
        <f>VLOOKUP($B$3:$B$281,일위대가!$B$4:$O$905,5,0)</f>
        <v>200*200*100</v>
      </c>
      <c r="G21" s="55" t="str">
        <f>VLOOKUP($B$3:$B$281,일위대가!$B$4:$O$905,6,0)</f>
        <v>개</v>
      </c>
      <c r="H21" s="55">
        <v>1</v>
      </c>
      <c r="I21" s="56">
        <f>VLOOKUP($C$3:$C$281,일위대가!$B$4:$O$905,9,0)</f>
        <v>0</v>
      </c>
      <c r="J21" s="56">
        <f>VLOOKUP($C$3:$C$281,일위대가!$B$4:$O$905,11,0)</f>
        <v>0</v>
      </c>
      <c r="K21" s="56">
        <f>VLOOKUP($C$3:$C$281,일위대가!$B$4:$O$905,13,0)</f>
        <v>0</v>
      </c>
      <c r="L21" s="56">
        <f t="shared" si="1"/>
        <v>0</v>
      </c>
      <c r="M21" s="244"/>
    </row>
    <row r="22" spans="1:13" ht="24.75" customHeight="1">
      <c r="A22" s="46">
        <v>2009</v>
      </c>
      <c r="B22" s="46" t="s">
        <v>455</v>
      </c>
      <c r="C22" s="47" t="s">
        <v>456</v>
      </c>
      <c r="D22" s="53">
        <v>20</v>
      </c>
      <c r="E22" s="54" t="str">
        <f>VLOOKUP($B$3:$B$281,일위대가!$B$4:$O$905,4,0)</f>
        <v>UTP 철거</v>
      </c>
      <c r="F22" s="54" t="str">
        <f>VLOOKUP($B$3:$B$281,일위대가!$B$4:$O$905,5,0)</f>
        <v>CAT5 4P</v>
      </c>
      <c r="G22" s="55" t="str">
        <f>VLOOKUP($B$3:$B$281,일위대가!$B$4:$O$905,6,0)</f>
        <v>m</v>
      </c>
      <c r="H22" s="55">
        <v>1</v>
      </c>
      <c r="I22" s="56">
        <f>VLOOKUP($C$3:$C$281,일위대가!$B$4:$O$905,9,0)</f>
        <v>0</v>
      </c>
      <c r="J22" s="56">
        <f>VLOOKUP($C$3:$C$281,일위대가!$B$4:$O$905,11,0)</f>
        <v>0</v>
      </c>
      <c r="K22" s="56">
        <f>VLOOKUP($C$3:$C$281,일위대가!$B$4:$O$905,13,0)</f>
        <v>0</v>
      </c>
      <c r="L22" s="56">
        <f t="shared" si="1"/>
        <v>0</v>
      </c>
      <c r="M22" s="244"/>
    </row>
    <row r="23" spans="1:13" ht="24.75" customHeight="1">
      <c r="A23" s="46">
        <v>3011</v>
      </c>
      <c r="B23" s="46" t="s">
        <v>457</v>
      </c>
      <c r="C23" s="47" t="s">
        <v>458</v>
      </c>
      <c r="D23" s="53">
        <v>21</v>
      </c>
      <c r="E23" s="54" t="str">
        <f>VLOOKUP($B$3:$B$281,일위대가!$B$4:$O$905,4,0)</f>
        <v>PoE함체</v>
      </c>
      <c r="F23" s="54" t="str">
        <f>VLOOKUP($B$3:$B$281,일위대가!$B$4:$O$905,5,0)</f>
        <v>500*600*200</v>
      </c>
      <c r="G23" s="55" t="str">
        <f>VLOOKUP($B$3:$B$281,일위대가!$B$4:$O$905,6,0)</f>
        <v>개</v>
      </c>
      <c r="H23" s="55">
        <v>1</v>
      </c>
      <c r="I23" s="56">
        <f>VLOOKUP($C$3:$C$281,일위대가!$B$4:$O$905,9,0)</f>
        <v>0</v>
      </c>
      <c r="J23" s="56">
        <f>VLOOKUP($C$3:$C$281,일위대가!$B$4:$O$905,11,0)</f>
        <v>0</v>
      </c>
      <c r="K23" s="56">
        <f>VLOOKUP($C$3:$C$281,일위대가!$B$4:$O$905,13,0)</f>
        <v>0</v>
      </c>
      <c r="L23" s="56">
        <f t="shared" si="1"/>
        <v>0</v>
      </c>
      <c r="M23" s="244"/>
    </row>
    <row r="24" spans="1:13" ht="24.75" customHeight="1">
      <c r="A24" s="46">
        <v>3012</v>
      </c>
      <c r="B24" s="46" t="s">
        <v>459</v>
      </c>
      <c r="C24" s="47" t="s">
        <v>460</v>
      </c>
      <c r="D24" s="53">
        <v>22</v>
      </c>
      <c r="E24" s="54" t="str">
        <f>VLOOKUP($B$3:$B$281,일위대가!$B$4:$O$905,4,0)</f>
        <v>PoE함체 철거</v>
      </c>
      <c r="F24" s="54" t="str">
        <f>VLOOKUP($B$3:$B$281,일위대가!$B$4:$O$905,5,0)</f>
        <v>400*500*200</v>
      </c>
      <c r="G24" s="55" t="str">
        <f>VLOOKUP($B$3:$B$281,일위대가!$B$4:$O$905,6,0)</f>
        <v>개</v>
      </c>
      <c r="H24" s="55">
        <v>1</v>
      </c>
      <c r="I24" s="56">
        <f>VLOOKUP($C$3:$C$281,일위대가!$B$4:$O$905,9,0)</f>
        <v>0</v>
      </c>
      <c r="J24" s="56">
        <f>VLOOKUP($C$3:$C$281,일위대가!$B$4:$O$905,11,0)</f>
        <v>0</v>
      </c>
      <c r="K24" s="56">
        <f>VLOOKUP($C$3:$C$281,일위대가!$B$4:$O$905,13,0)</f>
        <v>0</v>
      </c>
      <c r="L24" s="56">
        <f t="shared" si="1"/>
        <v>0</v>
      </c>
      <c r="M24" s="244"/>
    </row>
    <row r="25" spans="1:13" ht="24.75" customHeight="1">
      <c r="A25" s="46">
        <v>3006</v>
      </c>
      <c r="B25" s="46" t="s">
        <v>461</v>
      </c>
      <c r="C25" s="47" t="s">
        <v>462</v>
      </c>
      <c r="D25" s="53">
        <v>23</v>
      </c>
      <c r="E25" s="54" t="str">
        <f>VLOOKUP($B$3:$B$281,일위대가!$B$4:$O$905,4,0)</f>
        <v>GW관</v>
      </c>
      <c r="F25" s="54" t="str">
        <f>VLOOKUP($B$3:$B$281,일위대가!$B$4:$O$905,5,0)</f>
        <v>방수 16C</v>
      </c>
      <c r="G25" s="55" t="str">
        <f>VLOOKUP($B$3:$B$281,일위대가!$B$4:$O$905,6,0)</f>
        <v>m</v>
      </c>
      <c r="H25" s="55">
        <v>1</v>
      </c>
      <c r="I25" s="56">
        <f>VLOOKUP($C$3:$C$281,일위대가!$B$4:$O$905,9,0)</f>
        <v>0</v>
      </c>
      <c r="J25" s="56">
        <f>VLOOKUP($C$3:$C$281,일위대가!$B$4:$O$905,11,0)</f>
        <v>0</v>
      </c>
      <c r="K25" s="56">
        <f>VLOOKUP($C$3:$C$281,일위대가!$B$4:$O$905,13,0)</f>
        <v>0</v>
      </c>
      <c r="L25" s="56">
        <f t="shared" si="1"/>
        <v>0</v>
      </c>
      <c r="M25" s="244"/>
    </row>
    <row r="26" spans="1:13" ht="24.75" customHeight="1">
      <c r="A26" s="46">
        <v>3007</v>
      </c>
      <c r="B26" s="46" t="s">
        <v>995</v>
      </c>
      <c r="C26" s="47" t="s">
        <v>996</v>
      </c>
      <c r="D26" s="53">
        <v>24</v>
      </c>
      <c r="E26" s="54" t="str">
        <f>VLOOKUP($B$3:$B$281,일위대가!$B$4:$O$905,4,0)</f>
        <v>GW관</v>
      </c>
      <c r="F26" s="54" t="str">
        <f>VLOOKUP($B$3:$B$281,일위대가!$B$4:$O$905,5,0)</f>
        <v>방수 22C</v>
      </c>
      <c r="G26" s="55" t="str">
        <f>VLOOKUP($B$3:$B$281,일위대가!$B$4:$O$905,6,0)</f>
        <v>m</v>
      </c>
      <c r="H26" s="55">
        <v>1</v>
      </c>
      <c r="I26" s="56">
        <f>VLOOKUP($C$3:$C$281,일위대가!$B$4:$O$905,9,0)</f>
        <v>0</v>
      </c>
      <c r="J26" s="56">
        <f>VLOOKUP($C$3:$C$281,일위대가!$B$4:$O$905,11,0)</f>
        <v>0</v>
      </c>
      <c r="K26" s="56">
        <f>VLOOKUP($C$3:$C$281,일위대가!$B$4:$O$905,13,0)</f>
        <v>0</v>
      </c>
      <c r="L26" s="56">
        <f t="shared" ref="L26:L34" si="2">SUM(I26:K26)</f>
        <v>0</v>
      </c>
      <c r="M26" s="244"/>
    </row>
    <row r="27" spans="1:13" ht="24.75" customHeight="1">
      <c r="A27" s="46">
        <v>2010</v>
      </c>
      <c r="B27" s="46" t="s">
        <v>997</v>
      </c>
      <c r="C27" s="47" t="s">
        <v>998</v>
      </c>
      <c r="D27" s="360">
        <v>25</v>
      </c>
      <c r="E27" s="361" t="str">
        <f>VLOOKUP($B$3:$B$281,일위대가!$B$4:$O$905,4,0)</f>
        <v>PTZ전력 케이블</v>
      </c>
      <c r="F27" s="361" t="str">
        <f>VLOOKUP($B$3:$B$281,일위대가!$B$4:$O$905,5,0)</f>
        <v>HFCO(0.6/1kV 3C-1.5㎟)</v>
      </c>
      <c r="G27" s="362" t="str">
        <f>VLOOKUP($B$3:$B$281,일위대가!$B$4:$O$905,6,0)</f>
        <v>m</v>
      </c>
      <c r="H27" s="362">
        <v>1</v>
      </c>
      <c r="I27" s="363">
        <f>VLOOKUP($C$3:$C$281,일위대가!$B$4:$O$905,9,0)</f>
        <v>0</v>
      </c>
      <c r="J27" s="363">
        <f>VLOOKUP($C$3:$C$281,일위대가!$B$4:$O$905,11,0)</f>
        <v>0</v>
      </c>
      <c r="K27" s="363">
        <f>VLOOKUP($C$3:$C$281,일위대가!$B$4:$O$905,13,0)</f>
        <v>0</v>
      </c>
      <c r="L27" s="363">
        <f t="shared" si="2"/>
        <v>0</v>
      </c>
      <c r="M27" s="364"/>
    </row>
    <row r="28" spans="1:13" ht="24.75" customHeight="1">
      <c r="A28" s="46">
        <v>2014</v>
      </c>
      <c r="B28" s="46" t="s">
        <v>999</v>
      </c>
      <c r="C28" s="47" t="s">
        <v>1000</v>
      </c>
      <c r="D28" s="420">
        <v>26</v>
      </c>
      <c r="E28" s="421" t="str">
        <f>VLOOKUP($B$3:$B$281,일위대가!$B$4:$O$905,4,0)</f>
        <v>빙상장 스피커 케이블</v>
      </c>
      <c r="F28" s="421" t="str">
        <f>VLOOKUP($B$3:$B$281,일위대가!$B$4:$O$905,5,0)</f>
        <v>F-FR-8 2C-4㎟</v>
      </c>
      <c r="G28" s="422" t="str">
        <f>VLOOKUP($B$3:$B$281,일위대가!$B$4:$O$905,6,0)</f>
        <v>m</v>
      </c>
      <c r="H28" s="422">
        <v>1</v>
      </c>
      <c r="I28" s="423">
        <f>VLOOKUP($C$3:$C$281,일위대가!$B$4:$O$905,9,0)</f>
        <v>0</v>
      </c>
      <c r="J28" s="423">
        <f>VLOOKUP($C$3:$C$281,일위대가!$B$4:$O$905,11,0)</f>
        <v>0</v>
      </c>
      <c r="K28" s="423">
        <f>VLOOKUP($C$3:$C$281,일위대가!$B$4:$O$905,13,0)</f>
        <v>0</v>
      </c>
      <c r="L28" s="423">
        <f t="shared" si="2"/>
        <v>0</v>
      </c>
      <c r="M28" s="424"/>
    </row>
    <row r="29" spans="1:13" ht="24.75" customHeight="1">
      <c r="A29" s="46">
        <v>2015</v>
      </c>
      <c r="B29" s="46" t="s">
        <v>1001</v>
      </c>
      <c r="C29" s="47" t="s">
        <v>1002</v>
      </c>
      <c r="D29" s="53">
        <v>27</v>
      </c>
      <c r="E29" s="54" t="str">
        <f>VLOOKUP($B$3:$B$281,일위대가!$B$4:$O$905,4,0)</f>
        <v>빙상장 스피커 케이블 철거</v>
      </c>
      <c r="F29" s="54" t="str">
        <f>VLOOKUP($B$3:$B$281,일위대가!$B$4:$O$905,5,0)</f>
        <v>F-FR-8 2C-3.5㎟ *4</v>
      </c>
      <c r="G29" s="55" t="str">
        <f>VLOOKUP($B$3:$B$281,일위대가!$B$4:$O$905,6,0)</f>
        <v>m</v>
      </c>
      <c r="H29" s="55">
        <v>1</v>
      </c>
      <c r="I29" s="56">
        <f>VLOOKUP($C$3:$C$281,일위대가!$B$4:$O$905,9,0)</f>
        <v>0</v>
      </c>
      <c r="J29" s="56">
        <f>VLOOKUP($C$3:$C$281,일위대가!$B$4:$O$905,11,0)</f>
        <v>0</v>
      </c>
      <c r="K29" s="56">
        <f>VLOOKUP($C$3:$C$281,일위대가!$B$4:$O$905,13,0)</f>
        <v>0</v>
      </c>
      <c r="L29" s="56">
        <f t="shared" si="2"/>
        <v>0</v>
      </c>
      <c r="M29" s="244"/>
    </row>
    <row r="30" spans="1:13" ht="24.75" customHeight="1">
      <c r="A30" s="46">
        <v>3017</v>
      </c>
      <c r="B30" s="46" t="s">
        <v>1003</v>
      </c>
      <c r="C30" s="47" t="s">
        <v>1004</v>
      </c>
      <c r="D30" s="53">
        <v>28</v>
      </c>
      <c r="E30" s="54" t="str">
        <f>VLOOKUP($B$3:$B$281,일위대가!$B$4:$O$905,4,0)</f>
        <v>ST관</v>
      </c>
      <c r="F30" s="54" t="str">
        <f>VLOOKUP($B$3:$B$281,일위대가!$B$4:$O$905,5,0)</f>
        <v>28C</v>
      </c>
      <c r="G30" s="55" t="str">
        <f>VLOOKUP($B$3:$B$281,일위대가!$B$4:$O$905,6,0)</f>
        <v>m</v>
      </c>
      <c r="H30" s="55">
        <v>1</v>
      </c>
      <c r="I30" s="56">
        <f>VLOOKUP($C$3:$C$281,일위대가!$B$4:$O$905,9,0)</f>
        <v>0</v>
      </c>
      <c r="J30" s="56">
        <f>VLOOKUP($C$3:$C$281,일위대가!$B$4:$O$905,11,0)</f>
        <v>0</v>
      </c>
      <c r="K30" s="56">
        <f>VLOOKUP($C$3:$C$281,일위대가!$B$4:$O$905,13,0)</f>
        <v>0</v>
      </c>
      <c r="L30" s="56">
        <f t="shared" si="2"/>
        <v>0</v>
      </c>
      <c r="M30" s="243"/>
    </row>
    <row r="31" spans="1:13" ht="24.75" customHeight="1">
      <c r="A31" s="46">
        <v>3018</v>
      </c>
      <c r="B31" s="46" t="s">
        <v>1005</v>
      </c>
      <c r="C31" s="47" t="s">
        <v>1006</v>
      </c>
      <c r="D31" s="53">
        <v>29</v>
      </c>
      <c r="E31" s="54" t="str">
        <f>VLOOKUP($B$3:$B$281,일위대가!$B$4:$O$905,4,0)</f>
        <v>ST관</v>
      </c>
      <c r="F31" s="54" t="str">
        <f>VLOOKUP($B$3:$B$281,일위대가!$B$4:$O$905,5,0)</f>
        <v>42C</v>
      </c>
      <c r="G31" s="55" t="str">
        <f>VLOOKUP($B$3:$B$281,일위대가!$B$4:$O$905,6,0)</f>
        <v>m</v>
      </c>
      <c r="H31" s="55">
        <v>1</v>
      </c>
      <c r="I31" s="56">
        <f>VLOOKUP($C$3:$C$281,일위대가!$B$4:$O$905,9,0)</f>
        <v>0</v>
      </c>
      <c r="J31" s="56">
        <f>VLOOKUP($C$3:$C$281,일위대가!$B$4:$O$905,11,0)</f>
        <v>0</v>
      </c>
      <c r="K31" s="56">
        <f>VLOOKUP($C$3:$C$281,일위대가!$B$4:$O$905,13,0)</f>
        <v>0</v>
      </c>
      <c r="L31" s="56">
        <f t="shared" si="2"/>
        <v>0</v>
      </c>
      <c r="M31" s="57"/>
    </row>
    <row r="32" spans="1:13" ht="24.75" customHeight="1">
      <c r="A32" s="46">
        <v>5001</v>
      </c>
      <c r="B32" s="46" t="s">
        <v>1007</v>
      </c>
      <c r="C32" s="47" t="s">
        <v>1008</v>
      </c>
      <c r="D32" s="53">
        <v>30</v>
      </c>
      <c r="E32" s="54" t="str">
        <f>VLOOKUP($B$3:$B$281,일위대가!$B$4:$O$905,4,0)</f>
        <v>스피커 천정형</v>
      </c>
      <c r="F32" s="54" t="str">
        <f>VLOOKUP($B$3:$B$281,일위대가!$B$4:$O$905,5,0)</f>
        <v>천정형 3W</v>
      </c>
      <c r="G32" s="55" t="str">
        <f>VLOOKUP($B$3:$B$281,일위대가!$B$4:$O$905,6,0)</f>
        <v>개</v>
      </c>
      <c r="H32" s="55">
        <v>1</v>
      </c>
      <c r="I32" s="56">
        <f>VLOOKUP($C$3:$C$281,일위대가!$B$4:$O$905,9,0)</f>
        <v>0</v>
      </c>
      <c r="J32" s="56">
        <f>VLOOKUP($C$3:$C$281,일위대가!$B$4:$O$905,11,0)</f>
        <v>0</v>
      </c>
      <c r="K32" s="56">
        <f>VLOOKUP($C$3:$C$281,일위대가!$B$4:$O$905,13,0)</f>
        <v>0</v>
      </c>
      <c r="L32" s="56">
        <f t="shared" si="2"/>
        <v>0</v>
      </c>
      <c r="M32" s="57"/>
    </row>
    <row r="33" spans="1:14" ht="24.75" customHeight="1">
      <c r="A33" s="46">
        <v>5002</v>
      </c>
      <c r="B33" s="46" t="s">
        <v>1009</v>
      </c>
      <c r="C33" s="47" t="s">
        <v>1010</v>
      </c>
      <c r="D33" s="53">
        <v>31</v>
      </c>
      <c r="E33" s="54" t="str">
        <f>VLOOKUP($B$3:$B$281,일위대가!$B$4:$O$905,4,0)</f>
        <v>스피커 벽부형</v>
      </c>
      <c r="F33" s="54" t="str">
        <f>VLOOKUP($B$3:$B$281,일위대가!$B$4:$O$905,5,0)</f>
        <v>벽부형 3W</v>
      </c>
      <c r="G33" s="55" t="str">
        <f>VLOOKUP($B$3:$B$281,일위대가!$B$4:$O$905,6,0)</f>
        <v>개</v>
      </c>
      <c r="H33" s="55">
        <v>1</v>
      </c>
      <c r="I33" s="56">
        <f>VLOOKUP($C$3:$C$281,일위대가!$B$4:$O$905,9,0)</f>
        <v>0</v>
      </c>
      <c r="J33" s="56">
        <f>VLOOKUP($C$3:$C$281,일위대가!$B$4:$O$905,11,0)</f>
        <v>0</v>
      </c>
      <c r="K33" s="56">
        <f>VLOOKUP($C$3:$C$281,일위대가!$B$4:$O$905,13,0)</f>
        <v>0</v>
      </c>
      <c r="L33" s="56">
        <f t="shared" si="2"/>
        <v>0</v>
      </c>
      <c r="M33" s="57"/>
    </row>
    <row r="34" spans="1:14" ht="24.75" customHeight="1">
      <c r="A34" s="46">
        <v>5003</v>
      </c>
      <c r="B34" s="46" t="s">
        <v>1011</v>
      </c>
      <c r="C34" s="47" t="s">
        <v>1012</v>
      </c>
      <c r="D34" s="53">
        <v>32</v>
      </c>
      <c r="E34" s="54" t="str">
        <f>VLOOKUP($B$3:$B$281,일위대가!$B$4:$O$905,4,0)</f>
        <v>스피커 벽부형</v>
      </c>
      <c r="F34" s="54" t="str">
        <f>VLOOKUP($B$3:$B$281,일위대가!$B$4:$O$905,5,0)</f>
        <v>벽부형 20W</v>
      </c>
      <c r="G34" s="55" t="str">
        <f>VLOOKUP($B$3:$B$281,일위대가!$B$4:$O$905,6,0)</f>
        <v>대</v>
      </c>
      <c r="H34" s="55">
        <v>1</v>
      </c>
      <c r="I34" s="56">
        <f>VLOOKUP($C$3:$C$281,일위대가!$B$4:$O$905,9,0)</f>
        <v>0</v>
      </c>
      <c r="J34" s="56">
        <f>VLOOKUP($C$3:$C$281,일위대가!$B$4:$O$905,11,0)</f>
        <v>0</v>
      </c>
      <c r="K34" s="56">
        <f>VLOOKUP($C$3:$C$281,일위대가!$B$4:$O$905,13,0)</f>
        <v>0</v>
      </c>
      <c r="L34" s="56">
        <f t="shared" si="2"/>
        <v>0</v>
      </c>
      <c r="M34" s="244"/>
    </row>
    <row r="35" spans="1:14" ht="24.75" customHeight="1">
      <c r="A35" s="46">
        <v>5004</v>
      </c>
      <c r="B35" s="46" t="s">
        <v>1120</v>
      </c>
      <c r="C35" s="47" t="s">
        <v>1118</v>
      </c>
      <c r="D35" s="53">
        <v>33</v>
      </c>
      <c r="E35" s="54" t="str">
        <f>VLOOKUP($B$3:$B$281,일위대가!$B$4:$O$905,4,0)</f>
        <v>스피커 철거 (천정형)</v>
      </c>
      <c r="F35" s="54" t="str">
        <f>VLOOKUP($B$3:$B$281,일위대가!$B$4:$O$905,5,0)</f>
        <v>천정형 3W</v>
      </c>
      <c r="G35" s="55" t="str">
        <f>VLOOKUP($B$3:$B$281,일위대가!$B$4:$O$905,6,0)</f>
        <v>대</v>
      </c>
      <c r="H35" s="55">
        <v>1</v>
      </c>
      <c r="I35" s="56">
        <f>VLOOKUP($C$3:$C$281,일위대가!$B$4:$O$905,9,0)</f>
        <v>0</v>
      </c>
      <c r="J35" s="56">
        <f>VLOOKUP($C$3:$C$281,일위대가!$B$4:$O$905,11,0)</f>
        <v>0</v>
      </c>
      <c r="K35" s="56">
        <f>VLOOKUP($C$3:$C$281,일위대가!$B$4:$O$905,13,0)</f>
        <v>0</v>
      </c>
      <c r="L35" s="56">
        <f t="shared" ref="L35:L36" si="3">SUM(I35:K35)</f>
        <v>0</v>
      </c>
      <c r="M35" s="244"/>
    </row>
    <row r="36" spans="1:14" ht="24.75" customHeight="1">
      <c r="A36" s="46">
        <v>5005</v>
      </c>
      <c r="B36" s="46" t="s">
        <v>1121</v>
      </c>
      <c r="C36" s="47" t="s">
        <v>1119</v>
      </c>
      <c r="D36" s="53">
        <v>34</v>
      </c>
      <c r="E36" s="54" t="str">
        <f>VLOOKUP($B$3:$B$281,일위대가!$B$4:$O$905,4,0)</f>
        <v>스피커 철거 (벽부형)</v>
      </c>
      <c r="F36" s="54" t="str">
        <f>VLOOKUP($B$3:$B$281,일위대가!$B$4:$O$905,5,0)</f>
        <v>벽부형 3W</v>
      </c>
      <c r="G36" s="55" t="str">
        <f>VLOOKUP($B$3:$B$281,일위대가!$B$4:$O$905,6,0)</f>
        <v>대</v>
      </c>
      <c r="H36" s="55">
        <v>1</v>
      </c>
      <c r="I36" s="56">
        <f>VLOOKUP($C$3:$C$281,일위대가!$B$4:$O$905,9,0)</f>
        <v>0</v>
      </c>
      <c r="J36" s="56">
        <f>VLOOKUP($C$3:$C$281,일위대가!$B$4:$O$905,11,0)</f>
        <v>0</v>
      </c>
      <c r="K36" s="56">
        <f>VLOOKUP($C$3:$C$281,일위대가!$B$4:$O$905,13,0)</f>
        <v>0</v>
      </c>
      <c r="L36" s="56">
        <f t="shared" si="3"/>
        <v>0</v>
      </c>
      <c r="M36" s="244"/>
    </row>
    <row r="37" spans="1:14" ht="24.75" customHeight="1">
      <c r="A37" s="46">
        <v>5006</v>
      </c>
      <c r="B37" s="46" t="s">
        <v>1148</v>
      </c>
      <c r="C37" s="47" t="s">
        <v>1144</v>
      </c>
      <c r="D37" s="53">
        <v>35</v>
      </c>
      <c r="E37" s="54" t="str">
        <f>VLOOKUP($B$3:$B$281,일위대가!$B$4:$O$905,4,0)</f>
        <v>스피커 철거 (벽부형)</v>
      </c>
      <c r="F37" s="54" t="str">
        <f>VLOOKUP($B$3:$B$281,일위대가!$B$4:$O$905,5,0)</f>
        <v>벽부형 20W</v>
      </c>
      <c r="G37" s="55" t="str">
        <f>VLOOKUP($B$3:$B$281,일위대가!$B$4:$O$905,6,0)</f>
        <v>대</v>
      </c>
      <c r="H37" s="55">
        <v>1</v>
      </c>
      <c r="I37" s="56">
        <f>VLOOKUP($C$3:$C$281,일위대가!$B$4:$O$905,9,0)</f>
        <v>0</v>
      </c>
      <c r="J37" s="56">
        <f>VLOOKUP($C$3:$C$281,일위대가!$B$4:$O$905,11,0)</f>
        <v>0</v>
      </c>
      <c r="K37" s="56">
        <f>VLOOKUP($C$3:$C$281,일위대가!$B$4:$O$905,13,0)</f>
        <v>0</v>
      </c>
      <c r="L37" s="56">
        <f t="shared" ref="L37:L40" si="4">SUM(I37:K37)</f>
        <v>0</v>
      </c>
      <c r="M37" s="243"/>
    </row>
    <row r="38" spans="1:14" ht="24.75" customHeight="1">
      <c r="A38" s="46">
        <v>5007</v>
      </c>
      <c r="B38" s="46" t="s">
        <v>1149</v>
      </c>
      <c r="C38" s="47" t="s">
        <v>1145</v>
      </c>
      <c r="D38" s="53">
        <v>36</v>
      </c>
      <c r="E38" s="54" t="str">
        <f>VLOOKUP($B$3:$B$281,일위대가!$B$4:$O$905,4,0)</f>
        <v>방송 단자함</v>
      </c>
      <c r="F38" s="54" t="str">
        <f>VLOOKUP($B$3:$B$281,일위대가!$B$4:$O$905,5,0)</f>
        <v>ST 20P</v>
      </c>
      <c r="G38" s="55" t="str">
        <f>VLOOKUP($B$3:$B$281,일위대가!$B$4:$O$905,6,0)</f>
        <v>개</v>
      </c>
      <c r="H38" s="55">
        <v>1</v>
      </c>
      <c r="I38" s="56">
        <f>VLOOKUP($C$3:$C$281,일위대가!$B$4:$O$905,9,0)</f>
        <v>0</v>
      </c>
      <c r="J38" s="56">
        <f>VLOOKUP($C$3:$C$281,일위대가!$B$4:$O$905,11,0)</f>
        <v>0</v>
      </c>
      <c r="K38" s="56">
        <f>VLOOKUP($C$3:$C$281,일위대가!$B$4:$O$905,13,0)</f>
        <v>0</v>
      </c>
      <c r="L38" s="56">
        <f t="shared" si="4"/>
        <v>0</v>
      </c>
      <c r="M38" s="244"/>
    </row>
    <row r="39" spans="1:14" ht="24.75" customHeight="1">
      <c r="A39" s="46">
        <v>5008</v>
      </c>
      <c r="B39" s="46" t="s">
        <v>1150</v>
      </c>
      <c r="C39" s="47" t="s">
        <v>1146</v>
      </c>
      <c r="D39" s="53">
        <v>37</v>
      </c>
      <c r="E39" s="54" t="str">
        <f>VLOOKUP($B$3:$B$281,일위대가!$B$4:$O$905,4,0)</f>
        <v>방송 단자함 철거</v>
      </c>
      <c r="F39" s="54" t="str">
        <f>VLOOKUP($B$3:$B$281,일위대가!$B$4:$O$905,5,0)</f>
        <v>SP 10P</v>
      </c>
      <c r="G39" s="55" t="str">
        <f>VLOOKUP($B$3:$B$281,일위대가!$B$4:$O$905,6,0)</f>
        <v>개</v>
      </c>
      <c r="H39" s="55">
        <v>1</v>
      </c>
      <c r="I39" s="56">
        <f>VLOOKUP($C$3:$C$281,일위대가!$B$4:$O$905,9,0)</f>
        <v>0</v>
      </c>
      <c r="J39" s="56">
        <f>VLOOKUP($C$3:$C$281,일위대가!$B$4:$O$905,11,0)</f>
        <v>0</v>
      </c>
      <c r="K39" s="56">
        <f>VLOOKUP($C$3:$C$281,일위대가!$B$4:$O$905,13,0)</f>
        <v>0</v>
      </c>
      <c r="L39" s="56">
        <f t="shared" si="4"/>
        <v>0</v>
      </c>
      <c r="M39" s="244"/>
    </row>
    <row r="40" spans="1:14" ht="24.75" customHeight="1">
      <c r="A40" s="46">
        <v>4017</v>
      </c>
      <c r="B40" s="46" t="s">
        <v>1151</v>
      </c>
      <c r="C40" s="47" t="s">
        <v>1147</v>
      </c>
      <c r="D40" s="53">
        <v>38</v>
      </c>
      <c r="E40" s="54" t="str">
        <f>VLOOKUP($B$3:$B$281,일위대가!$B$4:$O$905,4,0)</f>
        <v>MIC JACK PLATE 철거</v>
      </c>
      <c r="F40" s="54" t="str">
        <f>VLOOKUP($B$3:$B$281,일위대가!$B$4:$O$905,5,0)</f>
        <v>2CH</v>
      </c>
      <c r="G40" s="55" t="str">
        <f>VLOOKUP($B$3:$B$281,일위대가!$B$4:$O$905,6,0)</f>
        <v>개</v>
      </c>
      <c r="H40" s="55">
        <v>1</v>
      </c>
      <c r="I40" s="56">
        <f>VLOOKUP($C$3:$C$281,일위대가!$B$4:$O$905,9,0)</f>
        <v>0</v>
      </c>
      <c r="J40" s="56">
        <f>VLOOKUP($C$3:$C$281,일위대가!$B$4:$O$905,11,0)</f>
        <v>0</v>
      </c>
      <c r="K40" s="56">
        <f>VLOOKUP($C$3:$C$281,일위대가!$B$4:$O$905,13,0)</f>
        <v>0</v>
      </c>
      <c r="L40" s="56">
        <f t="shared" si="4"/>
        <v>0</v>
      </c>
      <c r="M40" s="244"/>
      <c r="N40" s="48" t="s">
        <v>1429</v>
      </c>
    </row>
    <row r="41" spans="1:14" ht="24.75" customHeight="1">
      <c r="A41" s="46">
        <v>4018</v>
      </c>
      <c r="B41" s="46" t="s">
        <v>1210</v>
      </c>
      <c r="C41" s="47" t="s">
        <v>1212</v>
      </c>
      <c r="D41" s="53">
        <v>39</v>
      </c>
      <c r="E41" s="54" t="str">
        <f>VLOOKUP($B$3:$B$281,일위대가!$B$4:$O$905,4,0)</f>
        <v>Wireless Ant 철거</v>
      </c>
      <c r="F41" s="54" t="str">
        <f>VLOOKUP($B$3:$B$281,일위대가!$B$4:$O$905,5,0)</f>
        <v>900MHz</v>
      </c>
      <c r="G41" s="55" t="str">
        <f>VLOOKUP($B$3:$B$281,일위대가!$B$4:$O$905,6,0)</f>
        <v>대</v>
      </c>
      <c r="H41" s="55">
        <v>1</v>
      </c>
      <c r="I41" s="56">
        <f>VLOOKUP($C$3:$C$281,일위대가!$B$4:$O$905,9,0)</f>
        <v>0</v>
      </c>
      <c r="J41" s="56">
        <f>VLOOKUP($C$3:$C$281,일위대가!$B$4:$O$905,11,0)</f>
        <v>0</v>
      </c>
      <c r="K41" s="56">
        <f>VLOOKUP($C$3:$C$281,일위대가!$B$4:$O$905,13,0)</f>
        <v>0</v>
      </c>
      <c r="L41" s="56">
        <f t="shared" ref="L41:L42" si="5">SUM(I41:K41)</f>
        <v>0</v>
      </c>
      <c r="M41" s="243"/>
    </row>
    <row r="42" spans="1:14" ht="24.75" customHeight="1">
      <c r="A42" s="46">
        <v>5009</v>
      </c>
      <c r="B42" s="46" t="s">
        <v>1211</v>
      </c>
      <c r="C42" s="47" t="s">
        <v>1213</v>
      </c>
      <c r="D42" s="53">
        <v>40</v>
      </c>
      <c r="E42" s="54" t="str">
        <f>VLOOKUP($B$3:$B$281,일위대가!$B$4:$O$905,4,0)</f>
        <v>19"RACK 철거</v>
      </c>
      <c r="F42" s="54" t="str">
        <f>VLOOKUP($B$3:$B$281,일위대가!$B$4:$O$905,5,0)</f>
        <v>H:1600</v>
      </c>
      <c r="G42" s="55" t="str">
        <f>VLOOKUP($B$3:$B$281,일위대가!$B$4:$O$905,6,0)</f>
        <v>대</v>
      </c>
      <c r="H42" s="55">
        <v>1</v>
      </c>
      <c r="I42" s="56">
        <f>VLOOKUP($C$3:$C$281,일위대가!$B$4:$O$905,9,0)</f>
        <v>0</v>
      </c>
      <c r="J42" s="56">
        <f>VLOOKUP($C$3:$C$281,일위대가!$B$4:$O$905,11,0)</f>
        <v>0</v>
      </c>
      <c r="K42" s="56">
        <f>VLOOKUP($C$3:$C$281,일위대가!$B$4:$O$905,13,0)</f>
        <v>0</v>
      </c>
      <c r="L42" s="56">
        <f t="shared" si="5"/>
        <v>0</v>
      </c>
      <c r="M42" s="244"/>
    </row>
    <row r="43" spans="1:14" ht="24.75" customHeight="1">
      <c r="A43" s="46">
        <v>5010</v>
      </c>
      <c r="B43" s="46" t="s">
        <v>1423</v>
      </c>
      <c r="C43" s="47" t="s">
        <v>1422</v>
      </c>
      <c r="D43" s="53">
        <v>41</v>
      </c>
      <c r="E43" s="54" t="str">
        <f>VLOOKUP($B$3:$B$281,일위대가!$B$4:$O$905,4,0)</f>
        <v>SATELLITE SPEAKER 철거</v>
      </c>
      <c r="F43" s="54" t="str">
        <f>VLOOKUP($B$3:$B$281,일위대가!$B$4:$O$905,5,0)</f>
        <v>120W</v>
      </c>
      <c r="G43" s="55" t="str">
        <f>VLOOKUP($B$3:$B$281,일위대가!$B$4:$O$905,6,0)</f>
        <v>대</v>
      </c>
      <c r="H43" s="55">
        <v>1</v>
      </c>
      <c r="I43" s="56">
        <f>VLOOKUP($C$3:$C$281,일위대가!$B$4:$O$905,9,0)</f>
        <v>0</v>
      </c>
      <c r="J43" s="56">
        <f>VLOOKUP($C$3:$C$281,일위대가!$B$4:$O$905,11,0)</f>
        <v>0</v>
      </c>
      <c r="K43" s="56">
        <f>VLOOKUP($C$3:$C$281,일위대가!$B$4:$O$905,13,0)</f>
        <v>0</v>
      </c>
      <c r="L43" s="56">
        <f t="shared" ref="L43" si="6">SUM(I43:K43)</f>
        <v>0</v>
      </c>
      <c r="M43" s="244"/>
    </row>
    <row r="44" spans="1:14" ht="24.75" customHeight="1">
      <c r="A44" s="46">
        <v>5011</v>
      </c>
      <c r="B44" s="46" t="s">
        <v>1427</v>
      </c>
      <c r="C44" s="47" t="s">
        <v>1428</v>
      </c>
      <c r="D44" s="360">
        <v>42</v>
      </c>
      <c r="E44" s="361" t="str">
        <f>VLOOKUP($B$3:$B$281,일위대가!$B$4:$O$905,4,0)</f>
        <v>CENTER CLUSTER SPEAKER 철거</v>
      </c>
      <c r="F44" s="361" t="str">
        <f>VLOOKUP($B$3:$B$281,일위대가!$B$4:$O$905,5,0)</f>
        <v>300W</v>
      </c>
      <c r="G44" s="362" t="str">
        <f>VLOOKUP($B$3:$B$281,일위대가!$B$4:$O$905,6,0)</f>
        <v>대</v>
      </c>
      <c r="H44" s="362">
        <v>1</v>
      </c>
      <c r="I44" s="363">
        <f>VLOOKUP($C$3:$C$281,일위대가!$B$4:$O$905,9,0)</f>
        <v>0</v>
      </c>
      <c r="J44" s="363">
        <f>VLOOKUP($C$3:$C$281,일위대가!$B$4:$O$905,11,0)</f>
        <v>0</v>
      </c>
      <c r="K44" s="363">
        <f>VLOOKUP($C$3:$C$281,일위대가!$B$4:$O$905,13,0)</f>
        <v>0</v>
      </c>
      <c r="L44" s="363">
        <f t="shared" ref="L44" si="7">SUM(I44:K44)</f>
        <v>0</v>
      </c>
      <c r="M44" s="364"/>
    </row>
    <row r="45" spans="1:14">
      <c r="D45" s="365"/>
      <c r="E45" s="366"/>
      <c r="F45" s="366"/>
      <c r="G45" s="365"/>
      <c r="H45" s="365"/>
      <c r="I45" s="367"/>
      <c r="J45" s="367"/>
      <c r="K45" s="367"/>
      <c r="L45" s="367"/>
      <c r="M45" s="365"/>
    </row>
  </sheetData>
  <mergeCells count="1">
    <mergeCell ref="D1:M1"/>
  </mergeCells>
  <phoneticPr fontId="4" type="noConversion"/>
  <printOptions horizontalCentered="1"/>
  <pageMargins left="0.59055118110236227" right="0.59055118110236227" top="0.74803149606299213" bottom="0.59055118110236227" header="0.31496062992125984" footer="0.31496062992125984"/>
  <pageSetup paperSize="9" scale="72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1"/>
  <dimension ref="A1:CU5608"/>
  <sheetViews>
    <sheetView view="pageBreakPreview" zoomScaleNormal="100" zoomScaleSheetLayoutView="100" workbookViewId="0">
      <selection activeCell="D1" sqref="D1:O1"/>
    </sheetView>
  </sheetViews>
  <sheetFormatPr defaultColWidth="10" defaultRowHeight="13.5"/>
  <cols>
    <col min="1" max="1" width="18.25" style="16" customWidth="1"/>
    <col min="2" max="2" width="10.625" style="16" customWidth="1"/>
    <col min="3" max="3" width="12" style="16" customWidth="1"/>
    <col min="4" max="4" width="31.875" style="17" customWidth="1"/>
    <col min="5" max="5" width="29.875" style="17" customWidth="1"/>
    <col min="6" max="6" width="5.875" style="44" customWidth="1"/>
    <col min="7" max="7" width="8.625" style="44" customWidth="1"/>
    <col min="8" max="8" width="11.5" style="45" customWidth="1"/>
    <col min="9" max="9" width="12.625" style="45" bestFit="1" customWidth="1"/>
    <col min="10" max="10" width="11.75" style="45" customWidth="1"/>
    <col min="11" max="11" width="12.625" style="45" bestFit="1" customWidth="1"/>
    <col min="12" max="13" width="10.875" style="45" customWidth="1"/>
    <col min="14" max="14" width="16.375" style="45" customWidth="1"/>
    <col min="15" max="15" width="13.625" style="17" bestFit="1" customWidth="1"/>
    <col min="16" max="16" width="14.25" style="17" bestFit="1" customWidth="1"/>
    <col min="17" max="17" width="10" style="16"/>
    <col min="18" max="16384" width="10" style="17"/>
  </cols>
  <sheetData>
    <row r="1" spans="1:99" ht="45" customHeight="1">
      <c r="D1" s="581" t="s">
        <v>102</v>
      </c>
      <c r="E1" s="581"/>
      <c r="F1" s="581"/>
      <c r="G1" s="581"/>
      <c r="H1" s="581"/>
      <c r="I1" s="581"/>
      <c r="J1" s="581"/>
      <c r="K1" s="581"/>
      <c r="L1" s="581"/>
      <c r="M1" s="581"/>
      <c r="N1" s="581"/>
      <c r="O1" s="581"/>
    </row>
    <row r="2" spans="1:99" ht="20.25" customHeight="1">
      <c r="D2" s="582" t="s">
        <v>103</v>
      </c>
      <c r="E2" s="584" t="s">
        <v>104</v>
      </c>
      <c r="F2" s="584" t="s">
        <v>105</v>
      </c>
      <c r="G2" s="586" t="s">
        <v>106</v>
      </c>
      <c r="H2" s="588" t="s">
        <v>107</v>
      </c>
      <c r="I2" s="588"/>
      <c r="J2" s="588" t="s">
        <v>108</v>
      </c>
      <c r="K2" s="588"/>
      <c r="L2" s="588" t="s">
        <v>109</v>
      </c>
      <c r="M2" s="588"/>
      <c r="N2" s="588" t="s">
        <v>17</v>
      </c>
      <c r="O2" s="590" t="s">
        <v>110</v>
      </c>
    </row>
    <row r="3" spans="1:99" ht="20.25" customHeight="1">
      <c r="D3" s="583"/>
      <c r="E3" s="585"/>
      <c r="F3" s="585"/>
      <c r="G3" s="587"/>
      <c r="H3" s="18" t="s">
        <v>111</v>
      </c>
      <c r="I3" s="18" t="s">
        <v>112</v>
      </c>
      <c r="J3" s="18" t="s">
        <v>111</v>
      </c>
      <c r="K3" s="18" t="s">
        <v>112</v>
      </c>
      <c r="L3" s="18" t="s">
        <v>111</v>
      </c>
      <c r="M3" s="18" t="s">
        <v>112</v>
      </c>
      <c r="N3" s="589"/>
      <c r="O3" s="591"/>
    </row>
    <row r="4" spans="1:99" ht="21.95" customHeight="1">
      <c r="D4" s="19"/>
      <c r="E4" s="20"/>
      <c r="F4" s="20"/>
      <c r="G4" s="21"/>
      <c r="H4" s="22"/>
      <c r="I4" s="22"/>
      <c r="J4" s="22"/>
      <c r="K4" s="22"/>
      <c r="L4" s="22"/>
      <c r="M4" s="22"/>
      <c r="N4" s="22"/>
      <c r="O4" s="23"/>
    </row>
    <row r="5" spans="1:99" s="31" customFormat="1" ht="21.95" customHeight="1">
      <c r="A5" s="16"/>
      <c r="B5" s="16" t="s">
        <v>113</v>
      </c>
      <c r="C5" s="24" t="s">
        <v>114</v>
      </c>
      <c r="D5" s="25" t="s">
        <v>1530</v>
      </c>
      <c r="E5" s="26"/>
      <c r="F5" s="27"/>
      <c r="G5" s="28"/>
      <c r="H5" s="29"/>
      <c r="I5" s="29"/>
      <c r="J5" s="29"/>
      <c r="K5" s="29"/>
      <c r="L5" s="29"/>
      <c r="M5" s="29"/>
      <c r="N5" s="29"/>
      <c r="O5" s="30"/>
      <c r="P5" s="17"/>
      <c r="Q5" s="16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  <c r="AH5" s="17"/>
      <c r="AI5" s="17"/>
      <c r="AJ5" s="17"/>
      <c r="AK5" s="17"/>
      <c r="AL5" s="17"/>
      <c r="AM5" s="17"/>
      <c r="AN5" s="17"/>
      <c r="AO5" s="17"/>
      <c r="AP5" s="17"/>
      <c r="AQ5" s="17"/>
      <c r="AR5" s="17"/>
      <c r="AS5" s="17"/>
      <c r="AT5" s="17"/>
      <c r="AU5" s="17"/>
      <c r="AV5" s="17"/>
      <c r="AW5" s="17"/>
      <c r="AX5" s="17"/>
      <c r="AY5" s="17"/>
      <c r="AZ5" s="17"/>
      <c r="BA5" s="17"/>
      <c r="BB5" s="17"/>
      <c r="BC5" s="17"/>
      <c r="BD5" s="17"/>
      <c r="BE5" s="17"/>
      <c r="BF5" s="17"/>
      <c r="BG5" s="17"/>
      <c r="BH5" s="17"/>
      <c r="BI5" s="17"/>
      <c r="BJ5" s="17"/>
      <c r="BK5" s="17"/>
      <c r="BL5" s="17"/>
      <c r="BM5" s="17"/>
      <c r="BN5" s="17"/>
      <c r="BO5" s="17"/>
      <c r="BP5" s="17"/>
      <c r="BQ5" s="17"/>
      <c r="BR5" s="17"/>
      <c r="BS5" s="17"/>
      <c r="BT5" s="17"/>
      <c r="BU5" s="17"/>
      <c r="BV5" s="17"/>
      <c r="BW5" s="17"/>
      <c r="BX5" s="17"/>
      <c r="BY5" s="17"/>
      <c r="BZ5" s="17"/>
      <c r="CA5" s="17"/>
      <c r="CB5" s="17"/>
      <c r="CC5" s="17"/>
      <c r="CD5" s="17"/>
      <c r="CE5" s="17"/>
      <c r="CF5" s="17"/>
      <c r="CG5" s="17"/>
      <c r="CH5" s="17"/>
      <c r="CI5" s="17"/>
      <c r="CJ5" s="17"/>
      <c r="CK5" s="17"/>
      <c r="CL5" s="17"/>
      <c r="CM5" s="17"/>
      <c r="CN5" s="17"/>
      <c r="CO5" s="17"/>
      <c r="CP5" s="17"/>
      <c r="CQ5" s="17"/>
      <c r="CR5" s="17"/>
      <c r="CS5" s="17"/>
      <c r="CT5" s="17"/>
      <c r="CU5" s="17"/>
    </row>
    <row r="6" spans="1:99" s="31" customFormat="1" ht="21.95" customHeight="1">
      <c r="A6" s="16"/>
      <c r="B6" s="16"/>
      <c r="C6" s="24"/>
      <c r="D6" s="336" t="s">
        <v>1310</v>
      </c>
      <c r="E6" s="26"/>
      <c r="F6" s="27"/>
      <c r="G6" s="28"/>
      <c r="H6" s="29"/>
      <c r="I6" s="29"/>
      <c r="J6" s="29"/>
      <c r="K6" s="29"/>
      <c r="L6" s="29"/>
      <c r="M6" s="29"/>
      <c r="N6" s="29"/>
      <c r="O6" s="30"/>
      <c r="P6" s="17"/>
      <c r="Q6" s="16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C6" s="17"/>
      <c r="AD6" s="17"/>
      <c r="AE6" s="17"/>
      <c r="AF6" s="17"/>
      <c r="AG6" s="17"/>
      <c r="AH6" s="17"/>
      <c r="AI6" s="17"/>
      <c r="AJ6" s="17"/>
      <c r="AK6" s="17"/>
      <c r="AL6" s="17"/>
      <c r="AM6" s="17"/>
      <c r="AN6" s="17"/>
      <c r="AO6" s="17"/>
      <c r="AP6" s="17"/>
      <c r="AQ6" s="17"/>
      <c r="AR6" s="17"/>
      <c r="AS6" s="17"/>
      <c r="AT6" s="17"/>
      <c r="AU6" s="17"/>
      <c r="AV6" s="17"/>
      <c r="AW6" s="17"/>
      <c r="AX6" s="17"/>
      <c r="AY6" s="17"/>
      <c r="AZ6" s="17"/>
      <c r="BA6" s="17"/>
      <c r="BB6" s="17"/>
      <c r="BC6" s="17"/>
      <c r="BD6" s="17"/>
      <c r="BE6" s="17"/>
      <c r="BF6" s="17"/>
      <c r="BG6" s="17"/>
      <c r="BH6" s="17"/>
      <c r="BI6" s="17"/>
      <c r="BJ6" s="17"/>
      <c r="BK6" s="17"/>
      <c r="BL6" s="17"/>
      <c r="BM6" s="17"/>
      <c r="BN6" s="17"/>
      <c r="BO6" s="17"/>
      <c r="BP6" s="17"/>
      <c r="BQ6" s="17"/>
      <c r="BR6" s="17"/>
      <c r="BS6" s="17"/>
      <c r="BT6" s="17"/>
      <c r="BU6" s="17"/>
      <c r="BV6" s="17"/>
      <c r="BW6" s="17"/>
      <c r="BX6" s="17"/>
      <c r="BY6" s="17"/>
      <c r="BZ6" s="17"/>
      <c r="CA6" s="17"/>
      <c r="CB6" s="17"/>
      <c r="CC6" s="17"/>
      <c r="CD6" s="17"/>
      <c r="CE6" s="17"/>
      <c r="CF6" s="17"/>
      <c r="CG6" s="17"/>
      <c r="CH6" s="17"/>
      <c r="CI6" s="17"/>
      <c r="CJ6" s="17"/>
      <c r="CK6" s="17"/>
      <c r="CL6" s="17"/>
      <c r="CM6" s="17"/>
      <c r="CN6" s="17"/>
      <c r="CO6" s="17"/>
      <c r="CP6" s="17"/>
      <c r="CQ6" s="17"/>
      <c r="CR6" s="17"/>
      <c r="CS6" s="17"/>
      <c r="CT6" s="17"/>
      <c r="CU6" s="17"/>
    </row>
    <row r="7" spans="1:99" s="31" customFormat="1" ht="21.95" customHeight="1">
      <c r="A7" s="16"/>
      <c r="B7" s="24">
        <v>4</v>
      </c>
      <c r="C7" s="24">
        <v>4</v>
      </c>
      <c r="D7" s="32" t="str">
        <f>VLOOKUP($C:$C,집계표!$B$4:$J$155,3,0)</f>
        <v>카메라철거</v>
      </c>
      <c r="E7" s="33" t="str">
        <f>VLOOKUP($C:$C,집계표!$B$4:$J$155,4,0)</f>
        <v>돔</v>
      </c>
      <c r="F7" s="27" t="str">
        <f>VLOOKUP($C:$C,집계표!$B$4:$J$119,5,0)</f>
        <v>대</v>
      </c>
      <c r="G7" s="28">
        <f>VLOOKUP($C:$C,집계표!$B$4:$J$155,6,0)</f>
        <v>0</v>
      </c>
      <c r="H7" s="34">
        <f>VLOOKUP($B:$B,일위대가목록!$A$3:$L$87,9,0)</f>
        <v>0</v>
      </c>
      <c r="I7" s="34">
        <f t="shared" ref="I7:I11" si="0">TRUNC(G7*H7)</f>
        <v>0</v>
      </c>
      <c r="J7" s="34">
        <f>VLOOKUP($B:$B,일위대가목록!$A$3:$L$79,10,0)</f>
        <v>0</v>
      </c>
      <c r="K7" s="34">
        <f t="shared" ref="K7:K11" si="1">TRUNC(G7*J7)</f>
        <v>0</v>
      </c>
      <c r="L7" s="34">
        <v>0</v>
      </c>
      <c r="M7" s="34">
        <f t="shared" ref="M7:M11" si="2">TRUNC(G7*L7)</f>
        <v>0</v>
      </c>
      <c r="N7" s="34">
        <f t="shared" ref="N7:N11" si="3">I7+K7+M7</f>
        <v>0</v>
      </c>
      <c r="O7" s="35" t="str">
        <f>"[대가 "&amp;VLOOKUP($B:$B,일위대가목록!$A$3:$L$81,4,0)&amp;" 호표]"</f>
        <v>[대가 1 호표]</v>
      </c>
      <c r="Q7" s="16"/>
    </row>
    <row r="8" spans="1:99" ht="21.95" customHeight="1">
      <c r="B8" s="24">
        <v>5</v>
      </c>
      <c r="C8" s="24">
        <v>5</v>
      </c>
      <c r="D8" s="32" t="str">
        <f>VLOOKUP($C:$C,집계표!$B$4:$J$155,3,0)</f>
        <v>카메라철거</v>
      </c>
      <c r="E8" s="33" t="str">
        <f>VLOOKUP($C:$C,집계표!$B$4:$J$155,4,0)</f>
        <v>뷰렛</v>
      </c>
      <c r="F8" s="27" t="str">
        <f>VLOOKUP($C:$C,집계표!$B$4:$J$119,5,0)</f>
        <v>대</v>
      </c>
      <c r="G8" s="28">
        <f>VLOOKUP($C:$C,집계표!$B$4:$J$155,6,0)</f>
        <v>0</v>
      </c>
      <c r="H8" s="34">
        <f>VLOOKUP($B:$B,일위대가목록!$A$3:$L$87,9,0)</f>
        <v>0</v>
      </c>
      <c r="I8" s="34">
        <f t="shared" si="0"/>
        <v>0</v>
      </c>
      <c r="J8" s="34">
        <f>VLOOKUP($B:$B,일위대가목록!$A$3:$L$79,10,0)</f>
        <v>0</v>
      </c>
      <c r="K8" s="34">
        <f t="shared" si="1"/>
        <v>0</v>
      </c>
      <c r="L8" s="34">
        <v>0</v>
      </c>
      <c r="M8" s="34">
        <f t="shared" si="2"/>
        <v>0</v>
      </c>
      <c r="N8" s="34">
        <f t="shared" si="3"/>
        <v>0</v>
      </c>
      <c r="O8" s="35" t="str">
        <f>"[대가 "&amp;VLOOKUP($B:$B,일위대가목록!$A$3:$L$81,4,0)&amp;" 호표]"</f>
        <v>[대가 2 호표]</v>
      </c>
    </row>
    <row r="9" spans="1:99" ht="21.95" customHeight="1">
      <c r="B9" s="24">
        <v>6</v>
      </c>
      <c r="C9" s="24">
        <v>6</v>
      </c>
      <c r="D9" s="32" t="str">
        <f>VLOOKUP($C:$C,집계표!$B$4:$J$155,3,0)</f>
        <v>카메라철거</v>
      </c>
      <c r="E9" s="33" t="str">
        <f>VLOOKUP($C:$C,집계표!$B$4:$J$155,4,0)</f>
        <v>PTZ</v>
      </c>
      <c r="F9" s="27" t="str">
        <f>VLOOKUP($C:$C,집계표!$B$4:$J$119,5,0)</f>
        <v>대</v>
      </c>
      <c r="G9" s="28">
        <f>VLOOKUP($C:$C,집계표!$B$4:$J$155,6,0)</f>
        <v>0</v>
      </c>
      <c r="H9" s="34">
        <f>VLOOKUP($B:$B,일위대가목록!$A$3:$L$87,9,0)</f>
        <v>0</v>
      </c>
      <c r="I9" s="34">
        <f t="shared" si="0"/>
        <v>0</v>
      </c>
      <c r="J9" s="34">
        <f>VLOOKUP($B:$B,일위대가목록!$A$3:$L$79,10,0)</f>
        <v>0</v>
      </c>
      <c r="K9" s="34">
        <f t="shared" si="1"/>
        <v>0</v>
      </c>
      <c r="L9" s="34">
        <v>0</v>
      </c>
      <c r="M9" s="34">
        <f t="shared" si="2"/>
        <v>0</v>
      </c>
      <c r="N9" s="34">
        <f t="shared" si="3"/>
        <v>0</v>
      </c>
      <c r="O9" s="35" t="str">
        <f>"[대가 "&amp;VLOOKUP($B:$B,일위대가목록!$A$3:$L$81,4,0)&amp;" 호표]"</f>
        <v>[대가 3 호표]</v>
      </c>
    </row>
    <row r="10" spans="1:99" ht="21.95" customHeight="1">
      <c r="B10" s="24">
        <v>1022</v>
      </c>
      <c r="C10" s="24">
        <v>1022</v>
      </c>
      <c r="D10" s="32" t="str">
        <f>VLOOKUP($C:$C,집계표!$B$4:$J$155,3,0)</f>
        <v>NVR 철거</v>
      </c>
      <c r="E10" s="33" t="str">
        <f>VLOOKUP($C:$C,집계표!$B$4:$J$155,4,0)</f>
        <v>32CH</v>
      </c>
      <c r="F10" s="27" t="str">
        <f>VLOOKUP($C:$C,집계표!$B$4:$J$119,5,0)</f>
        <v>대</v>
      </c>
      <c r="G10" s="28">
        <f>VLOOKUP($C:$C,집계표!$B$4:$J$155,6,0)</f>
        <v>0</v>
      </c>
      <c r="H10" s="34">
        <f>VLOOKUP($B:$B,일위대가목록!$A$3:$L$87,9,0)</f>
        <v>0</v>
      </c>
      <c r="I10" s="34">
        <f t="shared" ref="I10" si="4">TRUNC(G10*H10)</f>
        <v>0</v>
      </c>
      <c r="J10" s="34">
        <f>VLOOKUP($B:$B,일위대가목록!$A$3:$L$79,10,0)</f>
        <v>0</v>
      </c>
      <c r="K10" s="34">
        <f t="shared" ref="K10" si="5">TRUNC(G10*J10)</f>
        <v>0</v>
      </c>
      <c r="L10" s="34">
        <v>0</v>
      </c>
      <c r="M10" s="34">
        <f t="shared" ref="M10" si="6">TRUNC(G10*L10)</f>
        <v>0</v>
      </c>
      <c r="N10" s="34">
        <f t="shared" ref="N10" si="7">I10+K10+M10</f>
        <v>0</v>
      </c>
      <c r="O10" s="35" t="str">
        <f>"[대가 "&amp;VLOOKUP($B:$B,일위대가목록!$A$3:$L$81,4,0)&amp;" 호표]"</f>
        <v>[대가 4 호표]</v>
      </c>
    </row>
    <row r="11" spans="1:99" ht="21.95" customHeight="1">
      <c r="B11" s="24">
        <v>2001</v>
      </c>
      <c r="C11" s="24">
        <v>2001</v>
      </c>
      <c r="D11" s="32" t="str">
        <f>VLOOKUP($C:$C,집계표!$B$4:$J$155,3,0)</f>
        <v>광 케이블</v>
      </c>
      <c r="E11" s="33" t="str">
        <f>VLOOKUP($C:$C,집계표!$B$4:$J$155,4,0)</f>
        <v>SM-8Core</v>
      </c>
      <c r="F11" s="27" t="str">
        <f>VLOOKUP($C:$C,집계표!$B$4:$J$119,5,0)</f>
        <v>m</v>
      </c>
      <c r="G11" s="28">
        <f>VLOOKUP($C:$C,집계표!$B$4:$J$155,6,0)</f>
        <v>0</v>
      </c>
      <c r="H11" s="34">
        <f>VLOOKUP($B:$B,일위대가목록!$A$3:$L$87,9,0)</f>
        <v>0</v>
      </c>
      <c r="I11" s="34">
        <f t="shared" si="0"/>
        <v>0</v>
      </c>
      <c r="J11" s="34">
        <f>VLOOKUP($B:$B,일위대가목록!$A$3:$L$79,10,0)</f>
        <v>0</v>
      </c>
      <c r="K11" s="34">
        <f t="shared" si="1"/>
        <v>0</v>
      </c>
      <c r="L11" s="34">
        <v>0</v>
      </c>
      <c r="M11" s="34">
        <f t="shared" si="2"/>
        <v>0</v>
      </c>
      <c r="N11" s="34">
        <f t="shared" si="3"/>
        <v>0</v>
      </c>
      <c r="O11" s="35" t="str">
        <f>"[대가 "&amp;VLOOKUP($B:$B,일위대가목록!$A$3:$L$81,4,0)&amp;" 호표]"</f>
        <v>[대가 5 호표]</v>
      </c>
    </row>
    <row r="12" spans="1:99" ht="21.95" customHeight="1">
      <c r="B12" s="24">
        <v>2002</v>
      </c>
      <c r="C12" s="24">
        <v>2002</v>
      </c>
      <c r="D12" s="32" t="str">
        <f>VLOOKUP($C:$C,집계표!$B$4:$J$155,3,0)</f>
        <v>UTP</v>
      </c>
      <c r="E12" s="33" t="str">
        <f>VLOOKUP($C:$C,집계표!$B$4:$J$155,4,0)</f>
        <v>CAT6 4P(1조)</v>
      </c>
      <c r="F12" s="27" t="str">
        <f>VLOOKUP($C:$C,집계표!$B$4:$J$119,5,0)</f>
        <v>m</v>
      </c>
      <c r="G12" s="28">
        <f>VLOOKUP($C:$C,집계표!$B$4:$J$155,6,0)</f>
        <v>0</v>
      </c>
      <c r="H12" s="34">
        <f>VLOOKUP($B:$B,일위대가목록!$A$3:$L$87,9,0)</f>
        <v>0</v>
      </c>
      <c r="I12" s="34">
        <f t="shared" ref="I12:I19" si="8">TRUNC(G12*H12)</f>
        <v>0</v>
      </c>
      <c r="J12" s="34">
        <f>VLOOKUP($B:$B,일위대가목록!$A$3:$L$79,10,0)</f>
        <v>0</v>
      </c>
      <c r="K12" s="34">
        <f t="shared" ref="K12:K19" si="9">TRUNC(G12*J12)</f>
        <v>0</v>
      </c>
      <c r="L12" s="34">
        <v>0</v>
      </c>
      <c r="M12" s="34">
        <f t="shared" ref="M12:M19" si="10">TRUNC(G12*L12)</f>
        <v>0</v>
      </c>
      <c r="N12" s="34">
        <f t="shared" ref="N12:N19" si="11">I12+K12+M12</f>
        <v>0</v>
      </c>
      <c r="O12" s="35" t="str">
        <f>"[대가 "&amp;VLOOKUP($B:$B,일위대가목록!$A$3:$L$81,4,0)&amp;" 호표]"</f>
        <v>[대가 6 호표]</v>
      </c>
    </row>
    <row r="13" spans="1:99" ht="21.95" customHeight="1">
      <c r="B13" s="24">
        <v>2003</v>
      </c>
      <c r="C13" s="24">
        <v>2003</v>
      </c>
      <c r="D13" s="32" t="str">
        <f>VLOOKUP($C:$C,집계표!$B$4:$J$155,3,0)</f>
        <v>UTP</v>
      </c>
      <c r="E13" s="33" t="str">
        <f>VLOOKUP($C:$C,집계표!$B$4:$J$155,4,0)</f>
        <v>CAT6 4P(2조)</v>
      </c>
      <c r="F13" s="27" t="str">
        <f>VLOOKUP($C:$C,집계표!$B$4:$J$119,5,0)</f>
        <v>m</v>
      </c>
      <c r="G13" s="28">
        <f>VLOOKUP($C:$C,집계표!$B$4:$J$155,6,0)</f>
        <v>0</v>
      </c>
      <c r="H13" s="34">
        <f>VLOOKUP($B:$B,일위대가목록!$A$3:$L$87,9,0)</f>
        <v>0</v>
      </c>
      <c r="I13" s="34">
        <f t="shared" si="8"/>
        <v>0</v>
      </c>
      <c r="J13" s="34">
        <f>VLOOKUP($B:$B,일위대가목록!$A$3:$L$79,10,0)</f>
        <v>0</v>
      </c>
      <c r="K13" s="34">
        <f t="shared" si="9"/>
        <v>0</v>
      </c>
      <c r="L13" s="34">
        <v>0</v>
      </c>
      <c r="M13" s="34">
        <f t="shared" si="10"/>
        <v>0</v>
      </c>
      <c r="N13" s="34">
        <f t="shared" si="11"/>
        <v>0</v>
      </c>
      <c r="O13" s="35" t="str">
        <f>"[대가 "&amp;VLOOKUP($B:$B,일위대가목록!$A$3:$L$81,4,0)&amp;" 호표]"</f>
        <v>[대가 7 호표]</v>
      </c>
    </row>
    <row r="14" spans="1:99" ht="21.95" customHeight="1">
      <c r="B14" s="24">
        <v>2004</v>
      </c>
      <c r="C14" s="24">
        <v>2004</v>
      </c>
      <c r="D14" s="32" t="str">
        <f>VLOOKUP($C:$C,집계표!$B$4:$J$155,3,0)</f>
        <v>UTP</v>
      </c>
      <c r="E14" s="33" t="str">
        <f>VLOOKUP($C:$C,집계표!$B$4:$J$155,4,0)</f>
        <v>CAT6 4P(3조)</v>
      </c>
      <c r="F14" s="27" t="str">
        <f>VLOOKUP($C:$C,집계표!$B$4:$J$119,5,0)</f>
        <v>m</v>
      </c>
      <c r="G14" s="28">
        <f>VLOOKUP($C:$C,집계표!$B$4:$J$155,6,0)</f>
        <v>0</v>
      </c>
      <c r="H14" s="34">
        <f>VLOOKUP($B:$B,일위대가목록!$A$3:$L$87,9,0)</f>
        <v>0</v>
      </c>
      <c r="I14" s="34">
        <f t="shared" si="8"/>
        <v>0</v>
      </c>
      <c r="J14" s="34">
        <f>VLOOKUP($B:$B,일위대가목록!$A$3:$L$79,10,0)</f>
        <v>0</v>
      </c>
      <c r="K14" s="34">
        <f t="shared" si="9"/>
        <v>0</v>
      </c>
      <c r="L14" s="34">
        <v>0</v>
      </c>
      <c r="M14" s="34">
        <f t="shared" si="10"/>
        <v>0</v>
      </c>
      <c r="N14" s="34">
        <f t="shared" si="11"/>
        <v>0</v>
      </c>
      <c r="O14" s="35" t="str">
        <f>"[대가 "&amp;VLOOKUP($B:$B,일위대가목록!$A$3:$L$81,4,0)&amp;" 호표]"</f>
        <v>[대가 8 호표]</v>
      </c>
    </row>
    <row r="15" spans="1:99" ht="21.95" customHeight="1">
      <c r="B15" s="24">
        <v>2005</v>
      </c>
      <c r="C15" s="24">
        <v>2005</v>
      </c>
      <c r="D15" s="32" t="str">
        <f>VLOOKUP($C:$C,집계표!$B$4:$J$155,3,0)</f>
        <v>UTP</v>
      </c>
      <c r="E15" s="33" t="str">
        <f>VLOOKUP($C:$C,집계표!$B$4:$J$155,4,0)</f>
        <v>CAT6 4P(4조)</v>
      </c>
      <c r="F15" s="27" t="str">
        <f>VLOOKUP($C:$C,집계표!$B$4:$J$119,5,0)</f>
        <v>m</v>
      </c>
      <c r="G15" s="28">
        <f>VLOOKUP($C:$C,집계표!$B$4:$J$155,6,0)</f>
        <v>0</v>
      </c>
      <c r="H15" s="34">
        <f>VLOOKUP($B:$B,일위대가목록!$A$3:$L$87,9,0)</f>
        <v>0</v>
      </c>
      <c r="I15" s="34">
        <f t="shared" si="8"/>
        <v>0</v>
      </c>
      <c r="J15" s="34">
        <f>VLOOKUP($B:$B,일위대가목록!$A$3:$L$79,10,0)</f>
        <v>0</v>
      </c>
      <c r="K15" s="34">
        <f t="shared" si="9"/>
        <v>0</v>
      </c>
      <c r="L15" s="34">
        <v>0</v>
      </c>
      <c r="M15" s="34">
        <f t="shared" si="10"/>
        <v>0</v>
      </c>
      <c r="N15" s="34">
        <f t="shared" si="11"/>
        <v>0</v>
      </c>
      <c r="O15" s="35" t="str">
        <f>"[대가 "&amp;VLOOKUP($B:$B,일위대가목록!$A$3:$L$81,4,0)&amp;" 호표]"</f>
        <v>[대가 9 호표]</v>
      </c>
    </row>
    <row r="16" spans="1:99" ht="21.95" customHeight="1">
      <c r="B16" s="24">
        <v>2006</v>
      </c>
      <c r="C16" s="24">
        <v>2006</v>
      </c>
      <c r="D16" s="32" t="str">
        <f>VLOOKUP($C:$C,집계표!$B$4:$J$155,3,0)</f>
        <v>UTP</v>
      </c>
      <c r="E16" s="33" t="str">
        <f>VLOOKUP($C:$C,집계표!$B$4:$J$155,4,0)</f>
        <v>CAT6 4P(6조)</v>
      </c>
      <c r="F16" s="27" t="str">
        <f>VLOOKUP($C:$C,집계표!$B$4:$J$119,5,0)</f>
        <v>m</v>
      </c>
      <c r="G16" s="28">
        <f>VLOOKUP($C:$C,집계표!$B$4:$J$155,6,0)</f>
        <v>0</v>
      </c>
      <c r="H16" s="34">
        <f>VLOOKUP($B:$B,일위대가목록!$A$3:$L$87,9,0)</f>
        <v>0</v>
      </c>
      <c r="I16" s="34">
        <f t="shared" si="8"/>
        <v>0</v>
      </c>
      <c r="J16" s="34">
        <f>VLOOKUP($B:$B,일위대가목록!$A$3:$L$79,10,0)</f>
        <v>0</v>
      </c>
      <c r="K16" s="34">
        <f t="shared" si="9"/>
        <v>0</v>
      </c>
      <c r="L16" s="34">
        <v>0</v>
      </c>
      <c r="M16" s="34">
        <f t="shared" si="10"/>
        <v>0</v>
      </c>
      <c r="N16" s="34">
        <f t="shared" si="11"/>
        <v>0</v>
      </c>
      <c r="O16" s="35" t="str">
        <f>"[대가 "&amp;VLOOKUP($B:$B,일위대가목록!$A$3:$L$81,4,0)&amp;" 호표]"</f>
        <v>[대가 10 호표]</v>
      </c>
    </row>
    <row r="17" spans="2:15" ht="21.95" customHeight="1">
      <c r="B17" s="24">
        <v>2007</v>
      </c>
      <c r="C17" s="24">
        <v>2007</v>
      </c>
      <c r="D17" s="32" t="str">
        <f>VLOOKUP($C:$C,집계표!$B$4:$J$155,3,0)</f>
        <v>UTP</v>
      </c>
      <c r="E17" s="33" t="str">
        <f>VLOOKUP($C:$C,집계표!$B$4:$J$155,4,0)</f>
        <v>CAT6 4P(7조)</v>
      </c>
      <c r="F17" s="27" t="str">
        <f>VLOOKUP($C:$C,집계표!$B$4:$J$119,5,0)</f>
        <v>m</v>
      </c>
      <c r="G17" s="28">
        <f>VLOOKUP($C:$C,집계표!$B$4:$J$155,6,0)</f>
        <v>0</v>
      </c>
      <c r="H17" s="34">
        <f>VLOOKUP($B:$B,일위대가목록!$A$3:$L$87,9,0)</f>
        <v>0</v>
      </c>
      <c r="I17" s="34">
        <f t="shared" si="8"/>
        <v>0</v>
      </c>
      <c r="J17" s="34">
        <f>VLOOKUP($B:$B,일위대가목록!$A$3:$L$79,10,0)</f>
        <v>0</v>
      </c>
      <c r="K17" s="34">
        <f t="shared" si="9"/>
        <v>0</v>
      </c>
      <c r="L17" s="34">
        <v>0</v>
      </c>
      <c r="M17" s="34">
        <f t="shared" si="10"/>
        <v>0</v>
      </c>
      <c r="N17" s="34">
        <f t="shared" si="11"/>
        <v>0</v>
      </c>
      <c r="O17" s="35" t="str">
        <f>"[대가 "&amp;VLOOKUP($B:$B,일위대가목록!$A$3:$L$81,4,0)&amp;" 호표]"</f>
        <v>[대가 11 호표]</v>
      </c>
    </row>
    <row r="18" spans="2:15" ht="21.95" customHeight="1">
      <c r="B18" s="24">
        <v>2008</v>
      </c>
      <c r="C18" s="24">
        <v>2008</v>
      </c>
      <c r="D18" s="32" t="str">
        <f>VLOOKUP($C:$C,집계표!$B$4:$J$155,3,0)</f>
        <v>UTP</v>
      </c>
      <c r="E18" s="33" t="str">
        <f>VLOOKUP($C:$C,집계표!$B$4:$J$155,4,0)</f>
        <v>CAT6 4P(9조)</v>
      </c>
      <c r="F18" s="27" t="str">
        <f>VLOOKUP($C:$C,집계표!$B$4:$J$119,5,0)</f>
        <v>m</v>
      </c>
      <c r="G18" s="28">
        <f>VLOOKUP($C:$C,집계표!$B$4:$J$155,6,0)</f>
        <v>0</v>
      </c>
      <c r="H18" s="34">
        <f>VLOOKUP($B:$B,일위대가목록!$A$3:$L$87,9,0)</f>
        <v>0</v>
      </c>
      <c r="I18" s="34">
        <f t="shared" si="8"/>
        <v>0</v>
      </c>
      <c r="J18" s="34">
        <f>VLOOKUP($B:$B,일위대가목록!$A$3:$L$79,10,0)</f>
        <v>0</v>
      </c>
      <c r="K18" s="34">
        <f t="shared" si="9"/>
        <v>0</v>
      </c>
      <c r="L18" s="34">
        <v>0</v>
      </c>
      <c r="M18" s="34">
        <f t="shared" si="10"/>
        <v>0</v>
      </c>
      <c r="N18" s="34">
        <f t="shared" si="11"/>
        <v>0</v>
      </c>
      <c r="O18" s="35" t="str">
        <f>"[대가 "&amp;VLOOKUP($B:$B,일위대가목록!$A$3:$L$81,4,0)&amp;" 호표]"</f>
        <v>[대가 12 호표]</v>
      </c>
    </row>
    <row r="19" spans="2:15" ht="21.95" customHeight="1">
      <c r="B19" s="24">
        <v>2009</v>
      </c>
      <c r="C19" s="24">
        <v>2009</v>
      </c>
      <c r="D19" s="32" t="str">
        <f>VLOOKUP($C:$C,집계표!$B$4:$J$155,3,0)</f>
        <v>UTP 철거</v>
      </c>
      <c r="E19" s="33" t="str">
        <f>VLOOKUP($C:$C,집계표!$B$4:$J$155,4,0)</f>
        <v>CAT5</v>
      </c>
      <c r="F19" s="27" t="str">
        <f>VLOOKUP($C:$C,집계표!$B$4:$J$119,5,0)</f>
        <v>m</v>
      </c>
      <c r="G19" s="28">
        <f>VLOOKUP($C:$C,집계표!$B$4:$J$155,6,0)</f>
        <v>0</v>
      </c>
      <c r="H19" s="34">
        <f>VLOOKUP($B:$B,일위대가목록!$A$3:$L$87,9,0)</f>
        <v>0</v>
      </c>
      <c r="I19" s="34">
        <f t="shared" si="8"/>
        <v>0</v>
      </c>
      <c r="J19" s="34">
        <f>VLOOKUP($B:$B,일위대가목록!$A$3:$L$79,10,0)</f>
        <v>0</v>
      </c>
      <c r="K19" s="34">
        <f t="shared" si="9"/>
        <v>0</v>
      </c>
      <c r="L19" s="34">
        <v>0</v>
      </c>
      <c r="M19" s="34">
        <f t="shared" si="10"/>
        <v>0</v>
      </c>
      <c r="N19" s="34">
        <f t="shared" si="11"/>
        <v>0</v>
      </c>
      <c r="O19" s="35" t="str">
        <f>"[대가 "&amp;VLOOKUP($B:$B,일위대가목록!$A$3:$L$81,4,0)&amp;" 호표]"</f>
        <v>[대가 20 호표]</v>
      </c>
    </row>
    <row r="20" spans="2:15" ht="21.95" customHeight="1">
      <c r="B20" s="24">
        <v>3001</v>
      </c>
      <c r="C20" s="24">
        <v>3001</v>
      </c>
      <c r="D20" s="32" t="str">
        <f>VLOOKUP($C:$C,집계표!$B$4:$J$155,3,0)</f>
        <v>CD관</v>
      </c>
      <c r="E20" s="33" t="str">
        <f>VLOOKUP($C:$C,집계표!$B$4:$J$155,4,0)</f>
        <v>난연 16C</v>
      </c>
      <c r="F20" s="27" t="str">
        <f>VLOOKUP($C:$C,집계표!$B$4:$J$119,5,0)</f>
        <v>m</v>
      </c>
      <c r="G20" s="28">
        <f>VLOOKUP($C:$C,집계표!$B$4:$J$155,6,0)</f>
        <v>0</v>
      </c>
      <c r="H20" s="34">
        <f>VLOOKUP($B:$B,일위대가목록!$A$3:$L$87,9,0)</f>
        <v>0</v>
      </c>
      <c r="I20" s="34">
        <f t="shared" ref="I20:I28" si="12">TRUNC(G20*H20)</f>
        <v>0</v>
      </c>
      <c r="J20" s="34">
        <f>VLOOKUP($B:$B,일위대가목록!$A$3:$L$79,10,0)</f>
        <v>0</v>
      </c>
      <c r="K20" s="34">
        <f t="shared" ref="K20:K28" si="13">TRUNC(G20*J20)</f>
        <v>0</v>
      </c>
      <c r="L20" s="34">
        <v>0</v>
      </c>
      <c r="M20" s="34">
        <f t="shared" ref="M20:M28" si="14">TRUNC(G20*L20)</f>
        <v>0</v>
      </c>
      <c r="N20" s="34">
        <f t="shared" ref="N20:N28" si="15">I20+K20+M20</f>
        <v>0</v>
      </c>
      <c r="O20" s="35" t="str">
        <f>"[대가 "&amp;VLOOKUP($B:$B,일위대가목록!$A$3:$L$81,4,0)&amp;" 호표]"</f>
        <v>[대가 13 호표]</v>
      </c>
    </row>
    <row r="21" spans="2:15" ht="21.95" customHeight="1">
      <c r="B21" s="24">
        <v>3002</v>
      </c>
      <c r="C21" s="24">
        <v>3002</v>
      </c>
      <c r="D21" s="32" t="str">
        <f>VLOOKUP($C:$C,집계표!$B$4:$J$155,3,0)</f>
        <v>CD관</v>
      </c>
      <c r="E21" s="33" t="str">
        <f>VLOOKUP($C:$C,집계표!$B$4:$J$155,4,0)</f>
        <v>난연 28C</v>
      </c>
      <c r="F21" s="27" t="str">
        <f>VLOOKUP($C:$C,집계표!$B$4:$J$119,5,0)</f>
        <v>m</v>
      </c>
      <c r="G21" s="28">
        <f>VLOOKUP($C:$C,집계표!$B$4:$J$155,6,0)</f>
        <v>0</v>
      </c>
      <c r="H21" s="34">
        <f>VLOOKUP($B:$B,일위대가목록!$A$3:$L$87,9,0)</f>
        <v>0</v>
      </c>
      <c r="I21" s="34">
        <f t="shared" si="12"/>
        <v>0</v>
      </c>
      <c r="J21" s="34">
        <f>VLOOKUP($B:$B,일위대가목록!$A$3:$L$79,10,0)</f>
        <v>0</v>
      </c>
      <c r="K21" s="34">
        <f t="shared" si="13"/>
        <v>0</v>
      </c>
      <c r="L21" s="34">
        <v>0</v>
      </c>
      <c r="M21" s="34">
        <f t="shared" si="14"/>
        <v>0</v>
      </c>
      <c r="N21" s="34">
        <f t="shared" si="15"/>
        <v>0</v>
      </c>
      <c r="O21" s="35" t="str">
        <f>"[대가 "&amp;VLOOKUP($B:$B,일위대가목록!$A$3:$L$81,4,0)&amp;" 호표]"</f>
        <v>[대가 14 호표]</v>
      </c>
    </row>
    <row r="22" spans="2:15" ht="21.95" customHeight="1">
      <c r="B22" s="24">
        <v>3003</v>
      </c>
      <c r="C22" s="24">
        <v>3003</v>
      </c>
      <c r="D22" s="32" t="str">
        <f>VLOOKUP($C:$C,집계표!$B$4:$J$155,3,0)</f>
        <v>CD관</v>
      </c>
      <c r="E22" s="33" t="str">
        <f>VLOOKUP($C:$C,집계표!$B$4:$J$155,4,0)</f>
        <v>난연 36C</v>
      </c>
      <c r="F22" s="27" t="str">
        <f>VLOOKUP($C:$C,집계표!$B$4:$J$119,5,0)</f>
        <v>m</v>
      </c>
      <c r="G22" s="28">
        <f>VLOOKUP($C:$C,집계표!$B$4:$J$155,6,0)</f>
        <v>0</v>
      </c>
      <c r="H22" s="34">
        <f>VLOOKUP($B:$B,일위대가목록!$A$3:$L$87,9,0)</f>
        <v>0</v>
      </c>
      <c r="I22" s="34">
        <f t="shared" si="12"/>
        <v>0</v>
      </c>
      <c r="J22" s="34">
        <f>VLOOKUP($B:$B,일위대가목록!$A$3:$L$79,10,0)</f>
        <v>0</v>
      </c>
      <c r="K22" s="34">
        <f t="shared" si="13"/>
        <v>0</v>
      </c>
      <c r="L22" s="34">
        <v>0</v>
      </c>
      <c r="M22" s="34">
        <f t="shared" si="14"/>
        <v>0</v>
      </c>
      <c r="N22" s="34">
        <f t="shared" si="15"/>
        <v>0</v>
      </c>
      <c r="O22" s="35" t="str">
        <f>"[대가 "&amp;VLOOKUP($B:$B,일위대가목록!$A$3:$L$81,4,0)&amp;" 호표]"</f>
        <v>[대가 15 호표]</v>
      </c>
    </row>
    <row r="23" spans="2:15" ht="21.95" customHeight="1">
      <c r="B23" s="24">
        <v>3004</v>
      </c>
      <c r="C23" s="24">
        <v>3004</v>
      </c>
      <c r="D23" s="32" t="str">
        <f>VLOOKUP($C:$C,집계표!$B$4:$J$155,3,0)</f>
        <v>ST관</v>
      </c>
      <c r="E23" s="33" t="str">
        <f>VLOOKUP($C:$C,집계표!$B$4:$J$155,4,0)</f>
        <v>16C</v>
      </c>
      <c r="F23" s="27" t="str">
        <f>VLOOKUP($C:$C,집계표!$B$4:$J$119,5,0)</f>
        <v>m</v>
      </c>
      <c r="G23" s="28">
        <f>VLOOKUP($C:$C,집계표!$B$4:$J$155,6,0)</f>
        <v>0</v>
      </c>
      <c r="H23" s="34">
        <f>VLOOKUP($B:$B,일위대가목록!$A$3:$L$87,9,0)</f>
        <v>0</v>
      </c>
      <c r="I23" s="34">
        <f t="shared" si="12"/>
        <v>0</v>
      </c>
      <c r="J23" s="34">
        <f>VLOOKUP($B:$B,일위대가목록!$A$3:$L$79,10,0)</f>
        <v>0</v>
      </c>
      <c r="K23" s="34">
        <f t="shared" si="13"/>
        <v>0</v>
      </c>
      <c r="L23" s="34">
        <v>0</v>
      </c>
      <c r="M23" s="34">
        <f t="shared" si="14"/>
        <v>0</v>
      </c>
      <c r="N23" s="34">
        <f t="shared" si="15"/>
        <v>0</v>
      </c>
      <c r="O23" s="35" t="str">
        <f>"[대가 "&amp;VLOOKUP($B:$B,일위대가목록!$A$3:$L$81,4,0)&amp;" 호표]"</f>
        <v>[대가 16 호표]</v>
      </c>
    </row>
    <row r="24" spans="2:15" ht="21.95" customHeight="1">
      <c r="B24" s="24">
        <v>3005</v>
      </c>
      <c r="C24" s="24">
        <v>3005</v>
      </c>
      <c r="D24" s="32" t="str">
        <f>VLOOKUP($C:$C,집계표!$B$4:$J$155,3,0)</f>
        <v>ST관</v>
      </c>
      <c r="E24" s="33" t="str">
        <f>VLOOKUP($C:$C,집계표!$B$4:$J$155,4,0)</f>
        <v>22C</v>
      </c>
      <c r="F24" s="27" t="str">
        <f>VLOOKUP($C:$C,집계표!$B$4:$J$119,5,0)</f>
        <v>m</v>
      </c>
      <c r="G24" s="28">
        <f>VLOOKUP($C:$C,집계표!$B$4:$J$155,6,0)</f>
        <v>0</v>
      </c>
      <c r="H24" s="34">
        <f>VLOOKUP($B:$B,일위대가목록!$A$3:$L$87,9,0)</f>
        <v>0</v>
      </c>
      <c r="I24" s="34">
        <f t="shared" si="12"/>
        <v>0</v>
      </c>
      <c r="J24" s="34">
        <f>VLOOKUP($B:$B,일위대가목록!$A$3:$L$79,10,0)</f>
        <v>0</v>
      </c>
      <c r="K24" s="34">
        <f t="shared" si="13"/>
        <v>0</v>
      </c>
      <c r="L24" s="34">
        <v>0</v>
      </c>
      <c r="M24" s="34">
        <f t="shared" si="14"/>
        <v>0</v>
      </c>
      <c r="N24" s="34">
        <f t="shared" si="15"/>
        <v>0</v>
      </c>
      <c r="O24" s="35" t="str">
        <f>"[대가 "&amp;VLOOKUP($B:$B,일위대가목록!$A$3:$L$81,4,0)&amp;" 호표]"</f>
        <v>[대가 17 호표]</v>
      </c>
    </row>
    <row r="25" spans="2:15" ht="21.95" customHeight="1">
      <c r="B25" s="24">
        <v>3008</v>
      </c>
      <c r="C25" s="24">
        <v>3008</v>
      </c>
      <c r="D25" s="32" t="str">
        <f>VLOOKUP($C:$C,집계표!$B$4:$J$155,3,0)</f>
        <v>풀박스</v>
      </c>
      <c r="E25" s="33" t="str">
        <f>VLOOKUP($C:$C,집계표!$B$4:$J$155,4,0)</f>
        <v>100*100*100</v>
      </c>
      <c r="F25" s="27" t="str">
        <f>VLOOKUP($C:$C,집계표!$B$4:$J$119,5,0)</f>
        <v>개</v>
      </c>
      <c r="G25" s="28">
        <f>VLOOKUP($C:$C,집계표!$B$4:$J$155,6,0)</f>
        <v>0</v>
      </c>
      <c r="H25" s="34">
        <f>VLOOKUP($B:$B,일위대가목록!$A$3:$L$87,9,0)</f>
        <v>0</v>
      </c>
      <c r="I25" s="34">
        <f t="shared" si="12"/>
        <v>0</v>
      </c>
      <c r="J25" s="34">
        <f>VLOOKUP($B:$B,일위대가목록!$A$3:$L$79,10,0)</f>
        <v>0</v>
      </c>
      <c r="K25" s="34">
        <f t="shared" si="13"/>
        <v>0</v>
      </c>
      <c r="L25" s="34">
        <v>0</v>
      </c>
      <c r="M25" s="34">
        <f t="shared" si="14"/>
        <v>0</v>
      </c>
      <c r="N25" s="34">
        <f t="shared" si="15"/>
        <v>0</v>
      </c>
      <c r="O25" s="35" t="str">
        <f>"[대가 "&amp;VLOOKUP($B:$B,일위대가목록!$A$3:$L$81,4,0)&amp;" 호표]"</f>
        <v>[대가 18 호표]</v>
      </c>
    </row>
    <row r="26" spans="2:15" ht="21.95" customHeight="1">
      <c r="B26" s="24">
        <v>3009</v>
      </c>
      <c r="C26" s="24">
        <v>3009</v>
      </c>
      <c r="D26" s="32" t="str">
        <f>VLOOKUP($C:$C,집계표!$B$4:$J$155,3,0)</f>
        <v>풀박스</v>
      </c>
      <c r="E26" s="33" t="str">
        <f>VLOOKUP($C:$C,집계표!$B$4:$J$155,4,0)</f>
        <v>200*200*100</v>
      </c>
      <c r="F26" s="27" t="str">
        <f>VLOOKUP($C:$C,집계표!$B$4:$J$119,5,0)</f>
        <v>개</v>
      </c>
      <c r="G26" s="28">
        <f>VLOOKUP($C:$C,집계표!$B$4:$J$155,6,0)</f>
        <v>0</v>
      </c>
      <c r="H26" s="34">
        <f>VLOOKUP($B:$B,일위대가목록!$A$3:$L$87,9,0)</f>
        <v>0</v>
      </c>
      <c r="I26" s="34">
        <f t="shared" si="12"/>
        <v>0</v>
      </c>
      <c r="J26" s="34">
        <f>VLOOKUP($B:$B,일위대가목록!$A$3:$L$79,10,0)</f>
        <v>0</v>
      </c>
      <c r="K26" s="34">
        <f t="shared" si="13"/>
        <v>0</v>
      </c>
      <c r="L26" s="34">
        <v>0</v>
      </c>
      <c r="M26" s="34">
        <f t="shared" si="14"/>
        <v>0</v>
      </c>
      <c r="N26" s="34">
        <f t="shared" si="15"/>
        <v>0</v>
      </c>
      <c r="O26" s="35" t="str">
        <f>"[대가 "&amp;VLOOKUP($B:$B,일위대가목록!$A$3:$L$81,4,0)&amp;" 호표]"</f>
        <v>[대가 19 호표]</v>
      </c>
    </row>
    <row r="27" spans="2:15" ht="21.95" customHeight="1">
      <c r="B27" s="24">
        <v>3006</v>
      </c>
      <c r="C27" s="24">
        <v>3006</v>
      </c>
      <c r="D27" s="32" t="str">
        <f>VLOOKUP($C:$C,집계표!$B$4:$J$155,3,0)</f>
        <v>GW관</v>
      </c>
      <c r="E27" s="33" t="str">
        <f>VLOOKUP($C:$C,집계표!$B$4:$J$155,4,0)</f>
        <v>방수 16C</v>
      </c>
      <c r="F27" s="27" t="str">
        <f>VLOOKUP($C:$C,집계표!$B$4:$J$119,5,0)</f>
        <v>m</v>
      </c>
      <c r="G27" s="28">
        <f>VLOOKUP($C:$C,집계표!$B$4:$J$155,6,0)</f>
        <v>0</v>
      </c>
      <c r="H27" s="34">
        <f>VLOOKUP($B:$B,일위대가목록!$A$3:$L$87,9,0)</f>
        <v>0</v>
      </c>
      <c r="I27" s="34">
        <f t="shared" si="12"/>
        <v>0</v>
      </c>
      <c r="J27" s="34">
        <f>VLOOKUP($B:$B,일위대가목록!$A$3:$L$79,10,0)</f>
        <v>0</v>
      </c>
      <c r="K27" s="34">
        <f t="shared" si="13"/>
        <v>0</v>
      </c>
      <c r="L27" s="34">
        <v>0</v>
      </c>
      <c r="M27" s="34">
        <f t="shared" si="14"/>
        <v>0</v>
      </c>
      <c r="N27" s="34">
        <f t="shared" si="15"/>
        <v>0</v>
      </c>
      <c r="O27" s="35" t="str">
        <f>"[대가 "&amp;VLOOKUP($B:$B,일위대가목록!$A$3:$L$81,4,0)&amp;" 호표]"</f>
        <v>[대가 23 호표]</v>
      </c>
    </row>
    <row r="28" spans="2:15" ht="21.95" customHeight="1">
      <c r="B28" s="24">
        <v>3007</v>
      </c>
      <c r="C28" s="24">
        <v>3007</v>
      </c>
      <c r="D28" s="32" t="str">
        <f>VLOOKUP($C:$C,집계표!$B$4:$J$155,3,0)</f>
        <v>GW관</v>
      </c>
      <c r="E28" s="33" t="str">
        <f>VLOOKUP($C:$C,집계표!$B$4:$J$155,4,0)</f>
        <v>방수 22C</v>
      </c>
      <c r="F28" s="27" t="str">
        <f>VLOOKUP($C:$C,집계표!$B$4:$J$119,5,0)</f>
        <v>m</v>
      </c>
      <c r="G28" s="28">
        <f>VLOOKUP($C:$C,집계표!$B$4:$J$155,6,0)</f>
        <v>0</v>
      </c>
      <c r="H28" s="34">
        <f>VLOOKUP($B:$B,일위대가목록!$A$3:$L$87,9,0)</f>
        <v>0</v>
      </c>
      <c r="I28" s="34">
        <f t="shared" si="12"/>
        <v>0</v>
      </c>
      <c r="J28" s="34">
        <f>VLOOKUP($B:$B,일위대가목록!$A$3:$L$79,10,0)</f>
        <v>0</v>
      </c>
      <c r="K28" s="34">
        <f t="shared" si="13"/>
        <v>0</v>
      </c>
      <c r="L28" s="34">
        <v>0</v>
      </c>
      <c r="M28" s="34">
        <f t="shared" si="14"/>
        <v>0</v>
      </c>
      <c r="N28" s="34">
        <f t="shared" si="15"/>
        <v>0</v>
      </c>
      <c r="O28" s="35" t="str">
        <f>"[대가 "&amp;VLOOKUP($B:$B,일위대가목록!$A$3:$L$81,4,0)&amp;" 호표]"</f>
        <v>[대가 24 호표]</v>
      </c>
    </row>
    <row r="29" spans="2:15" ht="21.95" customHeight="1">
      <c r="B29" s="24">
        <v>3011</v>
      </c>
      <c r="C29" s="24">
        <v>1020</v>
      </c>
      <c r="D29" s="32" t="str">
        <f>VLOOKUP($C:$C,집계표!$B$4:$J$155,3,0)</f>
        <v>PoE함체</v>
      </c>
      <c r="E29" s="33" t="str">
        <f>VLOOKUP($C:$C,집계표!$B$4:$J$155,4,0)</f>
        <v>500*600*200</v>
      </c>
      <c r="F29" s="27" t="str">
        <f>VLOOKUP($C:$C,집계표!$B$4:$J$119,5,0)</f>
        <v>개</v>
      </c>
      <c r="G29" s="28">
        <f>VLOOKUP($C:$C,집계표!$B$4:$J$155,6,0)</f>
        <v>0</v>
      </c>
      <c r="H29" s="34">
        <f>VLOOKUP($B:$B,일위대가목록!$A$3:$L$87,9,0)</f>
        <v>0</v>
      </c>
      <c r="I29" s="34">
        <f t="shared" ref="I29:I30" si="16">TRUNC(G29*H29)</f>
        <v>0</v>
      </c>
      <c r="J29" s="34">
        <f>VLOOKUP($B:$B,일위대가목록!$A$3:$L$79,10,0)</f>
        <v>0</v>
      </c>
      <c r="K29" s="34">
        <f t="shared" ref="K29:K30" si="17">TRUNC(G29*J29)</f>
        <v>0</v>
      </c>
      <c r="L29" s="34">
        <v>0</v>
      </c>
      <c r="M29" s="34">
        <f t="shared" ref="M29:M30" si="18">TRUNC(G29*L29)</f>
        <v>0</v>
      </c>
      <c r="N29" s="34">
        <f t="shared" ref="N29:N30" si="19">I29+K29+M29</f>
        <v>0</v>
      </c>
      <c r="O29" s="35" t="str">
        <f>"[대가 "&amp;VLOOKUP($B:$B,일위대가목록!$A$3:$L$81,4,0)&amp;" 호표]"</f>
        <v>[대가 21 호표]</v>
      </c>
    </row>
    <row r="30" spans="2:15" ht="21.95" customHeight="1">
      <c r="B30" s="24">
        <v>3012</v>
      </c>
      <c r="C30" s="24">
        <v>1021</v>
      </c>
      <c r="D30" s="32" t="str">
        <f>VLOOKUP($C:$C,집계표!$B$4:$J$155,3,0)</f>
        <v>PoE함체 철거</v>
      </c>
      <c r="E30" s="33" t="str">
        <f>VLOOKUP($C:$C,집계표!$B$4:$J$155,4,0)</f>
        <v>400*500*200</v>
      </c>
      <c r="F30" s="27" t="str">
        <f>VLOOKUP($C:$C,집계표!$B$4:$J$119,5,0)</f>
        <v>개</v>
      </c>
      <c r="G30" s="28">
        <f>VLOOKUP($C:$C,집계표!$B$4:$J$155,6,0)</f>
        <v>0</v>
      </c>
      <c r="H30" s="34">
        <f>VLOOKUP($B:$B,일위대가목록!$A$3:$L$87,9,0)</f>
        <v>0</v>
      </c>
      <c r="I30" s="34">
        <f t="shared" si="16"/>
        <v>0</v>
      </c>
      <c r="J30" s="34">
        <f>VLOOKUP($B:$B,일위대가목록!$A$3:$L$79,10,0)</f>
        <v>0</v>
      </c>
      <c r="K30" s="34">
        <f t="shared" si="17"/>
        <v>0</v>
      </c>
      <c r="L30" s="34">
        <v>0</v>
      </c>
      <c r="M30" s="34">
        <f t="shared" si="18"/>
        <v>0</v>
      </c>
      <c r="N30" s="34">
        <f t="shared" si="19"/>
        <v>0</v>
      </c>
      <c r="O30" s="35" t="str">
        <f>"[대가 "&amp;VLOOKUP($B:$B,일위대가목록!$A$3:$L$81,4,0)&amp;" 호표]"</f>
        <v>[대가 22 호표]</v>
      </c>
    </row>
    <row r="31" spans="2:15" ht="21.95" customHeight="1">
      <c r="B31" s="24">
        <v>2010</v>
      </c>
      <c r="C31" s="24">
        <v>2010</v>
      </c>
      <c r="D31" s="32" t="str">
        <f>VLOOKUP($C:$C,집계표!$B$4:$J$155,3,0)</f>
        <v>PTZ전력 케이블</v>
      </c>
      <c r="E31" s="33" t="str">
        <f>VLOOKUP($C:$C,집계표!$B$4:$J$155,4,0)</f>
        <v>HFCO(0.6/1kV 3C-1.5㎟)</v>
      </c>
      <c r="F31" s="27" t="str">
        <f>VLOOKUP($C:$C,집계표!$B$4:$J$119,5,0)</f>
        <v>m</v>
      </c>
      <c r="G31" s="28">
        <f>VLOOKUP($C:$C,집계표!$B$4:$J$155,6,0)</f>
        <v>0</v>
      </c>
      <c r="H31" s="34">
        <f>VLOOKUP($B:$B,일위대가목록!$A$3:$L$87,9,0)</f>
        <v>0</v>
      </c>
      <c r="I31" s="34">
        <f t="shared" ref="I31" si="20">TRUNC(G31*H31)</f>
        <v>0</v>
      </c>
      <c r="J31" s="34">
        <f>VLOOKUP($B:$B,일위대가목록!$A$3:$L$79,10,0)</f>
        <v>0</v>
      </c>
      <c r="K31" s="34">
        <f t="shared" ref="K31" si="21">TRUNC(G31*J31)</f>
        <v>0</v>
      </c>
      <c r="L31" s="34">
        <v>0</v>
      </c>
      <c r="M31" s="34">
        <f t="shared" ref="M31" si="22">TRUNC(G31*L31)</f>
        <v>0</v>
      </c>
      <c r="N31" s="34">
        <f t="shared" ref="N31" si="23">I31+K31+M31</f>
        <v>0</v>
      </c>
      <c r="O31" s="35" t="str">
        <f>"[대가 "&amp;VLOOKUP($B:$B,일위대가목록!$A$3:$L$81,4,0)&amp;" 호표]"</f>
        <v>[대가 25 호표]</v>
      </c>
    </row>
    <row r="32" spans="2:15" ht="24" customHeight="1">
      <c r="B32" s="24"/>
      <c r="C32" s="24"/>
      <c r="D32" s="577" t="s">
        <v>115</v>
      </c>
      <c r="E32" s="578"/>
      <c r="F32" s="36"/>
      <c r="G32" s="37"/>
      <c r="H32" s="38"/>
      <c r="I32" s="38">
        <f>SUM(I7:I31)</f>
        <v>0</v>
      </c>
      <c r="J32" s="38"/>
      <c r="K32" s="38">
        <f>SUM(K7:K31)</f>
        <v>0</v>
      </c>
      <c r="L32" s="38"/>
      <c r="M32" s="38">
        <f>SUM(M7:M26)</f>
        <v>0</v>
      </c>
      <c r="N32" s="38">
        <f>SUM(N7:N31)</f>
        <v>0</v>
      </c>
      <c r="O32" s="39"/>
    </row>
    <row r="33" spans="1:17" ht="21.95" customHeight="1">
      <c r="B33" s="24"/>
      <c r="C33" s="24"/>
      <c r="D33" s="356" t="s">
        <v>1311</v>
      </c>
      <c r="E33" s="357"/>
      <c r="F33" s="20"/>
      <c r="G33" s="21"/>
      <c r="H33" s="358"/>
      <c r="I33" s="358"/>
      <c r="J33" s="358"/>
      <c r="K33" s="358"/>
      <c r="L33" s="358"/>
      <c r="M33" s="358"/>
      <c r="N33" s="358"/>
      <c r="O33" s="359"/>
    </row>
    <row r="34" spans="1:17" ht="21.95" customHeight="1">
      <c r="B34" s="24">
        <v>2014</v>
      </c>
      <c r="C34" s="24">
        <v>2014</v>
      </c>
      <c r="D34" s="32" t="str">
        <f>VLOOKUP($C:$C,집계표!$B$4:$J$155,3,0)</f>
        <v>빙상장 스피커 케이블</v>
      </c>
      <c r="E34" s="33" t="str">
        <f>VLOOKUP($C:$C,집계표!$B$4:$J$155,4,0)</f>
        <v>F-FR-8 2C-4㎟</v>
      </c>
      <c r="F34" s="27" t="str">
        <f>VLOOKUP($C:$C,집계표!$B$4:$J$119,5,0)</f>
        <v>m</v>
      </c>
      <c r="G34" s="28">
        <f>VLOOKUP($C:$C,집계표!$B$4:$J$155,6,0)</f>
        <v>0</v>
      </c>
      <c r="H34" s="34">
        <f>VLOOKUP($B:$B,일위대가목록!$A$3:$L$87,9,0)</f>
        <v>0</v>
      </c>
      <c r="I34" s="34">
        <f t="shared" ref="I34:I37" si="24">TRUNC(G34*H34)</f>
        <v>0</v>
      </c>
      <c r="J34" s="34">
        <f>VLOOKUP($B:$B,일위대가목록!$A$3:$L$79,10,0)</f>
        <v>0</v>
      </c>
      <c r="K34" s="34">
        <f t="shared" ref="K34:K37" si="25">TRUNC(G34*J34)</f>
        <v>0</v>
      </c>
      <c r="L34" s="34">
        <v>0</v>
      </c>
      <c r="M34" s="34">
        <f t="shared" ref="M34:M37" si="26">TRUNC(G34*L34)</f>
        <v>0</v>
      </c>
      <c r="N34" s="34">
        <f t="shared" ref="N34:N37" si="27">I34+K34+M34</f>
        <v>0</v>
      </c>
      <c r="O34" s="35" t="str">
        <f>"[대가 "&amp;VLOOKUP($B:$B,일위대가목록!$A$3:$L$81,4,0)&amp;" 호표]"</f>
        <v>[대가 26 호표]</v>
      </c>
    </row>
    <row r="35" spans="1:17" ht="21.95" customHeight="1">
      <c r="B35" s="24">
        <v>2015</v>
      </c>
      <c r="C35" s="24">
        <v>2015</v>
      </c>
      <c r="D35" s="32" t="str">
        <f>VLOOKUP($C:$C,집계표!$B$4:$J$155,3,0)</f>
        <v>빙상장 스피커 케이블 철거</v>
      </c>
      <c r="E35" s="33" t="str">
        <f>VLOOKUP($C:$C,집계표!$B$4:$J$155,4,0)</f>
        <v>난연 16C</v>
      </c>
      <c r="F35" s="27" t="str">
        <f>VLOOKUP($C:$C,집계표!$B$4:$J$119,5,0)</f>
        <v>m</v>
      </c>
      <c r="G35" s="28">
        <f>VLOOKUP($C:$C,집계표!$B$4:$J$155,6,0)</f>
        <v>0</v>
      </c>
      <c r="H35" s="34">
        <f>VLOOKUP($B:$B,일위대가목록!$A$3:$L$87,9,0)</f>
        <v>0</v>
      </c>
      <c r="I35" s="34">
        <f t="shared" si="24"/>
        <v>0</v>
      </c>
      <c r="J35" s="34">
        <f>VLOOKUP($B:$B,일위대가목록!$A$3:$L$79,10,0)</f>
        <v>0</v>
      </c>
      <c r="K35" s="34">
        <f t="shared" si="25"/>
        <v>0</v>
      </c>
      <c r="L35" s="34">
        <v>0</v>
      </c>
      <c r="M35" s="34">
        <f t="shared" si="26"/>
        <v>0</v>
      </c>
      <c r="N35" s="34">
        <f t="shared" si="27"/>
        <v>0</v>
      </c>
      <c r="O35" s="35" t="str">
        <f>"[대가 "&amp;VLOOKUP($B:$B,일위대가목록!$A$3:$L$81,4,0)&amp;" 호표]"</f>
        <v>[대가 27 호표]</v>
      </c>
    </row>
    <row r="36" spans="1:17" ht="21.95" customHeight="1">
      <c r="A36" s="17"/>
      <c r="B36" s="24">
        <v>3017</v>
      </c>
      <c r="C36" s="24">
        <v>3017</v>
      </c>
      <c r="D36" s="32" t="str">
        <f>VLOOKUP($C:$C,집계표!$B$4:$J$155,3,0)</f>
        <v>ST관</v>
      </c>
      <c r="E36" s="33" t="str">
        <f>VLOOKUP($C:$C,집계표!$B$4:$J$155,4,0)</f>
        <v>28C</v>
      </c>
      <c r="F36" s="27" t="str">
        <f>VLOOKUP($C:$C,집계표!$B$4:$J$119,5,0)</f>
        <v>m</v>
      </c>
      <c r="G36" s="28">
        <f>VLOOKUP($C:$C,집계표!$B$4:$J$155,6,0)</f>
        <v>0</v>
      </c>
      <c r="H36" s="34">
        <f>VLOOKUP($B:$B,일위대가목록!$A$3:$L$87,9,0)</f>
        <v>0</v>
      </c>
      <c r="I36" s="34">
        <f t="shared" si="24"/>
        <v>0</v>
      </c>
      <c r="J36" s="34">
        <f>VLOOKUP($B:$B,일위대가목록!$A$3:$L$79,10,0)</f>
        <v>0</v>
      </c>
      <c r="K36" s="34">
        <f t="shared" si="25"/>
        <v>0</v>
      </c>
      <c r="L36" s="34">
        <v>0</v>
      </c>
      <c r="M36" s="34">
        <f t="shared" si="26"/>
        <v>0</v>
      </c>
      <c r="N36" s="34">
        <f t="shared" si="27"/>
        <v>0</v>
      </c>
      <c r="O36" s="35" t="str">
        <f>"[대가 "&amp;VLOOKUP($B:$B,일위대가목록!$A$3:$L$81,4,0)&amp;" 호표]"</f>
        <v>[대가 28 호표]</v>
      </c>
      <c r="Q36" s="17"/>
    </row>
    <row r="37" spans="1:17" ht="21.95" customHeight="1">
      <c r="A37" s="17"/>
      <c r="B37" s="24">
        <v>3018</v>
      </c>
      <c r="C37" s="24">
        <v>3018</v>
      </c>
      <c r="D37" s="32" t="str">
        <f>VLOOKUP($C:$C,집계표!$B$4:$J$155,3,0)</f>
        <v>ST관</v>
      </c>
      <c r="E37" s="33" t="str">
        <f>VLOOKUP($C:$C,집계표!$B$4:$J$155,4,0)</f>
        <v>42C</v>
      </c>
      <c r="F37" s="27" t="str">
        <f>VLOOKUP($C:$C,집계표!$B$4:$J$119,5,0)</f>
        <v>m</v>
      </c>
      <c r="G37" s="28">
        <f>VLOOKUP($C:$C,집계표!$B$4:$J$155,6,0)</f>
        <v>0</v>
      </c>
      <c r="H37" s="34">
        <f>VLOOKUP($B:$B,일위대가목록!$A$3:$L$87,9,0)</f>
        <v>0</v>
      </c>
      <c r="I37" s="34">
        <f t="shared" si="24"/>
        <v>0</v>
      </c>
      <c r="J37" s="34">
        <f>VLOOKUP($B:$B,일위대가목록!$A$3:$L$79,10,0)</f>
        <v>0</v>
      </c>
      <c r="K37" s="34">
        <f t="shared" si="25"/>
        <v>0</v>
      </c>
      <c r="L37" s="34">
        <v>0</v>
      </c>
      <c r="M37" s="34">
        <f t="shared" si="26"/>
        <v>0</v>
      </c>
      <c r="N37" s="34">
        <f t="shared" si="27"/>
        <v>0</v>
      </c>
      <c r="O37" s="35" t="str">
        <f>"[대가 "&amp;VLOOKUP($B:$B,일위대가목록!$A$3:$L$81,4,0)&amp;" 호표]"</f>
        <v>[대가 29 호표]</v>
      </c>
      <c r="Q37" s="17"/>
    </row>
    <row r="38" spans="1:17" ht="21.95" customHeight="1">
      <c r="B38" s="24">
        <v>5001</v>
      </c>
      <c r="C38" s="24">
        <v>5001</v>
      </c>
      <c r="D38" s="32" t="str">
        <f>VLOOKUP($C:$C,집계표!$B$4:$J$155,3,0)</f>
        <v>스피커 설치</v>
      </c>
      <c r="E38" s="33" t="str">
        <f>VLOOKUP($C:$C,집계표!$B$4:$J$155,4,0)</f>
        <v>3W 천정형</v>
      </c>
      <c r="F38" s="27" t="str">
        <f>VLOOKUP($C:$C,집계표!$B$4:$J$119,5,0)</f>
        <v>대</v>
      </c>
      <c r="G38" s="28">
        <f>VLOOKUP($C:$C,집계표!$B$4:$J$155,6,0)</f>
        <v>0</v>
      </c>
      <c r="H38" s="34">
        <f>VLOOKUP($B:$B,일위대가목록!$A$3:$L$87,9,0)</f>
        <v>0</v>
      </c>
      <c r="I38" s="34">
        <f t="shared" ref="I38:I41" si="28">TRUNC(G38*H38)</f>
        <v>0</v>
      </c>
      <c r="J38" s="34">
        <f>VLOOKUP($B:$B,일위대가목록!$A$3:$L$79,10,0)</f>
        <v>0</v>
      </c>
      <c r="K38" s="34">
        <f t="shared" ref="K38:K41" si="29">TRUNC(G38*J38)</f>
        <v>0</v>
      </c>
      <c r="L38" s="34">
        <v>0</v>
      </c>
      <c r="M38" s="34">
        <f t="shared" ref="M38:M41" si="30">TRUNC(G38*L38)</f>
        <v>0</v>
      </c>
      <c r="N38" s="34">
        <f t="shared" ref="N38:N41" si="31">I38+K38+M38</f>
        <v>0</v>
      </c>
      <c r="O38" s="35" t="str">
        <f>"[대가 "&amp;VLOOKUP($B:$B,일위대가목록!$A$3:$L$81,4,0)&amp;" 호표]"</f>
        <v>[대가 30 호표]</v>
      </c>
    </row>
    <row r="39" spans="1:17" ht="21.95" customHeight="1">
      <c r="B39" s="24">
        <v>5002</v>
      </c>
      <c r="C39" s="24">
        <v>5002</v>
      </c>
      <c r="D39" s="32" t="str">
        <f>VLOOKUP($C:$C,집계표!$B$4:$J$155,3,0)</f>
        <v>스피커 설치</v>
      </c>
      <c r="E39" s="33" t="str">
        <f>VLOOKUP($C:$C,집계표!$B$4:$J$155,4,0)</f>
        <v>3W 벽부형</v>
      </c>
      <c r="F39" s="27" t="str">
        <f>VLOOKUP($C:$C,집계표!$B$4:$J$119,5,0)</f>
        <v>대</v>
      </c>
      <c r="G39" s="28">
        <f>VLOOKUP($C:$C,집계표!$B$4:$J$155,6,0)</f>
        <v>0</v>
      </c>
      <c r="H39" s="34">
        <f>VLOOKUP($B:$B,일위대가목록!$A$3:$L$87,9,0)</f>
        <v>0</v>
      </c>
      <c r="I39" s="34">
        <f t="shared" si="28"/>
        <v>0</v>
      </c>
      <c r="J39" s="34">
        <f>VLOOKUP($B:$B,일위대가목록!$A$3:$L$79,10,0)</f>
        <v>0</v>
      </c>
      <c r="K39" s="34">
        <f t="shared" si="29"/>
        <v>0</v>
      </c>
      <c r="L39" s="34">
        <v>0</v>
      </c>
      <c r="M39" s="34">
        <f t="shared" si="30"/>
        <v>0</v>
      </c>
      <c r="N39" s="34">
        <f t="shared" si="31"/>
        <v>0</v>
      </c>
      <c r="O39" s="35" t="str">
        <f>"[대가 "&amp;VLOOKUP($B:$B,일위대가목록!$A$3:$L$81,4,0)&amp;" 호표]"</f>
        <v>[대가 31 호표]</v>
      </c>
    </row>
    <row r="40" spans="1:17" ht="21.95" customHeight="1">
      <c r="B40" s="24">
        <v>5003</v>
      </c>
      <c r="C40" s="24">
        <v>5003</v>
      </c>
      <c r="D40" s="32" t="str">
        <f>VLOOKUP($C:$C,집계표!$B$4:$J$155,3,0)</f>
        <v>스피커 설치</v>
      </c>
      <c r="E40" s="33" t="str">
        <f>VLOOKUP($C:$C,집계표!$B$4:$J$155,4,0)</f>
        <v>20W 벽부형</v>
      </c>
      <c r="F40" s="27" t="str">
        <f>VLOOKUP($C:$C,집계표!$B$4:$J$119,5,0)</f>
        <v>대</v>
      </c>
      <c r="G40" s="28">
        <f>VLOOKUP($C:$C,집계표!$B$4:$J$155,6,0)</f>
        <v>0</v>
      </c>
      <c r="H40" s="34">
        <f>VLOOKUP($B:$B,일위대가목록!$A$3:$L$87,9,0)</f>
        <v>0</v>
      </c>
      <c r="I40" s="34">
        <f t="shared" si="28"/>
        <v>0</v>
      </c>
      <c r="J40" s="34">
        <f>VLOOKUP($B:$B,일위대가목록!$A$3:$L$79,10,0)</f>
        <v>0</v>
      </c>
      <c r="K40" s="34">
        <f t="shared" si="29"/>
        <v>0</v>
      </c>
      <c r="L40" s="34">
        <v>0</v>
      </c>
      <c r="M40" s="34">
        <f t="shared" si="30"/>
        <v>0</v>
      </c>
      <c r="N40" s="34">
        <f t="shared" si="31"/>
        <v>0</v>
      </c>
      <c r="O40" s="35" t="str">
        <f>"[대가 "&amp;VLOOKUP($B:$B,일위대가목록!$A$3:$L$81,4,0)&amp;" 호표]"</f>
        <v>[대가 32 호표]</v>
      </c>
    </row>
    <row r="41" spans="1:17" ht="21.95" customHeight="1">
      <c r="B41" s="24">
        <v>5004</v>
      </c>
      <c r="C41" s="24">
        <v>5004</v>
      </c>
      <c r="D41" s="32" t="str">
        <f>VLOOKUP($C:$C,집계표!$B$4:$J$155,3,0)</f>
        <v>스피커 철거</v>
      </c>
      <c r="E41" s="33" t="str">
        <f>VLOOKUP($C:$C,집계표!$B$4:$J$155,4,0)</f>
        <v>3W 천정형</v>
      </c>
      <c r="F41" s="27" t="str">
        <f>VLOOKUP($C:$C,집계표!$B$4:$J$119,5,0)</f>
        <v>대</v>
      </c>
      <c r="G41" s="28">
        <f>VLOOKUP($C:$C,집계표!$B$4:$J$155,6,0)</f>
        <v>0</v>
      </c>
      <c r="H41" s="34">
        <f>VLOOKUP($B:$B,일위대가목록!$A$3:$L$87,9,0)</f>
        <v>0</v>
      </c>
      <c r="I41" s="34">
        <f t="shared" si="28"/>
        <v>0</v>
      </c>
      <c r="J41" s="34">
        <f>VLOOKUP($B:$B,일위대가목록!$A$3:$L$79,10,0)</f>
        <v>0</v>
      </c>
      <c r="K41" s="34">
        <f t="shared" si="29"/>
        <v>0</v>
      </c>
      <c r="L41" s="34">
        <v>0</v>
      </c>
      <c r="M41" s="34">
        <f t="shared" si="30"/>
        <v>0</v>
      </c>
      <c r="N41" s="34">
        <f t="shared" si="31"/>
        <v>0</v>
      </c>
      <c r="O41" s="35" t="str">
        <f>"[대가 "&amp;VLOOKUP($B:$B,일위대가목록!$A$3:$L$81,4,0)&amp;" 호표]"</f>
        <v>[대가 33 호표]</v>
      </c>
    </row>
    <row r="42" spans="1:17" ht="21.95" customHeight="1">
      <c r="B42" s="24">
        <v>5005</v>
      </c>
      <c r="C42" s="24">
        <v>5005</v>
      </c>
      <c r="D42" s="32" t="str">
        <f>VLOOKUP($C:$C,집계표!$B$4:$J$155,3,0)</f>
        <v>스피커 철거</v>
      </c>
      <c r="E42" s="33" t="str">
        <f>VLOOKUP($C:$C,집계표!$B$4:$J$155,4,0)</f>
        <v>3W 벽부형</v>
      </c>
      <c r="F42" s="27" t="str">
        <f>VLOOKUP($C:$C,집계표!$B$4:$J$119,5,0)</f>
        <v>대</v>
      </c>
      <c r="G42" s="28">
        <f>VLOOKUP($C:$C,집계표!$B$4:$J$155,6,0)</f>
        <v>0</v>
      </c>
      <c r="H42" s="34">
        <f>VLOOKUP($B:$B,일위대가목록!$A$3:$L$87,9,0)</f>
        <v>0</v>
      </c>
      <c r="I42" s="34">
        <f t="shared" ref="I42:I50" si="32">TRUNC(G42*H42)</f>
        <v>0</v>
      </c>
      <c r="J42" s="34">
        <f>VLOOKUP($B:$B,일위대가목록!$A$3:$L$79,10,0)</f>
        <v>0</v>
      </c>
      <c r="K42" s="34">
        <f t="shared" ref="K42:K50" si="33">TRUNC(G42*J42)</f>
        <v>0</v>
      </c>
      <c r="L42" s="34">
        <v>0</v>
      </c>
      <c r="M42" s="34">
        <f t="shared" ref="M42:M50" si="34">TRUNC(G42*L42)</f>
        <v>0</v>
      </c>
      <c r="N42" s="34">
        <f t="shared" ref="N42:N50" si="35">I42+K42+M42</f>
        <v>0</v>
      </c>
      <c r="O42" s="35" t="str">
        <f>"[대가 "&amp;VLOOKUP($B:$B,일위대가목록!$A$3:$L$81,4,0)&amp;" 호표]"</f>
        <v>[대가 34 호표]</v>
      </c>
    </row>
    <row r="43" spans="1:17" ht="21.95" customHeight="1">
      <c r="B43" s="24">
        <v>5006</v>
      </c>
      <c r="C43" s="24">
        <v>5006</v>
      </c>
      <c r="D43" s="32" t="str">
        <f>VLOOKUP($C:$C,집계표!$B$4:$J$155,3,0)</f>
        <v>스피커 철거</v>
      </c>
      <c r="E43" s="33" t="str">
        <f>VLOOKUP($C:$C,집계표!$B$4:$J$155,4,0)</f>
        <v xml:space="preserve">20W 벽부형 </v>
      </c>
      <c r="F43" s="27" t="str">
        <f>VLOOKUP($C:$C,집계표!$B$4:$J$119,5,0)</f>
        <v>대</v>
      </c>
      <c r="G43" s="28">
        <f>VLOOKUP($C:$C,집계표!$B$4:$J$155,6,0)</f>
        <v>0</v>
      </c>
      <c r="H43" s="34">
        <f>VLOOKUP($B:$B,일위대가목록!$A$3:$L$87,9,0)</f>
        <v>0</v>
      </c>
      <c r="I43" s="34">
        <f t="shared" si="32"/>
        <v>0</v>
      </c>
      <c r="J43" s="34">
        <f>VLOOKUP($B:$B,일위대가목록!$A$3:$L$79,10,0)</f>
        <v>0</v>
      </c>
      <c r="K43" s="34">
        <f t="shared" si="33"/>
        <v>0</v>
      </c>
      <c r="L43" s="34">
        <v>0</v>
      </c>
      <c r="M43" s="34">
        <f t="shared" si="34"/>
        <v>0</v>
      </c>
      <c r="N43" s="34">
        <f t="shared" si="35"/>
        <v>0</v>
      </c>
      <c r="O43" s="35" t="str">
        <f>"[대가 "&amp;VLOOKUP($B:$B,일위대가목록!$A$3:$L$81,4,0)&amp;" 호표]"</f>
        <v>[대가 35 호표]</v>
      </c>
    </row>
    <row r="44" spans="1:17" ht="21.95" customHeight="1">
      <c r="B44" s="24">
        <v>5007</v>
      </c>
      <c r="C44" s="24">
        <v>5007</v>
      </c>
      <c r="D44" s="32" t="str">
        <f>VLOOKUP($C:$C,집계표!$B$4:$J$155,3,0)</f>
        <v>방송단자함</v>
      </c>
      <c r="E44" s="33" t="str">
        <f>VLOOKUP($C:$C,집계표!$B$4:$J$155,4,0)</f>
        <v>ST 20P</v>
      </c>
      <c r="F44" s="27" t="str">
        <f>VLOOKUP($C:$C,집계표!$B$4:$J$119,5,0)</f>
        <v>개</v>
      </c>
      <c r="G44" s="28">
        <f>VLOOKUP($C:$C,집계표!$B$4:$J$155,6,0)</f>
        <v>0</v>
      </c>
      <c r="H44" s="34">
        <f>VLOOKUP($B:$B,일위대가목록!$A$3:$L$87,9,0)</f>
        <v>0</v>
      </c>
      <c r="I44" s="34">
        <f t="shared" si="32"/>
        <v>0</v>
      </c>
      <c r="J44" s="34">
        <f>VLOOKUP($B:$B,일위대가목록!$A$3:$L$79,10,0)</f>
        <v>0</v>
      </c>
      <c r="K44" s="34">
        <f t="shared" si="33"/>
        <v>0</v>
      </c>
      <c r="L44" s="34">
        <v>0</v>
      </c>
      <c r="M44" s="34">
        <f t="shared" si="34"/>
        <v>0</v>
      </c>
      <c r="N44" s="34">
        <f t="shared" si="35"/>
        <v>0</v>
      </c>
      <c r="O44" s="35" t="str">
        <f>"[대가 "&amp;VLOOKUP($B:$B,일위대가목록!$A$3:$L$81,4,0)&amp;" 호표]"</f>
        <v>[대가 36 호표]</v>
      </c>
    </row>
    <row r="45" spans="1:17" ht="21.95" customHeight="1">
      <c r="B45" s="24">
        <v>5008</v>
      </c>
      <c r="C45" s="24">
        <v>5008</v>
      </c>
      <c r="D45" s="32" t="str">
        <f>VLOOKUP($C:$C,집계표!$B$4:$J$155,3,0)</f>
        <v>방송단자함 철거</v>
      </c>
      <c r="E45" s="33" t="str">
        <f>VLOOKUP($C:$C,집계표!$B$4:$J$155,4,0)</f>
        <v>SP 10P</v>
      </c>
      <c r="F45" s="27" t="str">
        <f>VLOOKUP($C:$C,집계표!$B$4:$J$119,5,0)</f>
        <v>개</v>
      </c>
      <c r="G45" s="28">
        <f>VLOOKUP($C:$C,집계표!$B$4:$J$155,6,0)</f>
        <v>0</v>
      </c>
      <c r="H45" s="34">
        <f>VLOOKUP($B:$B,일위대가목록!$A$3:$L$87,9,0)</f>
        <v>0</v>
      </c>
      <c r="I45" s="34">
        <f t="shared" si="32"/>
        <v>0</v>
      </c>
      <c r="J45" s="34">
        <f>VLOOKUP($B:$B,일위대가목록!$A$3:$L$79,10,0)</f>
        <v>0</v>
      </c>
      <c r="K45" s="34">
        <f t="shared" si="33"/>
        <v>0</v>
      </c>
      <c r="L45" s="34">
        <v>0</v>
      </c>
      <c r="M45" s="34">
        <f t="shared" si="34"/>
        <v>0</v>
      </c>
      <c r="N45" s="34">
        <f t="shared" si="35"/>
        <v>0</v>
      </c>
      <c r="O45" s="35" t="str">
        <f>"[대가 "&amp;VLOOKUP($B:$B,일위대가목록!$A$3:$L$81,4,0)&amp;" 호표]"</f>
        <v>[대가 37 호표]</v>
      </c>
    </row>
    <row r="46" spans="1:17" ht="21.95" customHeight="1">
      <c r="B46" s="24">
        <v>5009</v>
      </c>
      <c r="C46" s="24">
        <v>5009</v>
      </c>
      <c r="D46" s="32" t="str">
        <f>VLOOKUP($C:$C,집계표!$B$4:$J$155,3,0)</f>
        <v>19"RACK 철거</v>
      </c>
      <c r="E46" s="33" t="str">
        <f>VLOOKUP($C:$C,집계표!$B$4:$J$155,4,0)</f>
        <v>H:1600</v>
      </c>
      <c r="F46" s="27" t="str">
        <f>VLOOKUP($C:$C,집계표!$B$4:$J$119,5,0)</f>
        <v>대</v>
      </c>
      <c r="G46" s="28">
        <f>VLOOKUP($C:$C,집계표!$B$4:$J$155,6,0)</f>
        <v>0</v>
      </c>
      <c r="H46" s="34">
        <f>VLOOKUP($B:$B,일위대가목록!$A$3:$L$87,9,0)</f>
        <v>0</v>
      </c>
      <c r="I46" s="34">
        <f t="shared" si="32"/>
        <v>0</v>
      </c>
      <c r="J46" s="34">
        <f>VLOOKUP($B:$B,일위대가목록!$A$3:$L$79,10,0)</f>
        <v>0</v>
      </c>
      <c r="K46" s="34">
        <f t="shared" si="33"/>
        <v>0</v>
      </c>
      <c r="L46" s="34">
        <v>0</v>
      </c>
      <c r="M46" s="34">
        <f t="shared" si="34"/>
        <v>0</v>
      </c>
      <c r="N46" s="34">
        <f t="shared" si="35"/>
        <v>0</v>
      </c>
      <c r="O46" s="35" t="str">
        <f>"[대가 "&amp;VLOOKUP($B:$B,일위대가목록!$A$3:$L$81,4,0)&amp;" 호표]"</f>
        <v>[대가 40 호표]</v>
      </c>
    </row>
    <row r="47" spans="1:17" ht="21.95" customHeight="1">
      <c r="B47" s="24">
        <v>5010</v>
      </c>
      <c r="C47" s="24">
        <v>5010</v>
      </c>
      <c r="D47" s="32" t="str">
        <f>VLOOKUP($C:$C,집계표!$B$4:$J$155,3,0)</f>
        <v>SATELLITE SPEAKER 철거</v>
      </c>
      <c r="E47" s="33" t="str">
        <f>VLOOKUP($C:$C,집계표!$B$4:$J$155,4,0)</f>
        <v>120W</v>
      </c>
      <c r="F47" s="27" t="str">
        <f>VLOOKUP($C:$C,집계표!$B$4:$J$119,5,0)</f>
        <v>대</v>
      </c>
      <c r="G47" s="28">
        <f>VLOOKUP($C:$C,집계표!$B$4:$J$155,6,0)</f>
        <v>0</v>
      </c>
      <c r="H47" s="34">
        <f>VLOOKUP($B:$B,일위대가목록!$A$3:$L$87,9,0)</f>
        <v>0</v>
      </c>
      <c r="I47" s="34">
        <f t="shared" si="32"/>
        <v>0</v>
      </c>
      <c r="J47" s="34">
        <f>VLOOKUP($B:$B,일위대가목록!$A$3:$L$79,10,0)</f>
        <v>0</v>
      </c>
      <c r="K47" s="34">
        <f t="shared" si="33"/>
        <v>0</v>
      </c>
      <c r="L47" s="34">
        <v>0</v>
      </c>
      <c r="M47" s="34">
        <f t="shared" si="34"/>
        <v>0</v>
      </c>
      <c r="N47" s="34">
        <f t="shared" si="35"/>
        <v>0</v>
      </c>
      <c r="O47" s="35" t="str">
        <f>"[대가 "&amp;VLOOKUP($B:$B,일위대가목록!$A$3:$L$81,4,0)&amp;" 호표]"</f>
        <v>[대가 41 호표]</v>
      </c>
    </row>
    <row r="48" spans="1:17" ht="21.95" customHeight="1">
      <c r="B48" s="24">
        <v>5011</v>
      </c>
      <c r="C48" s="24">
        <v>5011</v>
      </c>
      <c r="D48" s="32" t="str">
        <f>VLOOKUP($C:$C,집계표!$B$4:$J$155,3,0)</f>
        <v>CENTER CLUSTER SPEAKER 철거</v>
      </c>
      <c r="E48" s="33" t="str">
        <f>VLOOKUP($C:$C,집계표!$B$4:$J$155,4,0)</f>
        <v>300W</v>
      </c>
      <c r="F48" s="27" t="str">
        <f>VLOOKUP($C:$C,집계표!$B$4:$J$119,5,0)</f>
        <v>대</v>
      </c>
      <c r="G48" s="28">
        <f>VLOOKUP($C:$C,집계표!$B$4:$J$155,6,0)</f>
        <v>0</v>
      </c>
      <c r="H48" s="34">
        <f>VLOOKUP($B:$B,일위대가목록!$A$3:$L$87,9,0)</f>
        <v>0</v>
      </c>
      <c r="I48" s="34">
        <f t="shared" si="32"/>
        <v>0</v>
      </c>
      <c r="J48" s="34">
        <f>VLOOKUP($B:$B,일위대가목록!$A$3:$L$79,10,0)</f>
        <v>0</v>
      </c>
      <c r="K48" s="34">
        <f t="shared" si="33"/>
        <v>0</v>
      </c>
      <c r="L48" s="34">
        <v>0</v>
      </c>
      <c r="M48" s="34">
        <f t="shared" si="34"/>
        <v>0</v>
      </c>
      <c r="N48" s="34">
        <f t="shared" si="35"/>
        <v>0</v>
      </c>
      <c r="O48" s="35" t="str">
        <f>"[대가 "&amp;VLOOKUP($B:$B,일위대가목록!$A$3:$L$81,4,0)&amp;" 호표]"</f>
        <v>[대가 42 호표]</v>
      </c>
    </row>
    <row r="49" spans="2:15" ht="21.95" customHeight="1">
      <c r="B49" s="24">
        <v>4017</v>
      </c>
      <c r="C49" s="24">
        <v>4017</v>
      </c>
      <c r="D49" s="32" t="str">
        <f>VLOOKUP($C:$C,집계표!$B$4:$J$155,3,0)</f>
        <v>MIC JACK PLATE 철거</v>
      </c>
      <c r="E49" s="33" t="str">
        <f>VLOOKUP($C:$C,집계표!$B$4:$J$155,4,0)</f>
        <v>2ch</v>
      </c>
      <c r="F49" s="27" t="str">
        <f>VLOOKUP($C:$C,집계표!$B$4:$J$119,5,0)</f>
        <v>EA</v>
      </c>
      <c r="G49" s="28">
        <f>VLOOKUP($C:$C,집계표!$B$4:$J$155,6,0)</f>
        <v>0</v>
      </c>
      <c r="H49" s="34">
        <f>VLOOKUP($B:$B,일위대가목록!$A$3:$L$87,9,0)</f>
        <v>0</v>
      </c>
      <c r="I49" s="34">
        <f t="shared" si="32"/>
        <v>0</v>
      </c>
      <c r="J49" s="34">
        <f>VLOOKUP($B:$B,일위대가목록!$A$3:$L$79,10,0)</f>
        <v>0</v>
      </c>
      <c r="K49" s="34">
        <f t="shared" si="33"/>
        <v>0</v>
      </c>
      <c r="L49" s="34">
        <v>0</v>
      </c>
      <c r="M49" s="34">
        <f t="shared" si="34"/>
        <v>0</v>
      </c>
      <c r="N49" s="34">
        <f t="shared" si="35"/>
        <v>0</v>
      </c>
      <c r="O49" s="35" t="str">
        <f>"[대가 "&amp;VLOOKUP($B:$B,일위대가목록!$A$3:$L$81,4,0)&amp;" 호표]"</f>
        <v>[대가 38 호표]</v>
      </c>
    </row>
    <row r="50" spans="2:15" ht="21.95" customHeight="1">
      <c r="B50" s="24">
        <v>4018</v>
      </c>
      <c r="C50" s="24">
        <v>4018</v>
      </c>
      <c r="D50" s="32" t="str">
        <f>VLOOKUP($C:$C,집계표!$B$4:$J$155,3,0)</f>
        <v>Wireless Ant 철거</v>
      </c>
      <c r="E50" s="33" t="str">
        <f>VLOOKUP($C:$C,집계표!$B$4:$J$155,4,0)</f>
        <v>900MHz</v>
      </c>
      <c r="F50" s="27" t="str">
        <f>VLOOKUP($C:$C,집계표!$B$4:$J$119,5,0)</f>
        <v>EA</v>
      </c>
      <c r="G50" s="28">
        <f>VLOOKUP($C:$C,집계표!$B$4:$J$155,6,0)</f>
        <v>0</v>
      </c>
      <c r="H50" s="34">
        <f>VLOOKUP($B:$B,일위대가목록!$A$3:$L$87,9,0)</f>
        <v>0</v>
      </c>
      <c r="I50" s="34">
        <f t="shared" si="32"/>
        <v>0</v>
      </c>
      <c r="J50" s="34">
        <f>VLOOKUP($B:$B,일위대가목록!$A$3:$L$79,10,0)</f>
        <v>0</v>
      </c>
      <c r="K50" s="34">
        <f t="shared" si="33"/>
        <v>0</v>
      </c>
      <c r="L50" s="34">
        <v>0</v>
      </c>
      <c r="M50" s="34">
        <f t="shared" si="34"/>
        <v>0</v>
      </c>
      <c r="N50" s="34">
        <f t="shared" si="35"/>
        <v>0</v>
      </c>
      <c r="O50" s="35" t="str">
        <f>"[대가 "&amp;VLOOKUP($B:$B,일위대가목록!$A$3:$L$81,4,0)&amp;" 호표]"</f>
        <v>[대가 39 호표]</v>
      </c>
    </row>
    <row r="51" spans="2:15" ht="24" customHeight="1">
      <c r="D51" s="577" t="s">
        <v>115</v>
      </c>
      <c r="E51" s="578"/>
      <c r="F51" s="36"/>
      <c r="G51" s="37"/>
      <c r="H51" s="38"/>
      <c r="I51" s="38">
        <f>SUM(I34:I50)</f>
        <v>0</v>
      </c>
      <c r="J51" s="38"/>
      <c r="K51" s="38">
        <f>SUM(K34:K50)</f>
        <v>0</v>
      </c>
      <c r="L51" s="38"/>
      <c r="M51" s="38">
        <f>SUM(M7:M11)</f>
        <v>0</v>
      </c>
      <c r="N51" s="38">
        <f>SUM(N34:N50)</f>
        <v>0</v>
      </c>
      <c r="O51" s="39"/>
    </row>
    <row r="52" spans="2:15" ht="24" customHeight="1">
      <c r="D52" s="579" t="s">
        <v>116</v>
      </c>
      <c r="E52" s="580"/>
      <c r="F52" s="40"/>
      <c r="G52" s="41"/>
      <c r="H52" s="42"/>
      <c r="I52" s="42">
        <f>I32+I51</f>
        <v>0</v>
      </c>
      <c r="J52" s="42"/>
      <c r="K52" s="42">
        <f>K32+K51</f>
        <v>0</v>
      </c>
      <c r="L52" s="42"/>
      <c r="M52" s="42">
        <f>M51</f>
        <v>0</v>
      </c>
      <c r="N52" s="42">
        <f>N32+N51</f>
        <v>0</v>
      </c>
      <c r="O52" s="43"/>
    </row>
    <row r="53" spans="2:15" ht="24.95" customHeight="1">
      <c r="F53" s="17"/>
      <c r="G53" s="17"/>
      <c r="H53" s="17"/>
      <c r="I53" s="17"/>
      <c r="J53" s="17"/>
      <c r="K53" s="17"/>
      <c r="L53" s="17"/>
      <c r="M53" s="17"/>
      <c r="N53" s="17"/>
    </row>
    <row r="54" spans="2:15" ht="24.95" customHeight="1">
      <c r="F54" s="17"/>
      <c r="G54" s="17"/>
      <c r="H54" s="17"/>
      <c r="I54" s="17"/>
      <c r="J54" s="17"/>
      <c r="K54" s="17"/>
      <c r="L54" s="17"/>
      <c r="M54" s="17"/>
      <c r="N54" s="17"/>
    </row>
    <row r="55" spans="2:15" ht="24.95" customHeight="1">
      <c r="F55" s="17"/>
      <c r="G55" s="17"/>
      <c r="H55" s="17"/>
      <c r="I55" s="17"/>
      <c r="J55" s="17"/>
      <c r="K55" s="17"/>
      <c r="L55" s="17"/>
      <c r="M55" s="17"/>
      <c r="N55" s="17"/>
    </row>
    <row r="56" spans="2:15" ht="24.95" customHeight="1">
      <c r="B56" s="17"/>
      <c r="C56" s="17"/>
      <c r="F56" s="17"/>
      <c r="G56" s="17"/>
      <c r="H56" s="17"/>
      <c r="I56" s="17"/>
      <c r="J56" s="17"/>
      <c r="K56" s="17"/>
      <c r="L56" s="17"/>
      <c r="M56" s="17"/>
      <c r="N56" s="17"/>
    </row>
    <row r="57" spans="2:15" ht="24.95" customHeight="1">
      <c r="B57" s="17"/>
      <c r="C57" s="17"/>
      <c r="F57" s="17"/>
      <c r="G57" s="17"/>
      <c r="H57" s="17"/>
      <c r="I57" s="17"/>
      <c r="J57" s="17"/>
      <c r="K57" s="17"/>
      <c r="L57" s="17"/>
      <c r="M57" s="17"/>
      <c r="N57" s="17"/>
    </row>
    <row r="58" spans="2:15" ht="24.95" customHeight="1">
      <c r="B58" s="17"/>
      <c r="C58" s="17"/>
      <c r="F58" s="17"/>
      <c r="G58" s="17"/>
      <c r="H58" s="17"/>
      <c r="I58" s="17"/>
      <c r="J58" s="17"/>
      <c r="K58" s="17"/>
      <c r="L58" s="17"/>
      <c r="M58" s="17"/>
      <c r="N58" s="17"/>
    </row>
    <row r="59" spans="2:15" ht="24.95" customHeight="1">
      <c r="B59" s="17"/>
      <c r="C59" s="17"/>
      <c r="F59" s="17"/>
      <c r="G59" s="17"/>
      <c r="H59" s="17"/>
      <c r="I59" s="17"/>
      <c r="J59" s="17"/>
      <c r="K59" s="17"/>
      <c r="L59" s="17"/>
      <c r="M59" s="17"/>
      <c r="N59" s="17"/>
    </row>
    <row r="60" spans="2:15" ht="24.95" customHeight="1">
      <c r="B60" s="17"/>
      <c r="C60" s="17"/>
      <c r="F60" s="17"/>
      <c r="G60" s="17"/>
      <c r="H60" s="17"/>
      <c r="I60" s="17"/>
      <c r="J60" s="17"/>
      <c r="K60" s="17"/>
      <c r="L60" s="17"/>
      <c r="M60" s="17"/>
      <c r="N60" s="17"/>
    </row>
    <row r="61" spans="2:15" ht="24.95" customHeight="1">
      <c r="B61" s="17"/>
      <c r="C61" s="17"/>
      <c r="F61" s="17"/>
      <c r="G61" s="17"/>
      <c r="H61" s="17"/>
      <c r="I61" s="17"/>
      <c r="J61" s="17"/>
      <c r="K61" s="17"/>
      <c r="L61" s="17"/>
      <c r="M61" s="17"/>
      <c r="N61" s="17"/>
    </row>
    <row r="62" spans="2:15" ht="24.95" customHeight="1">
      <c r="B62" s="17"/>
      <c r="C62" s="17"/>
      <c r="F62" s="17"/>
      <c r="G62" s="17"/>
      <c r="H62" s="17"/>
      <c r="I62" s="17"/>
      <c r="J62" s="17"/>
      <c r="K62" s="17"/>
      <c r="L62" s="17"/>
      <c r="M62" s="17"/>
      <c r="N62" s="17"/>
    </row>
    <row r="63" spans="2:15" ht="24.95" customHeight="1">
      <c r="B63" s="17"/>
      <c r="C63" s="17"/>
      <c r="F63" s="17"/>
      <c r="G63" s="17"/>
      <c r="H63" s="17"/>
      <c r="I63" s="17"/>
      <c r="J63" s="17"/>
      <c r="K63" s="17"/>
      <c r="L63" s="17"/>
      <c r="M63" s="17"/>
      <c r="N63" s="17"/>
    </row>
    <row r="64" spans="2:15" ht="24.95" customHeight="1">
      <c r="B64" s="17"/>
      <c r="C64" s="17"/>
      <c r="F64" s="17"/>
      <c r="G64" s="17"/>
      <c r="H64" s="17"/>
      <c r="I64" s="17"/>
      <c r="J64" s="17"/>
      <c r="K64" s="17"/>
      <c r="L64" s="17"/>
      <c r="M64" s="17"/>
      <c r="N64" s="17"/>
    </row>
    <row r="65" spans="2:14" ht="24.95" customHeight="1">
      <c r="B65" s="17"/>
      <c r="C65" s="17"/>
      <c r="F65" s="17"/>
      <c r="G65" s="17"/>
      <c r="H65" s="17"/>
      <c r="I65" s="17"/>
      <c r="J65" s="17"/>
      <c r="K65" s="17"/>
      <c r="L65" s="17"/>
      <c r="M65" s="17"/>
      <c r="N65" s="17"/>
    </row>
    <row r="66" spans="2:14" ht="24.95" customHeight="1">
      <c r="B66" s="17"/>
      <c r="C66" s="17"/>
      <c r="F66" s="17"/>
      <c r="G66" s="17"/>
      <c r="H66" s="17"/>
      <c r="I66" s="17"/>
      <c r="J66" s="17"/>
      <c r="K66" s="17"/>
      <c r="L66" s="17"/>
      <c r="M66" s="17"/>
      <c r="N66" s="17"/>
    </row>
    <row r="67" spans="2:14" ht="24.95" customHeight="1">
      <c r="B67" s="17"/>
      <c r="C67" s="17"/>
      <c r="F67" s="17"/>
      <c r="G67" s="17"/>
      <c r="H67" s="17"/>
      <c r="I67" s="17"/>
      <c r="J67" s="17"/>
      <c r="K67" s="17"/>
      <c r="L67" s="17"/>
      <c r="M67" s="17"/>
      <c r="N67" s="17"/>
    </row>
    <row r="68" spans="2:14" ht="24.95" customHeight="1">
      <c r="B68" s="17"/>
      <c r="C68" s="17"/>
      <c r="F68" s="17"/>
      <c r="G68" s="17"/>
      <c r="H68" s="17"/>
      <c r="I68" s="17"/>
      <c r="J68" s="17"/>
      <c r="K68" s="17"/>
      <c r="L68" s="17"/>
      <c r="M68" s="17"/>
      <c r="N68" s="17"/>
    </row>
    <row r="69" spans="2:14" ht="24.95" customHeight="1">
      <c r="B69" s="17"/>
      <c r="C69" s="17"/>
      <c r="F69" s="17"/>
      <c r="G69" s="17"/>
      <c r="H69" s="17"/>
      <c r="I69" s="17"/>
      <c r="J69" s="17"/>
      <c r="K69" s="17"/>
      <c r="L69" s="17"/>
      <c r="M69" s="17"/>
      <c r="N69" s="17"/>
    </row>
    <row r="70" spans="2:14" ht="24.95" customHeight="1">
      <c r="B70" s="17"/>
      <c r="C70" s="17"/>
      <c r="F70" s="17"/>
      <c r="G70" s="17"/>
      <c r="H70" s="17"/>
      <c r="I70" s="17"/>
      <c r="J70" s="17"/>
      <c r="K70" s="17"/>
      <c r="L70" s="17"/>
      <c r="M70" s="17"/>
      <c r="N70" s="17"/>
    </row>
    <row r="71" spans="2:14" ht="24.95" customHeight="1">
      <c r="B71" s="17"/>
      <c r="C71" s="17"/>
      <c r="F71" s="17"/>
      <c r="G71" s="17"/>
      <c r="H71" s="17"/>
      <c r="I71" s="17"/>
      <c r="J71" s="17"/>
      <c r="K71" s="17"/>
      <c r="L71" s="17"/>
      <c r="M71" s="17"/>
      <c r="N71" s="17"/>
    </row>
    <row r="72" spans="2:14" ht="24.95" customHeight="1">
      <c r="B72" s="17"/>
      <c r="C72" s="17"/>
      <c r="F72" s="17"/>
      <c r="G72" s="17"/>
      <c r="H72" s="17"/>
      <c r="I72" s="17"/>
      <c r="J72" s="17"/>
      <c r="K72" s="17"/>
      <c r="L72" s="17"/>
      <c r="M72" s="17"/>
      <c r="N72" s="17"/>
    </row>
    <row r="73" spans="2:14" ht="24.95" customHeight="1">
      <c r="B73" s="17"/>
      <c r="C73" s="17"/>
      <c r="F73" s="17"/>
      <c r="G73" s="17"/>
      <c r="H73" s="17"/>
      <c r="I73" s="17"/>
      <c r="J73" s="17"/>
      <c r="K73" s="17"/>
      <c r="L73" s="17"/>
      <c r="M73" s="17"/>
      <c r="N73" s="17"/>
    </row>
    <row r="74" spans="2:14" ht="24.95" customHeight="1">
      <c r="B74" s="17"/>
      <c r="C74" s="17"/>
      <c r="F74" s="17"/>
      <c r="G74" s="17"/>
      <c r="H74" s="17"/>
      <c r="I74" s="17"/>
      <c r="J74" s="17"/>
      <c r="K74" s="17"/>
      <c r="L74" s="17"/>
      <c r="M74" s="17"/>
      <c r="N74" s="17"/>
    </row>
    <row r="75" spans="2:14" ht="24.95" customHeight="1">
      <c r="B75" s="17"/>
      <c r="C75" s="17"/>
      <c r="F75" s="17"/>
      <c r="G75" s="17"/>
      <c r="H75" s="17"/>
      <c r="I75" s="17"/>
      <c r="J75" s="17"/>
      <c r="K75" s="17"/>
      <c r="L75" s="17"/>
      <c r="M75" s="17"/>
      <c r="N75" s="17"/>
    </row>
    <row r="76" spans="2:14" ht="24.95" customHeight="1">
      <c r="B76" s="17"/>
      <c r="C76" s="17"/>
      <c r="F76" s="17"/>
      <c r="G76" s="17"/>
      <c r="H76" s="17"/>
      <c r="I76" s="17"/>
      <c r="J76" s="17"/>
      <c r="K76" s="17"/>
      <c r="L76" s="17"/>
      <c r="M76" s="17"/>
      <c r="N76" s="17"/>
    </row>
    <row r="77" spans="2:14" ht="24.95" customHeight="1">
      <c r="B77" s="17"/>
      <c r="C77" s="17"/>
      <c r="F77" s="17"/>
      <c r="G77" s="17"/>
      <c r="H77" s="17"/>
      <c r="I77" s="17"/>
      <c r="J77" s="17"/>
      <c r="K77" s="17"/>
      <c r="L77" s="17"/>
      <c r="M77" s="17"/>
      <c r="N77" s="17"/>
    </row>
    <row r="78" spans="2:14" ht="24.95" customHeight="1">
      <c r="B78" s="17"/>
      <c r="C78" s="17"/>
      <c r="F78" s="17"/>
      <c r="G78" s="17"/>
      <c r="H78" s="17"/>
      <c r="I78" s="17"/>
      <c r="J78" s="17"/>
      <c r="K78" s="17"/>
      <c r="L78" s="17"/>
      <c r="M78" s="17"/>
      <c r="N78" s="17"/>
    </row>
    <row r="79" spans="2:14" ht="24.95" customHeight="1">
      <c r="B79" s="17"/>
      <c r="C79" s="17"/>
      <c r="F79" s="17"/>
      <c r="G79" s="17"/>
      <c r="H79" s="17"/>
      <c r="I79" s="17"/>
      <c r="J79" s="17"/>
      <c r="K79" s="17"/>
      <c r="L79" s="17"/>
      <c r="M79" s="17"/>
      <c r="N79" s="17"/>
    </row>
    <row r="80" spans="2:14" ht="24.95" customHeight="1">
      <c r="B80" s="17"/>
      <c r="C80" s="17"/>
      <c r="F80" s="17"/>
      <c r="G80" s="17"/>
      <c r="H80" s="17"/>
      <c r="I80" s="17"/>
      <c r="J80" s="17"/>
      <c r="K80" s="17"/>
      <c r="L80" s="17"/>
      <c r="M80" s="17"/>
      <c r="N80" s="17"/>
    </row>
    <row r="81" spans="2:14" ht="24.95" customHeight="1">
      <c r="B81" s="17"/>
      <c r="C81" s="17"/>
      <c r="F81" s="17"/>
      <c r="G81" s="17"/>
      <c r="H81" s="17"/>
      <c r="I81" s="17"/>
      <c r="J81" s="17"/>
      <c r="K81" s="17"/>
      <c r="L81" s="17"/>
      <c r="M81" s="17"/>
      <c r="N81" s="17"/>
    </row>
    <row r="82" spans="2:14" ht="24.95" customHeight="1">
      <c r="B82" s="17"/>
      <c r="C82" s="17"/>
      <c r="F82" s="17"/>
      <c r="G82" s="17"/>
      <c r="H82" s="17"/>
      <c r="I82" s="17"/>
      <c r="J82" s="17"/>
      <c r="K82" s="17"/>
      <c r="L82" s="17"/>
      <c r="M82" s="17"/>
      <c r="N82" s="17"/>
    </row>
    <row r="83" spans="2:14" ht="24.95" customHeight="1">
      <c r="B83" s="17"/>
      <c r="C83" s="17"/>
      <c r="F83" s="17"/>
      <c r="G83" s="17"/>
      <c r="H83" s="17"/>
      <c r="I83" s="17"/>
      <c r="J83" s="17"/>
      <c r="K83" s="17"/>
      <c r="L83" s="17"/>
      <c r="M83" s="17"/>
      <c r="N83" s="17"/>
    </row>
    <row r="84" spans="2:14" ht="24.95" customHeight="1">
      <c r="B84" s="17"/>
      <c r="C84" s="17"/>
      <c r="F84" s="17"/>
      <c r="G84" s="17"/>
      <c r="H84" s="17"/>
      <c r="I84" s="17"/>
      <c r="J84" s="17"/>
      <c r="K84" s="17"/>
      <c r="L84" s="17"/>
      <c r="M84" s="17"/>
      <c r="N84" s="17"/>
    </row>
    <row r="85" spans="2:14" ht="24.95" customHeight="1">
      <c r="B85" s="17"/>
      <c r="C85" s="17"/>
      <c r="F85" s="17"/>
      <c r="G85" s="17"/>
      <c r="H85" s="17"/>
      <c r="I85" s="17"/>
      <c r="J85" s="17"/>
      <c r="K85" s="17"/>
      <c r="L85" s="17"/>
      <c r="M85" s="17"/>
      <c r="N85" s="17"/>
    </row>
    <row r="86" spans="2:14" ht="24.95" customHeight="1">
      <c r="B86" s="17"/>
      <c r="C86" s="17"/>
      <c r="F86" s="17"/>
      <c r="G86" s="17"/>
      <c r="H86" s="17"/>
      <c r="I86" s="17"/>
      <c r="J86" s="17"/>
      <c r="K86" s="17"/>
      <c r="L86" s="17"/>
      <c r="M86" s="17"/>
      <c r="N86" s="17"/>
    </row>
    <row r="87" spans="2:14" ht="24.95" customHeight="1">
      <c r="B87" s="17"/>
      <c r="C87" s="17"/>
      <c r="F87" s="17"/>
      <c r="G87" s="17"/>
      <c r="H87" s="17"/>
      <c r="I87" s="17"/>
      <c r="J87" s="17"/>
      <c r="K87" s="17"/>
      <c r="L87" s="17"/>
      <c r="M87" s="17"/>
      <c r="N87" s="17"/>
    </row>
    <row r="88" spans="2:14" ht="24.95" customHeight="1">
      <c r="B88" s="17"/>
      <c r="C88" s="17"/>
      <c r="F88" s="17"/>
      <c r="G88" s="17"/>
      <c r="H88" s="17"/>
      <c r="I88" s="17"/>
      <c r="J88" s="17"/>
      <c r="K88" s="17"/>
      <c r="L88" s="17"/>
      <c r="M88" s="17"/>
      <c r="N88" s="17"/>
    </row>
    <row r="89" spans="2:14" ht="24.95" customHeight="1">
      <c r="B89" s="17"/>
      <c r="C89" s="17"/>
      <c r="F89" s="17"/>
      <c r="G89" s="17"/>
      <c r="H89" s="17"/>
      <c r="I89" s="17"/>
      <c r="J89" s="17"/>
      <c r="K89" s="17"/>
      <c r="L89" s="17"/>
      <c r="M89" s="17"/>
      <c r="N89" s="17"/>
    </row>
    <row r="90" spans="2:14" ht="24.95" customHeight="1">
      <c r="B90" s="17"/>
      <c r="C90" s="17"/>
      <c r="F90" s="17"/>
      <c r="G90" s="17"/>
      <c r="H90" s="17"/>
      <c r="I90" s="17"/>
      <c r="J90" s="17"/>
      <c r="K90" s="17"/>
      <c r="L90" s="17"/>
      <c r="M90" s="17"/>
      <c r="N90" s="17"/>
    </row>
    <row r="91" spans="2:14" ht="24.95" customHeight="1">
      <c r="B91" s="17"/>
      <c r="C91" s="17"/>
      <c r="F91" s="17"/>
      <c r="G91" s="17"/>
      <c r="H91" s="17"/>
      <c r="I91" s="17"/>
      <c r="J91" s="17"/>
      <c r="K91" s="17"/>
      <c r="L91" s="17"/>
      <c r="M91" s="17"/>
      <c r="N91" s="17"/>
    </row>
    <row r="92" spans="2:14" ht="24.95" customHeight="1">
      <c r="B92" s="17"/>
      <c r="C92" s="17"/>
      <c r="F92" s="17"/>
      <c r="G92" s="17"/>
      <c r="H92" s="17"/>
      <c r="I92" s="17"/>
      <c r="J92" s="17"/>
      <c r="K92" s="17"/>
      <c r="L92" s="17"/>
      <c r="M92" s="17"/>
      <c r="N92" s="17"/>
    </row>
    <row r="93" spans="2:14" ht="24.95" customHeight="1">
      <c r="B93" s="17"/>
      <c r="C93" s="17"/>
      <c r="F93" s="17"/>
      <c r="G93" s="17"/>
      <c r="H93" s="17"/>
      <c r="I93" s="17"/>
      <c r="J93" s="17"/>
      <c r="K93" s="17"/>
      <c r="L93" s="17"/>
      <c r="M93" s="17"/>
      <c r="N93" s="17"/>
    </row>
    <row r="94" spans="2:14" ht="24.95" customHeight="1">
      <c r="B94" s="17"/>
      <c r="C94" s="17"/>
      <c r="F94" s="17"/>
      <c r="G94" s="17"/>
      <c r="H94" s="17"/>
      <c r="I94" s="17"/>
      <c r="J94" s="17"/>
      <c r="K94" s="17"/>
      <c r="L94" s="17"/>
      <c r="M94" s="17"/>
      <c r="N94" s="17"/>
    </row>
    <row r="95" spans="2:14" ht="24.95" customHeight="1">
      <c r="B95" s="17"/>
      <c r="C95" s="17"/>
      <c r="F95" s="17"/>
      <c r="G95" s="17"/>
      <c r="H95" s="17"/>
      <c r="I95" s="17"/>
      <c r="J95" s="17"/>
      <c r="K95" s="17"/>
      <c r="L95" s="17"/>
      <c r="M95" s="17"/>
      <c r="N95" s="17"/>
    </row>
    <row r="96" spans="2:14" ht="24.95" customHeight="1">
      <c r="B96" s="17"/>
      <c r="C96" s="17"/>
      <c r="F96" s="17"/>
      <c r="G96" s="17"/>
      <c r="H96" s="17"/>
      <c r="I96" s="17"/>
      <c r="J96" s="17"/>
      <c r="K96" s="17"/>
      <c r="L96" s="17"/>
      <c r="M96" s="17"/>
      <c r="N96" s="17"/>
    </row>
    <row r="97" spans="2:14" ht="24.95" customHeight="1">
      <c r="B97" s="17"/>
      <c r="C97" s="17"/>
      <c r="F97" s="17"/>
      <c r="G97" s="17"/>
      <c r="H97" s="17"/>
      <c r="I97" s="17"/>
      <c r="J97" s="17"/>
      <c r="K97" s="17"/>
      <c r="L97" s="17"/>
      <c r="M97" s="17"/>
      <c r="N97" s="17"/>
    </row>
    <row r="98" spans="2:14" ht="24.95" customHeight="1">
      <c r="B98" s="17"/>
      <c r="C98" s="17"/>
      <c r="F98" s="17"/>
      <c r="G98" s="17"/>
      <c r="H98" s="17"/>
      <c r="I98" s="17"/>
      <c r="J98" s="17"/>
      <c r="K98" s="17"/>
      <c r="L98" s="17"/>
      <c r="M98" s="17"/>
      <c r="N98" s="17"/>
    </row>
    <row r="99" spans="2:14" ht="24.95" customHeight="1">
      <c r="B99" s="17"/>
      <c r="C99" s="17"/>
      <c r="F99" s="17"/>
      <c r="G99" s="17"/>
      <c r="H99" s="17"/>
      <c r="I99" s="17"/>
      <c r="J99" s="17"/>
      <c r="K99" s="17"/>
      <c r="L99" s="17"/>
      <c r="M99" s="17"/>
      <c r="N99" s="17"/>
    </row>
    <row r="100" spans="2:14" ht="24.95" customHeight="1">
      <c r="B100" s="17"/>
      <c r="C100" s="17"/>
      <c r="F100" s="17"/>
      <c r="G100" s="17"/>
      <c r="H100" s="17"/>
      <c r="I100" s="17"/>
      <c r="J100" s="17"/>
      <c r="K100" s="17"/>
      <c r="L100" s="17"/>
      <c r="M100" s="17"/>
      <c r="N100" s="17"/>
    </row>
    <row r="101" spans="2:14" ht="24.95" customHeight="1">
      <c r="B101" s="17"/>
      <c r="C101" s="17"/>
      <c r="F101" s="17"/>
      <c r="G101" s="17"/>
      <c r="H101" s="17"/>
      <c r="I101" s="17"/>
      <c r="J101" s="17"/>
      <c r="K101" s="17"/>
      <c r="L101" s="17"/>
      <c r="M101" s="17"/>
      <c r="N101" s="17"/>
    </row>
    <row r="102" spans="2:14" ht="24.95" customHeight="1">
      <c r="B102" s="17"/>
      <c r="C102" s="17"/>
      <c r="F102" s="17"/>
      <c r="G102" s="17"/>
      <c r="H102" s="17"/>
      <c r="I102" s="17"/>
      <c r="J102" s="17"/>
      <c r="K102" s="17"/>
      <c r="L102" s="17"/>
      <c r="M102" s="17"/>
      <c r="N102" s="17"/>
    </row>
    <row r="103" spans="2:14" ht="24.95" customHeight="1">
      <c r="B103" s="17"/>
      <c r="C103" s="17"/>
      <c r="F103" s="17"/>
      <c r="G103" s="17"/>
      <c r="H103" s="17"/>
      <c r="I103" s="17"/>
      <c r="J103" s="17"/>
      <c r="K103" s="17"/>
      <c r="L103" s="17"/>
      <c r="M103" s="17"/>
      <c r="N103" s="17"/>
    </row>
    <row r="104" spans="2:14" ht="24.95" customHeight="1">
      <c r="B104" s="17"/>
      <c r="C104" s="17"/>
      <c r="F104" s="17"/>
      <c r="G104" s="17"/>
      <c r="H104" s="17"/>
      <c r="I104" s="17"/>
      <c r="J104" s="17"/>
      <c r="K104" s="17"/>
      <c r="L104" s="17"/>
      <c r="M104" s="17"/>
      <c r="N104" s="17"/>
    </row>
    <row r="105" spans="2:14" ht="24.95" customHeight="1">
      <c r="B105" s="17"/>
      <c r="C105" s="17"/>
      <c r="F105" s="17"/>
      <c r="G105" s="17"/>
      <c r="H105" s="17"/>
      <c r="I105" s="17"/>
      <c r="J105" s="17"/>
      <c r="K105" s="17"/>
      <c r="L105" s="17"/>
      <c r="M105" s="17"/>
      <c r="N105" s="17"/>
    </row>
    <row r="106" spans="2:14" ht="24.95" customHeight="1">
      <c r="B106" s="17"/>
      <c r="C106" s="17"/>
      <c r="F106" s="17"/>
      <c r="G106" s="17"/>
      <c r="H106" s="17"/>
      <c r="I106" s="17"/>
      <c r="J106" s="17"/>
      <c r="K106" s="17"/>
      <c r="L106" s="17"/>
      <c r="M106" s="17"/>
      <c r="N106" s="17"/>
    </row>
    <row r="107" spans="2:14" ht="24.95" customHeight="1">
      <c r="B107" s="17"/>
      <c r="C107" s="17"/>
      <c r="F107" s="17"/>
      <c r="G107" s="17"/>
      <c r="H107" s="17"/>
      <c r="I107" s="17"/>
      <c r="J107" s="17"/>
      <c r="K107" s="17"/>
      <c r="L107" s="17"/>
      <c r="M107" s="17"/>
      <c r="N107" s="17"/>
    </row>
    <row r="108" spans="2:14" ht="24.95" customHeight="1">
      <c r="B108" s="17"/>
      <c r="C108" s="17"/>
      <c r="F108" s="17"/>
      <c r="G108" s="17"/>
      <c r="H108" s="17"/>
      <c r="I108" s="17"/>
      <c r="J108" s="17"/>
      <c r="K108" s="17"/>
      <c r="L108" s="17"/>
      <c r="M108" s="17"/>
      <c r="N108" s="17"/>
    </row>
    <row r="109" spans="2:14" ht="24.95" customHeight="1">
      <c r="B109" s="17"/>
      <c r="C109" s="17"/>
      <c r="F109" s="17"/>
      <c r="G109" s="17"/>
      <c r="H109" s="17"/>
      <c r="I109" s="17"/>
      <c r="J109" s="17"/>
      <c r="K109" s="17"/>
      <c r="L109" s="17"/>
      <c r="M109" s="17"/>
      <c r="N109" s="17"/>
    </row>
    <row r="110" spans="2:14" ht="24.95" customHeight="1">
      <c r="B110" s="17"/>
      <c r="C110" s="17"/>
      <c r="F110" s="17"/>
      <c r="G110" s="17"/>
      <c r="H110" s="17"/>
      <c r="I110" s="17"/>
      <c r="J110" s="17"/>
      <c r="K110" s="17"/>
      <c r="L110" s="17"/>
      <c r="M110" s="17"/>
      <c r="N110" s="17"/>
    </row>
    <row r="111" spans="2:14" ht="24.95" customHeight="1">
      <c r="B111" s="17"/>
      <c r="C111" s="17"/>
      <c r="F111" s="17"/>
      <c r="G111" s="17"/>
      <c r="H111" s="17"/>
      <c r="I111" s="17"/>
      <c r="J111" s="17"/>
      <c r="K111" s="17"/>
      <c r="L111" s="17"/>
      <c r="M111" s="17"/>
      <c r="N111" s="17"/>
    </row>
    <row r="112" spans="2:14" ht="24.95" customHeight="1">
      <c r="B112" s="17"/>
      <c r="C112" s="17"/>
      <c r="F112" s="17"/>
      <c r="G112" s="17"/>
      <c r="H112" s="17"/>
      <c r="I112" s="17"/>
      <c r="J112" s="17"/>
      <c r="K112" s="17"/>
      <c r="L112" s="17"/>
      <c r="M112" s="17"/>
      <c r="N112" s="17"/>
    </row>
    <row r="113" spans="2:14" ht="24.95" customHeight="1">
      <c r="B113" s="17"/>
      <c r="C113" s="17"/>
      <c r="F113" s="17"/>
      <c r="G113" s="17"/>
      <c r="H113" s="17"/>
      <c r="I113" s="17"/>
      <c r="J113" s="17"/>
      <c r="K113" s="17"/>
      <c r="L113" s="17"/>
      <c r="M113" s="17"/>
      <c r="N113" s="17"/>
    </row>
    <row r="114" spans="2:14" ht="24.95" customHeight="1">
      <c r="B114" s="17"/>
      <c r="C114" s="17"/>
      <c r="F114" s="17"/>
      <c r="G114" s="17"/>
      <c r="H114" s="17"/>
      <c r="I114" s="17"/>
      <c r="J114" s="17"/>
      <c r="K114" s="17"/>
      <c r="L114" s="17"/>
      <c r="M114" s="17"/>
      <c r="N114" s="17"/>
    </row>
    <row r="115" spans="2:14" ht="24.95" customHeight="1">
      <c r="B115" s="17"/>
      <c r="C115" s="17"/>
      <c r="F115" s="17"/>
      <c r="G115" s="17"/>
      <c r="H115" s="17"/>
      <c r="I115" s="17"/>
      <c r="J115" s="17"/>
      <c r="K115" s="17"/>
      <c r="L115" s="17"/>
      <c r="M115" s="17"/>
      <c r="N115" s="17"/>
    </row>
    <row r="116" spans="2:14" ht="24.95" customHeight="1">
      <c r="B116" s="17"/>
      <c r="C116" s="17"/>
      <c r="F116" s="17"/>
      <c r="G116" s="17"/>
      <c r="H116" s="17"/>
      <c r="I116" s="17"/>
      <c r="J116" s="17"/>
      <c r="K116" s="17"/>
      <c r="L116" s="17"/>
      <c r="M116" s="17"/>
      <c r="N116" s="17"/>
    </row>
    <row r="117" spans="2:14" ht="24.95" customHeight="1">
      <c r="B117" s="17"/>
      <c r="C117" s="17"/>
      <c r="F117" s="17"/>
      <c r="G117" s="17"/>
      <c r="H117" s="17"/>
      <c r="I117" s="17"/>
      <c r="J117" s="17"/>
      <c r="K117" s="17"/>
      <c r="L117" s="17"/>
      <c r="M117" s="17"/>
      <c r="N117" s="17"/>
    </row>
    <row r="118" spans="2:14" ht="24.95" customHeight="1">
      <c r="B118" s="17"/>
      <c r="C118" s="17"/>
      <c r="F118" s="17"/>
      <c r="G118" s="17"/>
      <c r="H118" s="17"/>
      <c r="I118" s="17"/>
      <c r="J118" s="17"/>
      <c r="K118" s="17"/>
      <c r="L118" s="17"/>
      <c r="M118" s="17"/>
      <c r="N118" s="17"/>
    </row>
    <row r="119" spans="2:14" ht="24.95" customHeight="1">
      <c r="B119" s="17"/>
      <c r="C119" s="17"/>
      <c r="F119" s="17"/>
      <c r="G119" s="17"/>
      <c r="H119" s="17"/>
      <c r="I119" s="17"/>
      <c r="J119" s="17"/>
      <c r="K119" s="17"/>
      <c r="L119" s="17"/>
      <c r="M119" s="17"/>
      <c r="N119" s="17"/>
    </row>
    <row r="120" spans="2:14" ht="24.95" customHeight="1">
      <c r="B120" s="17"/>
      <c r="C120" s="17"/>
      <c r="F120" s="17"/>
      <c r="G120" s="17"/>
      <c r="H120" s="17"/>
      <c r="I120" s="17"/>
      <c r="J120" s="17"/>
      <c r="K120" s="17"/>
      <c r="L120" s="17"/>
      <c r="M120" s="17"/>
      <c r="N120" s="17"/>
    </row>
    <row r="121" spans="2:14" ht="24.95" customHeight="1">
      <c r="B121" s="17"/>
      <c r="C121" s="17"/>
      <c r="F121" s="17"/>
      <c r="G121" s="17"/>
      <c r="H121" s="17"/>
      <c r="I121" s="17"/>
      <c r="J121" s="17"/>
      <c r="K121" s="17"/>
      <c r="L121" s="17"/>
      <c r="M121" s="17"/>
      <c r="N121" s="17"/>
    </row>
    <row r="122" spans="2:14" ht="24.95" customHeight="1">
      <c r="B122" s="17"/>
      <c r="C122" s="17"/>
      <c r="F122" s="17"/>
      <c r="G122" s="17"/>
      <c r="H122" s="17"/>
      <c r="I122" s="17"/>
      <c r="J122" s="17"/>
      <c r="K122" s="17"/>
      <c r="L122" s="17"/>
      <c r="M122" s="17"/>
      <c r="N122" s="17"/>
    </row>
    <row r="123" spans="2:14" ht="24.95" customHeight="1">
      <c r="B123" s="17"/>
      <c r="C123" s="17"/>
      <c r="F123" s="17"/>
      <c r="G123" s="17"/>
      <c r="H123" s="17"/>
      <c r="I123" s="17"/>
      <c r="J123" s="17"/>
      <c r="K123" s="17"/>
      <c r="L123" s="17"/>
      <c r="M123" s="17"/>
      <c r="N123" s="17"/>
    </row>
    <row r="124" spans="2:14" ht="24.95" customHeight="1">
      <c r="B124" s="17"/>
      <c r="C124" s="17"/>
      <c r="F124" s="17"/>
      <c r="G124" s="17"/>
      <c r="H124" s="17"/>
      <c r="I124" s="17"/>
      <c r="J124" s="17"/>
      <c r="K124" s="17"/>
      <c r="L124" s="17"/>
      <c r="M124" s="17"/>
      <c r="N124" s="17"/>
    </row>
    <row r="125" spans="2:14" ht="24.95" customHeight="1">
      <c r="B125" s="17"/>
      <c r="C125" s="17"/>
      <c r="F125" s="17"/>
      <c r="G125" s="17"/>
      <c r="H125" s="17"/>
      <c r="I125" s="17"/>
      <c r="J125" s="17"/>
      <c r="K125" s="17"/>
      <c r="L125" s="17"/>
      <c r="M125" s="17"/>
      <c r="N125" s="17"/>
    </row>
    <row r="126" spans="2:14" ht="24.95" customHeight="1">
      <c r="B126" s="17"/>
      <c r="C126" s="17"/>
      <c r="F126" s="17"/>
      <c r="G126" s="17"/>
      <c r="H126" s="17"/>
      <c r="I126" s="17"/>
      <c r="J126" s="17"/>
      <c r="K126" s="17"/>
      <c r="L126" s="17"/>
      <c r="M126" s="17"/>
      <c r="N126" s="17"/>
    </row>
    <row r="127" spans="2:14" ht="24.95" customHeight="1">
      <c r="B127" s="17"/>
      <c r="C127" s="17"/>
      <c r="F127" s="17"/>
      <c r="G127" s="17"/>
      <c r="H127" s="17"/>
      <c r="I127" s="17"/>
      <c r="J127" s="17"/>
      <c r="K127" s="17"/>
      <c r="L127" s="17"/>
      <c r="M127" s="17"/>
      <c r="N127" s="17"/>
    </row>
    <row r="128" spans="2:14" ht="24.95" customHeight="1">
      <c r="B128" s="17"/>
      <c r="C128" s="17"/>
      <c r="F128" s="17"/>
      <c r="G128" s="17"/>
      <c r="H128" s="17"/>
      <c r="I128" s="17"/>
      <c r="J128" s="17"/>
      <c r="K128" s="17"/>
      <c r="L128" s="17"/>
      <c r="M128" s="17"/>
      <c r="N128" s="17"/>
    </row>
    <row r="129" spans="2:14" ht="24.95" customHeight="1">
      <c r="B129" s="17"/>
      <c r="C129" s="17"/>
      <c r="F129" s="17"/>
      <c r="G129" s="17"/>
      <c r="H129" s="17"/>
      <c r="I129" s="17"/>
      <c r="J129" s="17"/>
      <c r="K129" s="17"/>
      <c r="L129" s="17"/>
      <c r="M129" s="17"/>
      <c r="N129" s="17"/>
    </row>
    <row r="130" spans="2:14" ht="24.95" customHeight="1">
      <c r="B130" s="17"/>
      <c r="C130" s="17"/>
      <c r="F130" s="17"/>
      <c r="G130" s="17"/>
      <c r="H130" s="17"/>
      <c r="I130" s="17"/>
      <c r="J130" s="17"/>
      <c r="K130" s="17"/>
      <c r="L130" s="17"/>
      <c r="M130" s="17"/>
      <c r="N130" s="17"/>
    </row>
    <row r="131" spans="2:14" ht="24.95" customHeight="1">
      <c r="B131" s="17"/>
      <c r="C131" s="17"/>
      <c r="F131" s="17"/>
      <c r="G131" s="17"/>
      <c r="H131" s="17"/>
      <c r="I131" s="17"/>
      <c r="J131" s="17"/>
      <c r="K131" s="17"/>
      <c r="L131" s="17"/>
      <c r="M131" s="17"/>
      <c r="N131" s="17"/>
    </row>
    <row r="132" spans="2:14" ht="24.95" customHeight="1">
      <c r="B132" s="17"/>
      <c r="C132" s="17"/>
      <c r="F132" s="17"/>
      <c r="G132" s="17"/>
      <c r="H132" s="17"/>
      <c r="I132" s="17"/>
      <c r="J132" s="17"/>
      <c r="K132" s="17"/>
      <c r="L132" s="17"/>
      <c r="M132" s="17"/>
      <c r="N132" s="17"/>
    </row>
    <row r="133" spans="2:14" ht="24.95" customHeight="1">
      <c r="B133" s="17"/>
      <c r="C133" s="17"/>
      <c r="F133" s="17"/>
      <c r="G133" s="17"/>
      <c r="H133" s="17"/>
      <c r="I133" s="17"/>
      <c r="J133" s="17"/>
      <c r="K133" s="17"/>
      <c r="L133" s="17"/>
      <c r="M133" s="17"/>
      <c r="N133" s="17"/>
    </row>
    <row r="134" spans="2:14" ht="24.95" customHeight="1">
      <c r="B134" s="17"/>
      <c r="C134" s="17"/>
      <c r="F134" s="17"/>
      <c r="G134" s="17"/>
      <c r="H134" s="17"/>
      <c r="I134" s="17"/>
      <c r="J134" s="17"/>
      <c r="K134" s="17"/>
      <c r="L134" s="17"/>
      <c r="M134" s="17"/>
      <c r="N134" s="17"/>
    </row>
    <row r="135" spans="2:14" ht="24.95" customHeight="1">
      <c r="B135" s="17"/>
      <c r="C135" s="17"/>
      <c r="F135" s="17"/>
      <c r="G135" s="17"/>
      <c r="H135" s="17"/>
      <c r="I135" s="17"/>
      <c r="J135" s="17"/>
      <c r="K135" s="17"/>
      <c r="L135" s="17"/>
      <c r="M135" s="17"/>
      <c r="N135" s="17"/>
    </row>
    <row r="136" spans="2:14" ht="24.95" customHeight="1">
      <c r="B136" s="17"/>
      <c r="C136" s="17"/>
      <c r="F136" s="17"/>
      <c r="G136" s="17"/>
      <c r="H136" s="17"/>
      <c r="I136" s="17"/>
      <c r="J136" s="17"/>
      <c r="K136" s="17"/>
      <c r="L136" s="17"/>
      <c r="M136" s="17"/>
      <c r="N136" s="17"/>
    </row>
    <row r="137" spans="2:14" ht="24.95" customHeight="1">
      <c r="B137" s="17"/>
      <c r="C137" s="17"/>
      <c r="F137" s="17"/>
      <c r="G137" s="17"/>
      <c r="H137" s="17"/>
      <c r="I137" s="17"/>
      <c r="J137" s="17"/>
      <c r="K137" s="17"/>
      <c r="L137" s="17"/>
      <c r="M137" s="17"/>
      <c r="N137" s="17"/>
    </row>
    <row r="138" spans="2:14" ht="24.95" customHeight="1">
      <c r="B138" s="17"/>
      <c r="C138" s="17"/>
      <c r="F138" s="17"/>
      <c r="G138" s="17"/>
      <c r="H138" s="17"/>
      <c r="I138" s="17"/>
      <c r="J138" s="17"/>
      <c r="K138" s="17"/>
      <c r="L138" s="17"/>
      <c r="M138" s="17"/>
      <c r="N138" s="17"/>
    </row>
    <row r="139" spans="2:14" ht="24.95" customHeight="1">
      <c r="B139" s="17"/>
      <c r="C139" s="17"/>
      <c r="F139" s="17"/>
      <c r="G139" s="17"/>
      <c r="H139" s="17"/>
      <c r="I139" s="17"/>
      <c r="J139" s="17"/>
      <c r="K139" s="17"/>
      <c r="L139" s="17"/>
      <c r="M139" s="17"/>
      <c r="N139" s="17"/>
    </row>
    <row r="140" spans="2:14" ht="24.95" customHeight="1">
      <c r="B140" s="17"/>
      <c r="C140" s="17"/>
      <c r="F140" s="17"/>
      <c r="G140" s="17"/>
      <c r="H140" s="17"/>
      <c r="I140" s="17"/>
      <c r="J140" s="17"/>
      <c r="K140" s="17"/>
      <c r="L140" s="17"/>
      <c r="M140" s="17"/>
      <c r="N140" s="17"/>
    </row>
    <row r="141" spans="2:14" ht="24.95" customHeight="1">
      <c r="B141" s="17"/>
      <c r="C141" s="17"/>
      <c r="F141" s="17"/>
      <c r="G141" s="17"/>
      <c r="H141" s="17"/>
      <c r="I141" s="17"/>
      <c r="J141" s="17"/>
      <c r="K141" s="17"/>
      <c r="L141" s="17"/>
      <c r="M141" s="17"/>
      <c r="N141" s="17"/>
    </row>
    <row r="142" spans="2:14" ht="24.95" customHeight="1">
      <c r="B142" s="17"/>
      <c r="C142" s="17"/>
      <c r="F142" s="17"/>
      <c r="G142" s="17"/>
      <c r="H142" s="17"/>
      <c r="I142" s="17"/>
      <c r="J142" s="17"/>
      <c r="K142" s="17"/>
      <c r="L142" s="17"/>
      <c r="M142" s="17"/>
      <c r="N142" s="17"/>
    </row>
    <row r="143" spans="2:14" ht="24.95" customHeight="1">
      <c r="B143" s="17"/>
      <c r="C143" s="17"/>
      <c r="F143" s="17"/>
      <c r="G143" s="17"/>
      <c r="H143" s="17"/>
      <c r="I143" s="17"/>
      <c r="J143" s="17"/>
      <c r="K143" s="17"/>
      <c r="L143" s="17"/>
      <c r="M143" s="17"/>
      <c r="N143" s="17"/>
    </row>
    <row r="144" spans="2:14" ht="24.95" customHeight="1">
      <c r="B144" s="17"/>
      <c r="C144" s="17"/>
      <c r="F144" s="17"/>
      <c r="G144" s="17"/>
      <c r="H144" s="17"/>
      <c r="I144" s="17"/>
      <c r="J144" s="17"/>
      <c r="K144" s="17"/>
      <c r="L144" s="17"/>
      <c r="M144" s="17"/>
      <c r="N144" s="17"/>
    </row>
    <row r="145" spans="2:14" ht="24.95" customHeight="1">
      <c r="B145" s="17"/>
      <c r="C145" s="17"/>
      <c r="F145" s="17"/>
      <c r="G145" s="17"/>
      <c r="H145" s="17"/>
      <c r="I145" s="17"/>
      <c r="J145" s="17"/>
      <c r="K145" s="17"/>
      <c r="L145" s="17"/>
      <c r="M145" s="17"/>
      <c r="N145" s="17"/>
    </row>
    <row r="146" spans="2:14" ht="24.95" customHeight="1">
      <c r="B146" s="17"/>
      <c r="C146" s="17"/>
      <c r="F146" s="17"/>
      <c r="G146" s="17"/>
      <c r="H146" s="17"/>
      <c r="I146" s="17"/>
      <c r="J146" s="17"/>
      <c r="K146" s="17"/>
      <c r="L146" s="17"/>
      <c r="M146" s="17"/>
      <c r="N146" s="17"/>
    </row>
    <row r="147" spans="2:14" ht="24.95" customHeight="1">
      <c r="B147" s="17"/>
      <c r="C147" s="17"/>
      <c r="F147" s="17"/>
      <c r="G147" s="17"/>
      <c r="H147" s="17"/>
      <c r="I147" s="17"/>
      <c r="J147" s="17"/>
      <c r="K147" s="17"/>
      <c r="L147" s="17"/>
      <c r="M147" s="17"/>
      <c r="N147" s="17"/>
    </row>
    <row r="148" spans="2:14" ht="24.95" customHeight="1">
      <c r="B148" s="17"/>
      <c r="C148" s="17"/>
      <c r="F148" s="17"/>
      <c r="G148" s="17"/>
      <c r="H148" s="17"/>
      <c r="I148" s="17"/>
      <c r="J148" s="17"/>
      <c r="K148" s="17"/>
      <c r="L148" s="17"/>
      <c r="M148" s="17"/>
      <c r="N148" s="17"/>
    </row>
    <row r="149" spans="2:14" ht="24.95" customHeight="1">
      <c r="B149" s="17"/>
      <c r="C149" s="17"/>
      <c r="F149" s="17"/>
      <c r="G149" s="17"/>
      <c r="H149" s="17"/>
      <c r="I149" s="17"/>
      <c r="J149" s="17"/>
      <c r="K149" s="17"/>
      <c r="L149" s="17"/>
      <c r="M149" s="17"/>
      <c r="N149" s="17"/>
    </row>
    <row r="150" spans="2:14" ht="24.95" customHeight="1">
      <c r="B150" s="17"/>
      <c r="C150" s="17"/>
      <c r="F150" s="17"/>
      <c r="G150" s="17"/>
      <c r="H150" s="17"/>
      <c r="I150" s="17"/>
      <c r="J150" s="17"/>
      <c r="K150" s="17"/>
      <c r="L150" s="17"/>
      <c r="M150" s="17"/>
      <c r="N150" s="17"/>
    </row>
    <row r="151" spans="2:14" ht="24.95" customHeight="1">
      <c r="B151" s="17"/>
      <c r="C151" s="17"/>
      <c r="F151" s="17"/>
      <c r="G151" s="17"/>
      <c r="H151" s="17"/>
      <c r="I151" s="17"/>
      <c r="J151" s="17"/>
      <c r="K151" s="17"/>
      <c r="L151" s="17"/>
      <c r="M151" s="17"/>
      <c r="N151" s="17"/>
    </row>
    <row r="152" spans="2:14" ht="24.95" customHeight="1">
      <c r="B152" s="17"/>
      <c r="C152" s="17"/>
      <c r="F152" s="17"/>
      <c r="G152" s="17"/>
      <c r="H152" s="17"/>
      <c r="I152" s="17"/>
      <c r="J152" s="17"/>
      <c r="K152" s="17"/>
      <c r="L152" s="17"/>
      <c r="M152" s="17"/>
      <c r="N152" s="17"/>
    </row>
    <row r="153" spans="2:14" ht="24.95" customHeight="1">
      <c r="B153" s="17"/>
      <c r="C153" s="17"/>
      <c r="F153" s="17"/>
      <c r="G153" s="17"/>
      <c r="H153" s="17"/>
      <c r="I153" s="17"/>
      <c r="J153" s="17"/>
      <c r="K153" s="17"/>
      <c r="L153" s="17"/>
      <c r="M153" s="17"/>
      <c r="N153" s="17"/>
    </row>
    <row r="154" spans="2:14" ht="24.95" customHeight="1">
      <c r="B154" s="17"/>
      <c r="C154" s="17"/>
      <c r="F154" s="17"/>
      <c r="G154" s="17"/>
      <c r="H154" s="17"/>
      <c r="I154" s="17"/>
      <c r="J154" s="17"/>
      <c r="K154" s="17"/>
      <c r="L154" s="17"/>
      <c r="M154" s="17"/>
      <c r="N154" s="17"/>
    </row>
    <row r="155" spans="2:14" ht="24.95" customHeight="1">
      <c r="B155" s="17"/>
      <c r="C155" s="17"/>
      <c r="F155" s="17"/>
      <c r="G155" s="17"/>
      <c r="H155" s="17"/>
      <c r="I155" s="17"/>
      <c r="J155" s="17"/>
      <c r="K155" s="17"/>
      <c r="L155" s="17"/>
      <c r="M155" s="17"/>
      <c r="N155" s="17"/>
    </row>
    <row r="156" spans="2:14" ht="24.95" customHeight="1">
      <c r="B156" s="17"/>
      <c r="C156" s="17"/>
      <c r="F156" s="17"/>
      <c r="G156" s="17"/>
      <c r="H156" s="17"/>
      <c r="I156" s="17"/>
      <c r="J156" s="17"/>
      <c r="K156" s="17"/>
      <c r="L156" s="17"/>
      <c r="M156" s="17"/>
      <c r="N156" s="17"/>
    </row>
    <row r="157" spans="2:14" ht="24.95" customHeight="1">
      <c r="B157" s="17"/>
      <c r="C157" s="17"/>
      <c r="F157" s="17"/>
      <c r="G157" s="17"/>
      <c r="H157" s="17"/>
      <c r="I157" s="17"/>
      <c r="J157" s="17"/>
      <c r="K157" s="17"/>
      <c r="L157" s="17"/>
      <c r="M157" s="17"/>
      <c r="N157" s="17"/>
    </row>
    <row r="158" spans="2:14" ht="24.95" customHeight="1">
      <c r="B158" s="17"/>
      <c r="C158" s="17"/>
      <c r="F158" s="17"/>
      <c r="G158" s="17"/>
      <c r="H158" s="17"/>
      <c r="I158" s="17"/>
      <c r="J158" s="17"/>
      <c r="K158" s="17"/>
      <c r="L158" s="17"/>
      <c r="M158" s="17"/>
      <c r="N158" s="17"/>
    </row>
    <row r="159" spans="2:14" ht="24.95" customHeight="1">
      <c r="B159" s="17"/>
      <c r="C159" s="17"/>
      <c r="F159" s="17"/>
      <c r="G159" s="17"/>
      <c r="H159" s="17"/>
      <c r="I159" s="17"/>
      <c r="J159" s="17"/>
      <c r="K159" s="17"/>
      <c r="L159" s="17"/>
      <c r="M159" s="17"/>
      <c r="N159" s="17"/>
    </row>
    <row r="160" spans="2:14" ht="24.95" customHeight="1">
      <c r="B160" s="17"/>
      <c r="C160" s="17"/>
      <c r="F160" s="17"/>
      <c r="G160" s="17"/>
      <c r="H160" s="17"/>
      <c r="I160" s="17"/>
      <c r="J160" s="17"/>
      <c r="K160" s="17"/>
      <c r="L160" s="17"/>
      <c r="M160" s="17"/>
      <c r="N160" s="17"/>
    </row>
    <row r="161" spans="2:14" ht="24.95" customHeight="1">
      <c r="B161" s="17"/>
      <c r="C161" s="17"/>
      <c r="F161" s="17"/>
      <c r="G161" s="17"/>
      <c r="H161" s="17"/>
      <c r="I161" s="17"/>
      <c r="J161" s="17"/>
      <c r="K161" s="17"/>
      <c r="L161" s="17"/>
      <c r="M161" s="17"/>
      <c r="N161" s="17"/>
    </row>
    <row r="162" spans="2:14" ht="24.95" customHeight="1">
      <c r="B162" s="17"/>
      <c r="C162" s="17"/>
      <c r="F162" s="17"/>
      <c r="G162" s="17"/>
      <c r="H162" s="17"/>
      <c r="I162" s="17"/>
      <c r="J162" s="17"/>
      <c r="K162" s="17"/>
      <c r="L162" s="17"/>
      <c r="M162" s="17"/>
      <c r="N162" s="17"/>
    </row>
    <row r="163" spans="2:14" ht="24.95" customHeight="1">
      <c r="B163" s="17"/>
      <c r="C163" s="17"/>
      <c r="F163" s="17"/>
      <c r="G163" s="17"/>
      <c r="H163" s="17"/>
      <c r="I163" s="17"/>
      <c r="J163" s="17"/>
      <c r="K163" s="17"/>
      <c r="L163" s="17"/>
      <c r="M163" s="17"/>
      <c r="N163" s="17"/>
    </row>
    <row r="164" spans="2:14" ht="24.95" customHeight="1">
      <c r="B164" s="17"/>
      <c r="C164" s="17"/>
      <c r="F164" s="17"/>
      <c r="G164" s="17"/>
      <c r="H164" s="17"/>
      <c r="I164" s="17"/>
      <c r="J164" s="17"/>
      <c r="K164" s="17"/>
      <c r="L164" s="17"/>
      <c r="M164" s="17"/>
      <c r="N164" s="17"/>
    </row>
    <row r="165" spans="2:14" ht="24.95" customHeight="1">
      <c r="B165" s="17"/>
      <c r="C165" s="17"/>
      <c r="F165" s="17"/>
      <c r="G165" s="17"/>
      <c r="H165" s="17"/>
      <c r="I165" s="17"/>
      <c r="J165" s="17"/>
      <c r="K165" s="17"/>
      <c r="L165" s="17"/>
      <c r="M165" s="17"/>
      <c r="N165" s="17"/>
    </row>
    <row r="166" spans="2:14" ht="24.95" customHeight="1">
      <c r="B166" s="17"/>
      <c r="C166" s="17"/>
      <c r="F166" s="17"/>
      <c r="G166" s="17"/>
      <c r="H166" s="17"/>
      <c r="I166" s="17"/>
      <c r="J166" s="17"/>
      <c r="K166" s="17"/>
      <c r="L166" s="17"/>
      <c r="M166" s="17"/>
      <c r="N166" s="17"/>
    </row>
    <row r="167" spans="2:14" ht="24.95" customHeight="1">
      <c r="B167" s="17"/>
      <c r="C167" s="17"/>
      <c r="F167" s="17"/>
      <c r="G167" s="17"/>
      <c r="H167" s="17"/>
      <c r="I167" s="17"/>
      <c r="J167" s="17"/>
      <c r="K167" s="17"/>
      <c r="L167" s="17"/>
      <c r="M167" s="17"/>
      <c r="N167" s="17"/>
    </row>
    <row r="168" spans="2:14" ht="24.95" customHeight="1">
      <c r="B168" s="17"/>
      <c r="C168" s="17"/>
      <c r="F168" s="17"/>
      <c r="G168" s="17"/>
      <c r="H168" s="17"/>
      <c r="I168" s="17"/>
      <c r="J168" s="17"/>
      <c r="K168" s="17"/>
      <c r="L168" s="17"/>
      <c r="M168" s="17"/>
      <c r="N168" s="17"/>
    </row>
    <row r="169" spans="2:14" ht="24.95" customHeight="1">
      <c r="B169" s="17"/>
      <c r="C169" s="17"/>
      <c r="F169" s="17"/>
      <c r="G169" s="17"/>
      <c r="H169" s="17"/>
      <c r="I169" s="17"/>
      <c r="J169" s="17"/>
      <c r="K169" s="17"/>
      <c r="L169" s="17"/>
      <c r="M169" s="17"/>
      <c r="N169" s="17"/>
    </row>
    <row r="170" spans="2:14" ht="24.95" customHeight="1">
      <c r="B170" s="17"/>
      <c r="C170" s="17"/>
      <c r="F170" s="17"/>
      <c r="G170" s="17"/>
      <c r="H170" s="17"/>
      <c r="I170" s="17"/>
      <c r="J170" s="17"/>
      <c r="K170" s="17"/>
      <c r="L170" s="17"/>
      <c r="M170" s="17"/>
      <c r="N170" s="17"/>
    </row>
    <row r="171" spans="2:14" ht="24.95" customHeight="1">
      <c r="B171" s="17"/>
      <c r="C171" s="17"/>
      <c r="F171" s="17"/>
      <c r="G171" s="17"/>
      <c r="H171" s="17"/>
      <c r="I171" s="17"/>
      <c r="J171" s="17"/>
      <c r="K171" s="17"/>
      <c r="L171" s="17"/>
      <c r="M171" s="17"/>
      <c r="N171" s="17"/>
    </row>
    <row r="172" spans="2:14" ht="24.95" customHeight="1">
      <c r="B172" s="17"/>
      <c r="C172" s="17"/>
      <c r="F172" s="17"/>
      <c r="G172" s="17"/>
      <c r="H172" s="17"/>
      <c r="I172" s="17"/>
      <c r="J172" s="17"/>
      <c r="K172" s="17"/>
      <c r="L172" s="17"/>
      <c r="M172" s="17"/>
      <c r="N172" s="17"/>
    </row>
    <row r="173" spans="2:14" ht="24.95" customHeight="1">
      <c r="B173" s="17"/>
      <c r="C173" s="17"/>
      <c r="F173" s="17"/>
      <c r="G173" s="17"/>
      <c r="H173" s="17"/>
      <c r="I173" s="17"/>
      <c r="J173" s="17"/>
      <c r="K173" s="17"/>
      <c r="L173" s="17"/>
      <c r="M173" s="17"/>
      <c r="N173" s="17"/>
    </row>
    <row r="174" spans="2:14" ht="24.95" customHeight="1">
      <c r="B174" s="17"/>
      <c r="C174" s="17"/>
      <c r="F174" s="17"/>
      <c r="G174" s="17"/>
      <c r="H174" s="17"/>
      <c r="I174" s="17"/>
      <c r="J174" s="17"/>
      <c r="K174" s="17"/>
      <c r="L174" s="17"/>
      <c r="M174" s="17"/>
      <c r="N174" s="17"/>
    </row>
    <row r="175" spans="2:14" ht="24.95" customHeight="1">
      <c r="B175" s="17"/>
      <c r="C175" s="17"/>
      <c r="F175" s="17"/>
      <c r="G175" s="17"/>
      <c r="H175" s="17"/>
      <c r="I175" s="17"/>
      <c r="J175" s="17"/>
      <c r="K175" s="17"/>
      <c r="L175" s="17"/>
      <c r="M175" s="17"/>
      <c r="N175" s="17"/>
    </row>
    <row r="176" spans="2:14" ht="24.95" customHeight="1">
      <c r="B176" s="17"/>
      <c r="C176" s="17"/>
      <c r="F176" s="17"/>
      <c r="G176" s="17"/>
      <c r="H176" s="17"/>
      <c r="I176" s="17"/>
      <c r="J176" s="17"/>
      <c r="K176" s="17"/>
      <c r="L176" s="17"/>
      <c r="M176" s="17"/>
      <c r="N176" s="17"/>
    </row>
    <row r="177" spans="2:14" ht="24.95" customHeight="1">
      <c r="B177" s="17"/>
      <c r="C177" s="17"/>
      <c r="F177" s="17"/>
      <c r="G177" s="17"/>
      <c r="H177" s="17"/>
      <c r="I177" s="17"/>
      <c r="J177" s="17"/>
      <c r="K177" s="17"/>
      <c r="L177" s="17"/>
      <c r="M177" s="17"/>
      <c r="N177" s="17"/>
    </row>
    <row r="178" spans="2:14" ht="24.95" customHeight="1">
      <c r="B178" s="17"/>
      <c r="C178" s="17"/>
      <c r="F178" s="17"/>
      <c r="G178" s="17"/>
      <c r="H178" s="17"/>
      <c r="I178" s="17"/>
      <c r="J178" s="17"/>
      <c r="K178" s="17"/>
      <c r="L178" s="17"/>
      <c r="M178" s="17"/>
      <c r="N178" s="17"/>
    </row>
    <row r="179" spans="2:14" ht="24.95" customHeight="1">
      <c r="B179" s="17"/>
      <c r="C179" s="17"/>
      <c r="F179" s="17"/>
      <c r="G179" s="17"/>
      <c r="H179" s="17"/>
      <c r="I179" s="17"/>
      <c r="J179" s="17"/>
      <c r="K179" s="17"/>
      <c r="L179" s="17"/>
      <c r="M179" s="17"/>
      <c r="N179" s="17"/>
    </row>
    <row r="180" spans="2:14" ht="24.95" customHeight="1">
      <c r="B180" s="17"/>
      <c r="C180" s="17"/>
      <c r="F180" s="17"/>
      <c r="G180" s="17"/>
      <c r="H180" s="17"/>
      <c r="I180" s="17"/>
      <c r="J180" s="17"/>
      <c r="K180" s="17"/>
      <c r="L180" s="17"/>
      <c r="M180" s="17"/>
      <c r="N180" s="17"/>
    </row>
    <row r="181" spans="2:14" ht="24.95" customHeight="1">
      <c r="B181" s="17"/>
      <c r="C181" s="17"/>
      <c r="F181" s="17"/>
      <c r="G181" s="17"/>
      <c r="H181" s="17"/>
      <c r="I181" s="17"/>
      <c r="J181" s="17"/>
      <c r="K181" s="17"/>
      <c r="L181" s="17"/>
      <c r="M181" s="17"/>
      <c r="N181" s="17"/>
    </row>
    <row r="182" spans="2:14" ht="24.95" customHeight="1">
      <c r="B182" s="17"/>
      <c r="C182" s="17"/>
      <c r="F182" s="17"/>
      <c r="G182" s="17"/>
      <c r="H182" s="17"/>
      <c r="I182" s="17"/>
      <c r="J182" s="17"/>
      <c r="K182" s="17"/>
      <c r="L182" s="17"/>
      <c r="M182" s="17"/>
      <c r="N182" s="17"/>
    </row>
    <row r="183" spans="2:14" ht="24.95" customHeight="1">
      <c r="B183" s="17"/>
      <c r="C183" s="17"/>
      <c r="F183" s="17"/>
      <c r="G183" s="17"/>
      <c r="H183" s="17"/>
      <c r="I183" s="17"/>
      <c r="J183" s="17"/>
      <c r="K183" s="17"/>
      <c r="L183" s="17"/>
      <c r="M183" s="17"/>
      <c r="N183" s="17"/>
    </row>
    <row r="184" spans="2:14" ht="24.95" customHeight="1">
      <c r="B184" s="17"/>
      <c r="C184" s="17"/>
      <c r="F184" s="17"/>
      <c r="G184" s="17"/>
      <c r="H184" s="17"/>
      <c r="I184" s="17"/>
      <c r="J184" s="17"/>
      <c r="K184" s="17"/>
      <c r="L184" s="17"/>
      <c r="M184" s="17"/>
      <c r="N184" s="17"/>
    </row>
    <row r="185" spans="2:14" ht="24.95" customHeight="1">
      <c r="B185" s="17"/>
      <c r="C185" s="17"/>
      <c r="F185" s="17"/>
      <c r="G185" s="17"/>
      <c r="H185" s="17"/>
      <c r="I185" s="17"/>
      <c r="J185" s="17"/>
      <c r="K185" s="17"/>
      <c r="L185" s="17"/>
      <c r="M185" s="17"/>
      <c r="N185" s="17"/>
    </row>
    <row r="186" spans="2:14" ht="24.95" customHeight="1">
      <c r="B186" s="17"/>
      <c r="C186" s="17"/>
      <c r="F186" s="17"/>
      <c r="G186" s="17"/>
      <c r="H186" s="17"/>
      <c r="I186" s="17"/>
      <c r="J186" s="17"/>
      <c r="K186" s="17"/>
      <c r="L186" s="17"/>
      <c r="M186" s="17"/>
      <c r="N186" s="17"/>
    </row>
    <row r="187" spans="2:14" ht="24.95" customHeight="1">
      <c r="B187" s="17"/>
      <c r="C187" s="17"/>
      <c r="F187" s="17"/>
      <c r="G187" s="17"/>
      <c r="H187" s="17"/>
      <c r="I187" s="17"/>
      <c r="J187" s="17"/>
      <c r="K187" s="17"/>
      <c r="L187" s="17"/>
      <c r="M187" s="17"/>
      <c r="N187" s="17"/>
    </row>
    <row r="188" spans="2:14" ht="24.95" customHeight="1">
      <c r="B188" s="17"/>
      <c r="C188" s="17"/>
      <c r="F188" s="17"/>
      <c r="G188" s="17"/>
      <c r="H188" s="17"/>
      <c r="I188" s="17"/>
      <c r="J188" s="17"/>
      <c r="K188" s="17"/>
      <c r="L188" s="17"/>
      <c r="M188" s="17"/>
      <c r="N188" s="17"/>
    </row>
    <row r="189" spans="2:14" ht="24.95" customHeight="1">
      <c r="B189" s="17"/>
      <c r="C189" s="17"/>
      <c r="F189" s="17"/>
      <c r="G189" s="17"/>
      <c r="H189" s="17"/>
      <c r="I189" s="17"/>
      <c r="J189" s="17"/>
      <c r="K189" s="17"/>
      <c r="L189" s="17"/>
      <c r="M189" s="17"/>
      <c r="N189" s="17"/>
    </row>
    <row r="190" spans="2:14" ht="24.95" customHeight="1">
      <c r="B190" s="17"/>
      <c r="C190" s="17"/>
      <c r="F190" s="17"/>
      <c r="G190" s="17"/>
      <c r="H190" s="17"/>
      <c r="I190" s="17"/>
      <c r="J190" s="17"/>
      <c r="K190" s="17"/>
      <c r="L190" s="17"/>
      <c r="M190" s="17"/>
      <c r="N190" s="17"/>
    </row>
    <row r="191" spans="2:14" ht="24.95" customHeight="1">
      <c r="B191" s="17"/>
      <c r="C191" s="17"/>
      <c r="F191" s="17"/>
      <c r="G191" s="17"/>
      <c r="H191" s="17"/>
      <c r="I191" s="17"/>
      <c r="J191" s="17"/>
      <c r="K191" s="17"/>
      <c r="L191" s="17"/>
      <c r="M191" s="17"/>
      <c r="N191" s="17"/>
    </row>
    <row r="192" spans="2:14" ht="24.95" customHeight="1">
      <c r="B192" s="17"/>
      <c r="C192" s="17"/>
      <c r="F192" s="17"/>
      <c r="G192" s="17"/>
      <c r="H192" s="17"/>
      <c r="I192" s="17"/>
      <c r="J192" s="17"/>
      <c r="K192" s="17"/>
      <c r="L192" s="17"/>
      <c r="M192" s="17"/>
      <c r="N192" s="17"/>
    </row>
    <row r="193" spans="2:14" ht="24.95" customHeight="1">
      <c r="B193" s="17"/>
      <c r="C193" s="17"/>
      <c r="F193" s="17"/>
      <c r="G193" s="17"/>
      <c r="H193" s="17"/>
      <c r="I193" s="17"/>
      <c r="J193" s="17"/>
      <c r="K193" s="17"/>
      <c r="L193" s="17"/>
      <c r="M193" s="17"/>
      <c r="N193" s="17"/>
    </row>
    <row r="194" spans="2:14" ht="24.95" customHeight="1">
      <c r="B194" s="17"/>
      <c r="C194" s="17"/>
      <c r="F194" s="17"/>
      <c r="G194" s="17"/>
      <c r="H194" s="17"/>
      <c r="I194" s="17"/>
      <c r="J194" s="17"/>
      <c r="K194" s="17"/>
      <c r="L194" s="17"/>
      <c r="M194" s="17"/>
      <c r="N194" s="17"/>
    </row>
    <row r="195" spans="2:14" ht="24.95" customHeight="1">
      <c r="B195" s="17"/>
      <c r="C195" s="17"/>
      <c r="F195" s="17"/>
      <c r="G195" s="17"/>
      <c r="H195" s="17"/>
      <c r="I195" s="17"/>
      <c r="J195" s="17"/>
      <c r="K195" s="17"/>
      <c r="L195" s="17"/>
      <c r="M195" s="17"/>
      <c r="N195" s="17"/>
    </row>
    <row r="196" spans="2:14" ht="24.95" customHeight="1">
      <c r="B196" s="17"/>
      <c r="C196" s="17"/>
      <c r="F196" s="17"/>
      <c r="G196" s="17"/>
      <c r="H196" s="17"/>
      <c r="I196" s="17"/>
      <c r="J196" s="17"/>
      <c r="K196" s="17"/>
      <c r="L196" s="17"/>
      <c r="M196" s="17"/>
      <c r="N196" s="17"/>
    </row>
    <row r="197" spans="2:14" ht="24.95" customHeight="1">
      <c r="B197" s="17"/>
      <c r="C197" s="17"/>
      <c r="F197" s="17"/>
      <c r="G197" s="17"/>
      <c r="H197" s="17"/>
      <c r="I197" s="17"/>
      <c r="J197" s="17"/>
      <c r="K197" s="17"/>
      <c r="L197" s="17"/>
      <c r="M197" s="17"/>
      <c r="N197" s="17"/>
    </row>
    <row r="198" spans="2:14" ht="24.95" customHeight="1">
      <c r="B198" s="17"/>
      <c r="C198" s="17"/>
      <c r="F198" s="17"/>
      <c r="G198" s="17"/>
      <c r="H198" s="17"/>
      <c r="I198" s="17"/>
      <c r="J198" s="17"/>
      <c r="K198" s="17"/>
      <c r="L198" s="17"/>
      <c r="M198" s="17"/>
      <c r="N198" s="17"/>
    </row>
    <row r="199" spans="2:14" ht="24.95" customHeight="1">
      <c r="B199" s="17"/>
      <c r="C199" s="17"/>
      <c r="F199" s="17"/>
      <c r="G199" s="17"/>
      <c r="H199" s="17"/>
      <c r="I199" s="17"/>
      <c r="J199" s="17"/>
      <c r="K199" s="17"/>
      <c r="L199" s="17"/>
      <c r="M199" s="17"/>
      <c r="N199" s="17"/>
    </row>
    <row r="200" spans="2:14" ht="24.95" customHeight="1">
      <c r="B200" s="17"/>
      <c r="C200" s="17"/>
      <c r="F200" s="17"/>
      <c r="G200" s="17"/>
      <c r="H200" s="17"/>
      <c r="I200" s="17"/>
      <c r="J200" s="17"/>
      <c r="K200" s="17"/>
      <c r="L200" s="17"/>
      <c r="M200" s="17"/>
      <c r="N200" s="17"/>
    </row>
    <row r="201" spans="2:14" ht="24.95" customHeight="1">
      <c r="B201" s="17"/>
      <c r="C201" s="17"/>
      <c r="F201" s="17"/>
      <c r="G201" s="17"/>
      <c r="H201" s="17"/>
      <c r="I201" s="17"/>
      <c r="J201" s="17"/>
      <c r="K201" s="17"/>
      <c r="L201" s="17"/>
      <c r="M201" s="17"/>
      <c r="N201" s="17"/>
    </row>
    <row r="202" spans="2:14" ht="24.95" customHeight="1">
      <c r="B202" s="17"/>
      <c r="C202" s="17"/>
      <c r="F202" s="17"/>
      <c r="G202" s="17"/>
      <c r="H202" s="17"/>
      <c r="I202" s="17"/>
      <c r="J202" s="17"/>
      <c r="K202" s="17"/>
      <c r="L202" s="17"/>
      <c r="M202" s="17"/>
      <c r="N202" s="17"/>
    </row>
    <row r="203" spans="2:14" ht="24.95" customHeight="1">
      <c r="B203" s="17"/>
      <c r="C203" s="17"/>
      <c r="F203" s="17"/>
      <c r="G203" s="17"/>
      <c r="H203" s="17"/>
      <c r="I203" s="17"/>
      <c r="J203" s="17"/>
      <c r="K203" s="17"/>
      <c r="L203" s="17"/>
      <c r="M203" s="17"/>
      <c r="N203" s="17"/>
    </row>
    <row r="204" spans="2:14" ht="24.95" customHeight="1">
      <c r="B204" s="17"/>
      <c r="C204" s="17"/>
      <c r="F204" s="17"/>
      <c r="G204" s="17"/>
      <c r="H204" s="17"/>
      <c r="I204" s="17"/>
      <c r="J204" s="17"/>
      <c r="K204" s="17"/>
      <c r="L204" s="17"/>
      <c r="M204" s="17"/>
      <c r="N204" s="17"/>
    </row>
    <row r="205" spans="2:14" ht="24.95" customHeight="1">
      <c r="B205" s="17"/>
      <c r="C205" s="17"/>
      <c r="F205" s="17"/>
      <c r="G205" s="17"/>
      <c r="H205" s="17"/>
      <c r="I205" s="17"/>
      <c r="J205" s="17"/>
      <c r="K205" s="17"/>
      <c r="L205" s="17"/>
      <c r="M205" s="17"/>
      <c r="N205" s="17"/>
    </row>
    <row r="206" spans="2:14" ht="24.95" customHeight="1">
      <c r="B206" s="17"/>
      <c r="C206" s="17"/>
      <c r="F206" s="17"/>
      <c r="G206" s="17"/>
      <c r="H206" s="17"/>
      <c r="I206" s="17"/>
      <c r="J206" s="17"/>
      <c r="K206" s="17"/>
      <c r="L206" s="17"/>
      <c r="M206" s="17"/>
      <c r="N206" s="17"/>
    </row>
    <row r="207" spans="2:14" ht="24.95" customHeight="1">
      <c r="B207" s="17"/>
      <c r="C207" s="17"/>
      <c r="F207" s="17"/>
      <c r="G207" s="17"/>
      <c r="H207" s="17"/>
      <c r="I207" s="17"/>
      <c r="J207" s="17"/>
      <c r="K207" s="17"/>
      <c r="L207" s="17"/>
      <c r="M207" s="17"/>
      <c r="N207" s="17"/>
    </row>
    <row r="208" spans="2:14" ht="24.95" customHeight="1">
      <c r="B208" s="17"/>
      <c r="C208" s="17"/>
      <c r="F208" s="17"/>
      <c r="G208" s="17"/>
      <c r="H208" s="17"/>
      <c r="I208" s="17"/>
      <c r="J208" s="17"/>
      <c r="K208" s="17"/>
      <c r="L208" s="17"/>
      <c r="M208" s="17"/>
      <c r="N208" s="17"/>
    </row>
    <row r="209" spans="2:14" ht="24.95" customHeight="1">
      <c r="B209" s="17"/>
      <c r="C209" s="17"/>
      <c r="F209" s="17"/>
      <c r="G209" s="17"/>
      <c r="H209" s="17"/>
      <c r="I209" s="17"/>
      <c r="J209" s="17"/>
      <c r="K209" s="17"/>
      <c r="L209" s="17"/>
      <c r="M209" s="17"/>
      <c r="N209" s="17"/>
    </row>
    <row r="210" spans="2:14" ht="24.95" customHeight="1">
      <c r="B210" s="17"/>
      <c r="C210" s="17"/>
      <c r="F210" s="17"/>
      <c r="G210" s="17"/>
      <c r="H210" s="17"/>
      <c r="I210" s="17"/>
      <c r="J210" s="17"/>
      <c r="K210" s="17"/>
      <c r="L210" s="17"/>
      <c r="M210" s="17"/>
      <c r="N210" s="17"/>
    </row>
    <row r="211" spans="2:14" ht="24.95" customHeight="1">
      <c r="B211" s="17"/>
      <c r="C211" s="17"/>
      <c r="F211" s="17"/>
      <c r="G211" s="17"/>
      <c r="H211" s="17"/>
      <c r="I211" s="17"/>
      <c r="J211" s="17"/>
      <c r="K211" s="17"/>
      <c r="L211" s="17"/>
      <c r="M211" s="17"/>
      <c r="N211" s="17"/>
    </row>
    <row r="212" spans="2:14" ht="24.95" customHeight="1">
      <c r="B212" s="17"/>
      <c r="C212" s="17"/>
      <c r="F212" s="17"/>
      <c r="G212" s="17"/>
      <c r="H212" s="17"/>
      <c r="I212" s="17"/>
      <c r="J212" s="17"/>
      <c r="K212" s="17"/>
      <c r="L212" s="17"/>
      <c r="M212" s="17"/>
      <c r="N212" s="17"/>
    </row>
    <row r="213" spans="2:14" ht="24.95" customHeight="1">
      <c r="B213" s="17"/>
      <c r="C213" s="17"/>
      <c r="F213" s="17"/>
      <c r="G213" s="17"/>
      <c r="H213" s="17"/>
      <c r="I213" s="17"/>
      <c r="J213" s="17"/>
      <c r="K213" s="17"/>
      <c r="L213" s="17"/>
      <c r="M213" s="17"/>
      <c r="N213" s="17"/>
    </row>
    <row r="214" spans="2:14" ht="24.95" customHeight="1">
      <c r="B214" s="17"/>
      <c r="C214" s="17"/>
      <c r="F214" s="17"/>
      <c r="G214" s="17"/>
      <c r="H214" s="17"/>
      <c r="I214" s="17"/>
      <c r="J214" s="17"/>
      <c r="K214" s="17"/>
      <c r="L214" s="17"/>
      <c r="M214" s="17"/>
      <c r="N214" s="17"/>
    </row>
    <row r="215" spans="2:14" ht="24.95" customHeight="1">
      <c r="B215" s="17"/>
      <c r="C215" s="17"/>
      <c r="F215" s="17"/>
      <c r="G215" s="17"/>
      <c r="H215" s="17"/>
      <c r="I215" s="17"/>
      <c r="J215" s="17"/>
      <c r="K215" s="17"/>
      <c r="L215" s="17"/>
      <c r="M215" s="17"/>
      <c r="N215" s="17"/>
    </row>
    <row r="216" spans="2:14" ht="24.95" customHeight="1">
      <c r="B216" s="17"/>
      <c r="C216" s="17"/>
      <c r="F216" s="17"/>
      <c r="G216" s="17"/>
      <c r="H216" s="17"/>
      <c r="I216" s="17"/>
      <c r="J216" s="17"/>
      <c r="K216" s="17"/>
      <c r="L216" s="17"/>
      <c r="M216" s="17"/>
      <c r="N216" s="17"/>
    </row>
    <row r="217" spans="2:14" ht="24.95" customHeight="1">
      <c r="B217" s="17"/>
      <c r="C217" s="17"/>
      <c r="F217" s="17"/>
      <c r="G217" s="17"/>
      <c r="H217" s="17"/>
      <c r="I217" s="17"/>
      <c r="J217" s="17"/>
      <c r="K217" s="17"/>
      <c r="L217" s="17"/>
      <c r="M217" s="17"/>
      <c r="N217" s="17"/>
    </row>
    <row r="218" spans="2:14" ht="24.95" customHeight="1">
      <c r="B218" s="17"/>
      <c r="C218" s="17"/>
      <c r="F218" s="17"/>
      <c r="G218" s="17"/>
      <c r="H218" s="17"/>
      <c r="I218" s="17"/>
      <c r="J218" s="17"/>
      <c r="K218" s="17"/>
      <c r="L218" s="17"/>
      <c r="M218" s="17"/>
      <c r="N218" s="17"/>
    </row>
    <row r="219" spans="2:14" ht="24.95" customHeight="1">
      <c r="B219" s="17"/>
      <c r="C219" s="17"/>
      <c r="F219" s="17"/>
      <c r="G219" s="17"/>
      <c r="H219" s="17"/>
      <c r="I219" s="17"/>
      <c r="J219" s="17"/>
      <c r="K219" s="17"/>
      <c r="L219" s="17"/>
      <c r="M219" s="17"/>
      <c r="N219" s="17"/>
    </row>
    <row r="220" spans="2:14" ht="24.95" customHeight="1">
      <c r="B220" s="17"/>
      <c r="C220" s="17"/>
      <c r="F220" s="17"/>
      <c r="G220" s="17"/>
      <c r="H220" s="17"/>
      <c r="I220" s="17"/>
      <c r="J220" s="17"/>
      <c r="K220" s="17"/>
      <c r="L220" s="17"/>
      <c r="M220" s="17"/>
      <c r="N220" s="17"/>
    </row>
    <row r="221" spans="2:14" ht="24.95" customHeight="1">
      <c r="B221" s="17"/>
      <c r="C221" s="17"/>
      <c r="F221" s="17"/>
      <c r="G221" s="17"/>
      <c r="H221" s="17"/>
      <c r="I221" s="17"/>
      <c r="J221" s="17"/>
      <c r="K221" s="17"/>
      <c r="L221" s="17"/>
      <c r="M221" s="17"/>
      <c r="N221" s="17"/>
    </row>
    <row r="222" spans="2:14" ht="24.95" customHeight="1">
      <c r="B222" s="17"/>
      <c r="C222" s="17"/>
      <c r="F222" s="17"/>
      <c r="G222" s="17"/>
      <c r="H222" s="17"/>
      <c r="I222" s="17"/>
      <c r="J222" s="17"/>
      <c r="K222" s="17"/>
      <c r="L222" s="17"/>
      <c r="M222" s="17"/>
      <c r="N222" s="17"/>
    </row>
    <row r="223" spans="2:14" ht="24.95" customHeight="1">
      <c r="B223" s="17"/>
      <c r="C223" s="17"/>
      <c r="F223" s="17"/>
      <c r="G223" s="17"/>
      <c r="H223" s="17"/>
      <c r="I223" s="17"/>
      <c r="J223" s="17"/>
      <c r="K223" s="17"/>
      <c r="L223" s="17"/>
      <c r="M223" s="17"/>
      <c r="N223" s="17"/>
    </row>
    <row r="224" spans="2:14" ht="24.95" customHeight="1">
      <c r="B224" s="17"/>
      <c r="C224" s="17"/>
      <c r="F224" s="17"/>
      <c r="G224" s="17"/>
      <c r="H224" s="17"/>
      <c r="I224" s="17"/>
      <c r="J224" s="17"/>
      <c r="K224" s="17"/>
      <c r="L224" s="17"/>
      <c r="M224" s="17"/>
      <c r="N224" s="17"/>
    </row>
    <row r="225" spans="2:14" ht="24.95" customHeight="1">
      <c r="B225" s="17"/>
      <c r="C225" s="17"/>
      <c r="F225" s="17"/>
      <c r="G225" s="17"/>
      <c r="H225" s="17"/>
      <c r="I225" s="17"/>
      <c r="J225" s="17"/>
      <c r="K225" s="17"/>
      <c r="L225" s="17"/>
      <c r="M225" s="17"/>
      <c r="N225" s="17"/>
    </row>
    <row r="226" spans="2:14" ht="24.95" customHeight="1">
      <c r="B226" s="17"/>
      <c r="C226" s="17"/>
      <c r="F226" s="17"/>
      <c r="G226" s="17"/>
      <c r="H226" s="17"/>
      <c r="I226" s="17"/>
      <c r="J226" s="17"/>
      <c r="K226" s="17"/>
      <c r="L226" s="17"/>
      <c r="M226" s="17"/>
      <c r="N226" s="17"/>
    </row>
    <row r="227" spans="2:14" ht="24.95" customHeight="1">
      <c r="B227" s="17"/>
      <c r="C227" s="17"/>
      <c r="F227" s="17"/>
      <c r="G227" s="17"/>
      <c r="H227" s="17"/>
      <c r="I227" s="17"/>
      <c r="J227" s="17"/>
      <c r="K227" s="17"/>
      <c r="L227" s="17"/>
      <c r="M227" s="17"/>
      <c r="N227" s="17"/>
    </row>
    <row r="228" spans="2:14" ht="24.95" customHeight="1">
      <c r="B228" s="17"/>
      <c r="C228" s="17"/>
      <c r="F228" s="17"/>
      <c r="G228" s="17"/>
      <c r="H228" s="17"/>
      <c r="I228" s="17"/>
      <c r="J228" s="17"/>
      <c r="K228" s="17"/>
      <c r="L228" s="17"/>
      <c r="M228" s="17"/>
      <c r="N228" s="17"/>
    </row>
    <row r="229" spans="2:14" ht="24.95" customHeight="1">
      <c r="B229" s="17"/>
      <c r="C229" s="17"/>
      <c r="F229" s="17"/>
      <c r="G229" s="17"/>
      <c r="H229" s="17"/>
      <c r="I229" s="17"/>
      <c r="J229" s="17"/>
      <c r="K229" s="17"/>
      <c r="L229" s="17"/>
      <c r="M229" s="17"/>
      <c r="N229" s="17"/>
    </row>
    <row r="230" spans="2:14" ht="24.95" customHeight="1">
      <c r="B230" s="17"/>
      <c r="C230" s="17"/>
      <c r="F230" s="17"/>
      <c r="G230" s="17"/>
      <c r="H230" s="17"/>
      <c r="I230" s="17"/>
      <c r="J230" s="17"/>
      <c r="K230" s="17"/>
      <c r="L230" s="17"/>
      <c r="M230" s="17"/>
      <c r="N230" s="17"/>
    </row>
    <row r="231" spans="2:14" ht="24.95" customHeight="1">
      <c r="B231" s="17"/>
      <c r="C231" s="17"/>
      <c r="F231" s="17"/>
      <c r="G231" s="17"/>
      <c r="H231" s="17"/>
      <c r="I231" s="17"/>
      <c r="J231" s="17"/>
      <c r="K231" s="17"/>
      <c r="L231" s="17"/>
      <c r="M231" s="17"/>
      <c r="N231" s="17"/>
    </row>
    <row r="232" spans="2:14" ht="24.95" customHeight="1">
      <c r="B232" s="17"/>
      <c r="C232" s="17"/>
      <c r="F232" s="17"/>
      <c r="G232" s="17"/>
      <c r="H232" s="17"/>
      <c r="I232" s="17"/>
      <c r="J232" s="17"/>
      <c r="K232" s="17"/>
      <c r="L232" s="17"/>
      <c r="M232" s="17"/>
      <c r="N232" s="17"/>
    </row>
    <row r="233" spans="2:14" ht="24.95" customHeight="1">
      <c r="B233" s="17"/>
      <c r="C233" s="17"/>
      <c r="F233" s="17"/>
      <c r="G233" s="17"/>
      <c r="H233" s="17"/>
      <c r="I233" s="17"/>
      <c r="J233" s="17"/>
      <c r="K233" s="17"/>
      <c r="L233" s="17"/>
      <c r="M233" s="17"/>
      <c r="N233" s="17"/>
    </row>
    <row r="234" spans="2:14" ht="24.95" customHeight="1">
      <c r="B234" s="17"/>
      <c r="C234" s="17"/>
      <c r="F234" s="17"/>
      <c r="G234" s="17"/>
      <c r="H234" s="17"/>
      <c r="I234" s="17"/>
      <c r="J234" s="17"/>
      <c r="K234" s="17"/>
      <c r="L234" s="17"/>
      <c r="M234" s="17"/>
      <c r="N234" s="17"/>
    </row>
    <row r="235" spans="2:14" ht="24.95" customHeight="1">
      <c r="B235" s="17"/>
      <c r="C235" s="17"/>
      <c r="F235" s="17"/>
      <c r="G235" s="17"/>
      <c r="H235" s="17"/>
      <c r="I235" s="17"/>
      <c r="J235" s="17"/>
      <c r="K235" s="17"/>
      <c r="L235" s="17"/>
      <c r="M235" s="17"/>
      <c r="N235" s="17"/>
    </row>
    <row r="236" spans="2:14" ht="24.95" customHeight="1">
      <c r="B236" s="17"/>
      <c r="C236" s="17"/>
      <c r="F236" s="17"/>
      <c r="G236" s="17"/>
      <c r="H236" s="17"/>
      <c r="I236" s="17"/>
      <c r="J236" s="17"/>
      <c r="K236" s="17"/>
      <c r="L236" s="17"/>
      <c r="M236" s="17"/>
      <c r="N236" s="17"/>
    </row>
    <row r="237" spans="2:14" ht="24.95" customHeight="1">
      <c r="B237" s="17"/>
      <c r="C237" s="17"/>
      <c r="F237" s="17"/>
      <c r="G237" s="17"/>
      <c r="H237" s="17"/>
      <c r="I237" s="17"/>
      <c r="J237" s="17"/>
      <c r="K237" s="17"/>
      <c r="L237" s="17"/>
      <c r="M237" s="17"/>
      <c r="N237" s="17"/>
    </row>
    <row r="238" spans="2:14" ht="24.95" customHeight="1">
      <c r="B238" s="17"/>
      <c r="C238" s="17"/>
      <c r="F238" s="17"/>
      <c r="G238" s="17"/>
      <c r="H238" s="17"/>
      <c r="I238" s="17"/>
      <c r="J238" s="17"/>
      <c r="K238" s="17"/>
      <c r="L238" s="17"/>
      <c r="M238" s="17"/>
      <c r="N238" s="17"/>
    </row>
    <row r="239" spans="2:14" ht="24.95" customHeight="1">
      <c r="B239" s="17"/>
      <c r="C239" s="17"/>
      <c r="F239" s="17"/>
      <c r="G239" s="17"/>
      <c r="H239" s="17"/>
      <c r="I239" s="17"/>
      <c r="J239" s="17"/>
      <c r="K239" s="17"/>
      <c r="L239" s="17"/>
      <c r="M239" s="17"/>
      <c r="N239" s="17"/>
    </row>
    <row r="240" spans="2:14" ht="24.95" customHeight="1">
      <c r="B240" s="17"/>
      <c r="C240" s="17"/>
      <c r="F240" s="17"/>
      <c r="G240" s="17"/>
      <c r="H240" s="17"/>
      <c r="I240" s="17"/>
      <c r="J240" s="17"/>
      <c r="K240" s="17"/>
      <c r="L240" s="17"/>
      <c r="M240" s="17"/>
      <c r="N240" s="17"/>
    </row>
    <row r="241" spans="2:14" ht="24.95" customHeight="1">
      <c r="B241" s="17"/>
      <c r="C241" s="17"/>
      <c r="F241" s="17"/>
      <c r="G241" s="17"/>
      <c r="H241" s="17"/>
      <c r="I241" s="17"/>
      <c r="J241" s="17"/>
      <c r="K241" s="17"/>
      <c r="L241" s="17"/>
      <c r="M241" s="17"/>
      <c r="N241" s="17"/>
    </row>
    <row r="242" spans="2:14" ht="24.95" customHeight="1">
      <c r="B242" s="17"/>
      <c r="C242" s="17"/>
      <c r="F242" s="17"/>
      <c r="G242" s="17"/>
      <c r="H242" s="17"/>
      <c r="I242" s="17"/>
      <c r="J242" s="17"/>
      <c r="K242" s="17"/>
      <c r="L242" s="17"/>
      <c r="M242" s="17"/>
      <c r="N242" s="17"/>
    </row>
    <row r="243" spans="2:14" ht="24.95" customHeight="1">
      <c r="B243" s="17"/>
      <c r="C243" s="17"/>
      <c r="F243" s="17"/>
      <c r="G243" s="17"/>
      <c r="H243" s="17"/>
      <c r="I243" s="17"/>
      <c r="J243" s="17"/>
      <c r="K243" s="17"/>
      <c r="L243" s="17"/>
      <c r="M243" s="17"/>
      <c r="N243" s="17"/>
    </row>
    <row r="244" spans="2:14" ht="24.95" customHeight="1">
      <c r="B244" s="17"/>
      <c r="C244" s="17"/>
      <c r="F244" s="17"/>
      <c r="G244" s="17"/>
      <c r="H244" s="17"/>
      <c r="I244" s="17"/>
      <c r="J244" s="17"/>
      <c r="K244" s="17"/>
      <c r="L244" s="17"/>
      <c r="M244" s="17"/>
      <c r="N244" s="17"/>
    </row>
    <row r="245" spans="2:14" ht="24.95" customHeight="1">
      <c r="B245" s="17"/>
      <c r="C245" s="17"/>
      <c r="F245" s="17"/>
      <c r="G245" s="17"/>
      <c r="H245" s="17"/>
      <c r="I245" s="17"/>
      <c r="J245" s="17"/>
      <c r="K245" s="17"/>
      <c r="L245" s="17"/>
      <c r="M245" s="17"/>
      <c r="N245" s="17"/>
    </row>
    <row r="246" spans="2:14" ht="24.95" customHeight="1">
      <c r="B246" s="17"/>
      <c r="C246" s="17"/>
      <c r="F246" s="17"/>
      <c r="G246" s="17"/>
      <c r="H246" s="17"/>
      <c r="I246" s="17"/>
      <c r="J246" s="17"/>
      <c r="K246" s="17"/>
      <c r="L246" s="17"/>
      <c r="M246" s="17"/>
      <c r="N246" s="17"/>
    </row>
    <row r="247" spans="2:14" ht="24.95" customHeight="1">
      <c r="B247" s="17"/>
      <c r="C247" s="17"/>
      <c r="F247" s="17"/>
      <c r="G247" s="17"/>
      <c r="H247" s="17"/>
      <c r="I247" s="17"/>
      <c r="J247" s="17"/>
      <c r="K247" s="17"/>
      <c r="L247" s="17"/>
      <c r="M247" s="17"/>
      <c r="N247" s="17"/>
    </row>
    <row r="248" spans="2:14" ht="24.95" customHeight="1">
      <c r="B248" s="17"/>
      <c r="C248" s="17"/>
      <c r="F248" s="17"/>
      <c r="G248" s="17"/>
      <c r="H248" s="17"/>
      <c r="I248" s="17"/>
      <c r="J248" s="17"/>
      <c r="K248" s="17"/>
      <c r="L248" s="17"/>
      <c r="M248" s="17"/>
      <c r="N248" s="17"/>
    </row>
    <row r="249" spans="2:14" ht="24.95" customHeight="1">
      <c r="B249" s="17"/>
      <c r="C249" s="17"/>
      <c r="F249" s="17"/>
      <c r="G249" s="17"/>
      <c r="H249" s="17"/>
      <c r="I249" s="17"/>
      <c r="J249" s="17"/>
      <c r="K249" s="17"/>
      <c r="L249" s="17"/>
      <c r="M249" s="17"/>
      <c r="N249" s="17"/>
    </row>
    <row r="250" spans="2:14" ht="24.95" customHeight="1">
      <c r="B250" s="17"/>
      <c r="C250" s="17"/>
      <c r="F250" s="17"/>
      <c r="G250" s="17"/>
      <c r="H250" s="17"/>
      <c r="I250" s="17"/>
      <c r="J250" s="17"/>
      <c r="K250" s="17"/>
      <c r="L250" s="17"/>
      <c r="M250" s="17"/>
      <c r="N250" s="17"/>
    </row>
    <row r="251" spans="2:14" ht="24.95" customHeight="1">
      <c r="B251" s="17"/>
      <c r="C251" s="17"/>
      <c r="F251" s="17"/>
      <c r="G251" s="17"/>
      <c r="H251" s="17"/>
      <c r="I251" s="17"/>
      <c r="J251" s="17"/>
      <c r="K251" s="17"/>
      <c r="L251" s="17"/>
      <c r="M251" s="17"/>
      <c r="N251" s="17"/>
    </row>
    <row r="252" spans="2:14" ht="24.95" customHeight="1">
      <c r="B252" s="17"/>
      <c r="C252" s="17"/>
      <c r="F252" s="17"/>
      <c r="G252" s="17"/>
      <c r="H252" s="17"/>
      <c r="I252" s="17"/>
      <c r="J252" s="17"/>
      <c r="K252" s="17"/>
      <c r="L252" s="17"/>
      <c r="M252" s="17"/>
      <c r="N252" s="17"/>
    </row>
    <row r="253" spans="2:14" ht="24.95" customHeight="1">
      <c r="B253" s="17"/>
      <c r="C253" s="17"/>
      <c r="F253" s="17"/>
      <c r="G253" s="17"/>
      <c r="H253" s="17"/>
      <c r="I253" s="17"/>
      <c r="J253" s="17"/>
      <c r="K253" s="17"/>
      <c r="L253" s="17"/>
      <c r="M253" s="17"/>
      <c r="N253" s="17"/>
    </row>
    <row r="254" spans="2:14" ht="24.95" customHeight="1">
      <c r="B254" s="17"/>
      <c r="C254" s="17"/>
      <c r="F254" s="17"/>
      <c r="G254" s="17"/>
      <c r="H254" s="17"/>
      <c r="I254" s="17"/>
      <c r="J254" s="17"/>
      <c r="K254" s="17"/>
      <c r="L254" s="17"/>
      <c r="M254" s="17"/>
      <c r="N254" s="17"/>
    </row>
    <row r="255" spans="2:14" ht="24.95" customHeight="1">
      <c r="B255" s="17"/>
      <c r="C255" s="17"/>
      <c r="F255" s="17"/>
      <c r="G255" s="17"/>
      <c r="H255" s="17"/>
      <c r="I255" s="17"/>
      <c r="J255" s="17"/>
      <c r="K255" s="17"/>
      <c r="L255" s="17"/>
      <c r="M255" s="17"/>
      <c r="N255" s="17"/>
    </row>
    <row r="256" spans="2:14" ht="24.95" customHeight="1">
      <c r="B256" s="17"/>
      <c r="C256" s="17"/>
      <c r="F256" s="17"/>
      <c r="G256" s="17"/>
      <c r="H256" s="17"/>
      <c r="I256" s="17"/>
      <c r="J256" s="17"/>
      <c r="K256" s="17"/>
      <c r="L256" s="17"/>
      <c r="M256" s="17"/>
      <c r="N256" s="17"/>
    </row>
    <row r="257" spans="2:14" ht="24.95" customHeight="1">
      <c r="B257" s="17"/>
      <c r="C257" s="17"/>
      <c r="F257" s="17"/>
      <c r="G257" s="17"/>
      <c r="H257" s="17"/>
      <c r="I257" s="17"/>
      <c r="J257" s="17"/>
      <c r="K257" s="17"/>
      <c r="L257" s="17"/>
      <c r="M257" s="17"/>
      <c r="N257" s="17"/>
    </row>
    <row r="258" spans="2:14" ht="24.95" customHeight="1">
      <c r="B258" s="17"/>
      <c r="C258" s="17"/>
      <c r="F258" s="17"/>
      <c r="G258" s="17"/>
      <c r="H258" s="17"/>
      <c r="I258" s="17"/>
      <c r="J258" s="17"/>
      <c r="K258" s="17"/>
      <c r="L258" s="17"/>
      <c r="M258" s="17"/>
      <c r="N258" s="17"/>
    </row>
    <row r="259" spans="2:14" ht="24.95" customHeight="1">
      <c r="B259" s="17"/>
      <c r="C259" s="17"/>
      <c r="F259" s="17"/>
      <c r="G259" s="17"/>
      <c r="H259" s="17"/>
      <c r="I259" s="17"/>
      <c r="J259" s="17"/>
      <c r="K259" s="17"/>
      <c r="L259" s="17"/>
      <c r="M259" s="17"/>
      <c r="N259" s="17"/>
    </row>
    <row r="260" spans="2:14" ht="24.95" customHeight="1">
      <c r="B260" s="17"/>
      <c r="C260" s="17"/>
      <c r="F260" s="17"/>
      <c r="G260" s="17"/>
      <c r="H260" s="17"/>
      <c r="I260" s="17"/>
      <c r="J260" s="17"/>
      <c r="K260" s="17"/>
      <c r="L260" s="17"/>
      <c r="M260" s="17"/>
      <c r="N260" s="17"/>
    </row>
    <row r="261" spans="2:14" ht="24.95" customHeight="1">
      <c r="B261" s="17"/>
      <c r="C261" s="17"/>
      <c r="F261" s="17"/>
      <c r="G261" s="17"/>
      <c r="H261" s="17"/>
      <c r="I261" s="17"/>
      <c r="J261" s="17"/>
      <c r="K261" s="17"/>
      <c r="L261" s="17"/>
      <c r="M261" s="17"/>
      <c r="N261" s="17"/>
    </row>
    <row r="262" spans="2:14" ht="24.95" customHeight="1">
      <c r="B262" s="17"/>
      <c r="C262" s="17"/>
      <c r="F262" s="17"/>
      <c r="G262" s="17"/>
      <c r="H262" s="17"/>
      <c r="I262" s="17"/>
      <c r="J262" s="17"/>
      <c r="K262" s="17"/>
      <c r="L262" s="17"/>
      <c r="M262" s="17"/>
      <c r="N262" s="17"/>
    </row>
    <row r="263" spans="2:14" ht="24.95" customHeight="1">
      <c r="B263" s="17"/>
      <c r="C263" s="17"/>
      <c r="F263" s="17"/>
      <c r="G263" s="17"/>
      <c r="H263" s="17"/>
      <c r="I263" s="17"/>
      <c r="J263" s="17"/>
      <c r="K263" s="17"/>
      <c r="L263" s="17"/>
      <c r="M263" s="17"/>
      <c r="N263" s="17"/>
    </row>
    <row r="264" spans="2:14" ht="24.95" customHeight="1">
      <c r="B264" s="17"/>
      <c r="C264" s="17"/>
      <c r="F264" s="17"/>
      <c r="G264" s="17"/>
      <c r="H264" s="17"/>
      <c r="I264" s="17"/>
      <c r="J264" s="17"/>
      <c r="K264" s="17"/>
      <c r="L264" s="17"/>
      <c r="M264" s="17"/>
      <c r="N264" s="17"/>
    </row>
    <row r="265" spans="2:14" ht="24.95" customHeight="1">
      <c r="B265" s="17"/>
      <c r="C265" s="17"/>
      <c r="F265" s="17"/>
      <c r="G265" s="17"/>
      <c r="H265" s="17"/>
      <c r="I265" s="17"/>
      <c r="J265" s="17"/>
      <c r="K265" s="17"/>
      <c r="L265" s="17"/>
      <c r="M265" s="17"/>
      <c r="N265" s="17"/>
    </row>
    <row r="266" spans="2:14" ht="24.95" customHeight="1">
      <c r="B266" s="17"/>
      <c r="C266" s="17"/>
      <c r="F266" s="17"/>
      <c r="G266" s="17"/>
      <c r="H266" s="17"/>
      <c r="I266" s="17"/>
      <c r="J266" s="17"/>
      <c r="K266" s="17"/>
      <c r="L266" s="17"/>
      <c r="M266" s="17"/>
      <c r="N266" s="17"/>
    </row>
    <row r="267" spans="2:14" ht="24.95" customHeight="1">
      <c r="B267" s="17"/>
      <c r="C267" s="17"/>
      <c r="F267" s="17"/>
      <c r="G267" s="17"/>
      <c r="H267" s="17"/>
      <c r="I267" s="17"/>
      <c r="J267" s="17"/>
      <c r="K267" s="17"/>
      <c r="L267" s="17"/>
      <c r="M267" s="17"/>
      <c r="N267" s="17"/>
    </row>
    <row r="268" spans="2:14" ht="24.95" customHeight="1">
      <c r="B268" s="17"/>
      <c r="C268" s="17"/>
      <c r="F268" s="17"/>
      <c r="G268" s="17"/>
      <c r="H268" s="17"/>
      <c r="I268" s="17"/>
      <c r="J268" s="17"/>
      <c r="K268" s="17"/>
      <c r="L268" s="17"/>
      <c r="M268" s="17"/>
      <c r="N268" s="17"/>
    </row>
    <row r="269" spans="2:14" ht="24.95" customHeight="1">
      <c r="B269" s="17"/>
      <c r="C269" s="17"/>
      <c r="F269" s="17"/>
      <c r="G269" s="17"/>
      <c r="H269" s="17"/>
      <c r="I269" s="17"/>
      <c r="J269" s="17"/>
      <c r="K269" s="17"/>
      <c r="L269" s="17"/>
      <c r="M269" s="17"/>
      <c r="N269" s="17"/>
    </row>
    <row r="270" spans="2:14" ht="24.95" customHeight="1">
      <c r="B270" s="17"/>
      <c r="C270" s="17"/>
      <c r="F270" s="17"/>
      <c r="G270" s="17"/>
      <c r="H270" s="17"/>
      <c r="I270" s="17"/>
      <c r="J270" s="17"/>
      <c r="K270" s="17"/>
      <c r="L270" s="17"/>
      <c r="M270" s="17"/>
      <c r="N270" s="17"/>
    </row>
    <row r="271" spans="2:14" ht="24.95" customHeight="1">
      <c r="B271" s="17"/>
      <c r="C271" s="17"/>
      <c r="F271" s="17"/>
      <c r="G271" s="17"/>
      <c r="H271" s="17"/>
      <c r="I271" s="17"/>
      <c r="J271" s="17"/>
      <c r="K271" s="17"/>
      <c r="L271" s="17"/>
      <c r="M271" s="17"/>
      <c r="N271" s="17"/>
    </row>
    <row r="272" spans="2:14" ht="24.95" customHeight="1">
      <c r="B272" s="17"/>
      <c r="C272" s="17"/>
      <c r="F272" s="17"/>
      <c r="G272" s="17"/>
      <c r="H272" s="17"/>
      <c r="I272" s="17"/>
      <c r="J272" s="17"/>
      <c r="K272" s="17"/>
      <c r="L272" s="17"/>
      <c r="M272" s="17"/>
      <c r="N272" s="17"/>
    </row>
    <row r="273" spans="2:14" ht="24.95" customHeight="1">
      <c r="B273" s="17"/>
      <c r="C273" s="17"/>
      <c r="F273" s="17"/>
      <c r="G273" s="17"/>
      <c r="H273" s="17"/>
      <c r="I273" s="17"/>
      <c r="J273" s="17"/>
      <c r="K273" s="17"/>
      <c r="L273" s="17"/>
      <c r="M273" s="17"/>
      <c r="N273" s="17"/>
    </row>
    <row r="274" spans="2:14" ht="24.95" customHeight="1">
      <c r="B274" s="17"/>
      <c r="C274" s="17"/>
      <c r="F274" s="17"/>
      <c r="G274" s="17"/>
      <c r="H274" s="17"/>
      <c r="I274" s="17"/>
      <c r="J274" s="17"/>
      <c r="K274" s="17"/>
      <c r="L274" s="17"/>
      <c r="M274" s="17"/>
      <c r="N274" s="17"/>
    </row>
    <row r="275" spans="2:14" ht="24.95" customHeight="1">
      <c r="B275" s="17"/>
      <c r="C275" s="17"/>
      <c r="F275" s="17"/>
      <c r="G275" s="17"/>
      <c r="H275" s="17"/>
      <c r="I275" s="17"/>
      <c r="J275" s="17"/>
      <c r="K275" s="17"/>
      <c r="L275" s="17"/>
      <c r="M275" s="17"/>
      <c r="N275" s="17"/>
    </row>
    <row r="276" spans="2:14" ht="24.95" customHeight="1">
      <c r="B276" s="17"/>
      <c r="C276" s="17"/>
      <c r="F276" s="17"/>
      <c r="G276" s="17"/>
      <c r="H276" s="17"/>
      <c r="I276" s="17"/>
      <c r="J276" s="17"/>
      <c r="K276" s="17"/>
      <c r="L276" s="17"/>
      <c r="M276" s="17"/>
      <c r="N276" s="17"/>
    </row>
    <row r="277" spans="2:14" ht="24.95" customHeight="1">
      <c r="B277" s="17"/>
      <c r="C277" s="17"/>
      <c r="F277" s="17"/>
      <c r="G277" s="17"/>
      <c r="H277" s="17"/>
      <c r="I277" s="17"/>
      <c r="J277" s="17"/>
      <c r="K277" s="17"/>
      <c r="L277" s="17"/>
      <c r="M277" s="17"/>
      <c r="N277" s="17"/>
    </row>
    <row r="278" spans="2:14" ht="24.95" customHeight="1">
      <c r="B278" s="17"/>
      <c r="C278" s="17"/>
      <c r="F278" s="17"/>
      <c r="G278" s="17"/>
      <c r="H278" s="17"/>
      <c r="I278" s="17"/>
      <c r="J278" s="17"/>
      <c r="K278" s="17"/>
      <c r="L278" s="17"/>
      <c r="M278" s="17"/>
      <c r="N278" s="17"/>
    </row>
    <row r="279" spans="2:14" ht="24.95" customHeight="1">
      <c r="B279" s="17"/>
      <c r="C279" s="17"/>
      <c r="F279" s="17"/>
      <c r="G279" s="17"/>
      <c r="H279" s="17"/>
      <c r="I279" s="17"/>
      <c r="J279" s="17"/>
      <c r="K279" s="17"/>
      <c r="L279" s="17"/>
      <c r="M279" s="17"/>
      <c r="N279" s="17"/>
    </row>
    <row r="280" spans="2:14" ht="24.95" customHeight="1">
      <c r="B280" s="17"/>
      <c r="C280" s="17"/>
      <c r="F280" s="17"/>
      <c r="G280" s="17"/>
      <c r="H280" s="17"/>
      <c r="I280" s="17"/>
      <c r="J280" s="17"/>
      <c r="K280" s="17"/>
      <c r="L280" s="17"/>
      <c r="M280" s="17"/>
      <c r="N280" s="17"/>
    </row>
    <row r="281" spans="2:14" ht="24.95" customHeight="1">
      <c r="B281" s="17"/>
      <c r="C281" s="17"/>
      <c r="F281" s="17"/>
      <c r="G281" s="17"/>
      <c r="H281" s="17"/>
      <c r="I281" s="17"/>
      <c r="J281" s="17"/>
      <c r="K281" s="17"/>
      <c r="L281" s="17"/>
      <c r="M281" s="17"/>
      <c r="N281" s="17"/>
    </row>
    <row r="282" spans="2:14" ht="24.95" customHeight="1">
      <c r="B282" s="17"/>
      <c r="C282" s="17"/>
      <c r="F282" s="17"/>
      <c r="G282" s="17"/>
      <c r="H282" s="17"/>
      <c r="I282" s="17"/>
      <c r="J282" s="17"/>
      <c r="K282" s="17"/>
      <c r="L282" s="17"/>
      <c r="M282" s="17"/>
      <c r="N282" s="17"/>
    </row>
    <row r="283" spans="2:14" ht="24.95" customHeight="1">
      <c r="B283" s="17"/>
      <c r="C283" s="17"/>
      <c r="F283" s="17"/>
      <c r="G283" s="17"/>
      <c r="H283" s="17"/>
      <c r="I283" s="17"/>
      <c r="J283" s="17"/>
      <c r="K283" s="17"/>
      <c r="L283" s="17"/>
      <c r="M283" s="17"/>
      <c r="N283" s="17"/>
    </row>
    <row r="284" spans="2:14" ht="24.95" customHeight="1">
      <c r="B284" s="17"/>
      <c r="C284" s="17"/>
      <c r="F284" s="17"/>
      <c r="G284" s="17"/>
      <c r="H284" s="17"/>
      <c r="I284" s="17"/>
      <c r="J284" s="17"/>
      <c r="K284" s="17"/>
      <c r="L284" s="17"/>
      <c r="M284" s="17"/>
      <c r="N284" s="17"/>
    </row>
    <row r="285" spans="2:14" ht="24.95" customHeight="1">
      <c r="B285" s="17"/>
      <c r="C285" s="17"/>
      <c r="F285" s="17"/>
      <c r="G285" s="17"/>
      <c r="H285" s="17"/>
      <c r="I285" s="17"/>
      <c r="J285" s="17"/>
      <c r="K285" s="17"/>
      <c r="L285" s="17"/>
      <c r="M285" s="17"/>
      <c r="N285" s="17"/>
    </row>
    <row r="286" spans="2:14" ht="24.95" customHeight="1">
      <c r="B286" s="17"/>
      <c r="C286" s="17"/>
      <c r="F286" s="17"/>
      <c r="G286" s="17"/>
      <c r="H286" s="17"/>
      <c r="I286" s="17"/>
      <c r="J286" s="17"/>
      <c r="K286" s="17"/>
      <c r="L286" s="17"/>
      <c r="M286" s="17"/>
      <c r="N286" s="17"/>
    </row>
    <row r="287" spans="2:14" ht="24.95" customHeight="1">
      <c r="B287" s="17"/>
      <c r="C287" s="17"/>
      <c r="F287" s="17"/>
      <c r="G287" s="17"/>
      <c r="H287" s="17"/>
      <c r="I287" s="17"/>
      <c r="J287" s="17"/>
      <c r="K287" s="17"/>
      <c r="L287" s="17"/>
      <c r="M287" s="17"/>
      <c r="N287" s="17"/>
    </row>
    <row r="288" spans="2:14" ht="24.95" customHeight="1">
      <c r="B288" s="17"/>
      <c r="C288" s="17"/>
      <c r="F288" s="17"/>
      <c r="G288" s="17"/>
      <c r="H288" s="17"/>
      <c r="I288" s="17"/>
      <c r="J288" s="17"/>
      <c r="K288" s="17"/>
      <c r="L288" s="17"/>
      <c r="M288" s="17"/>
      <c r="N288" s="17"/>
    </row>
    <row r="289" spans="2:14" ht="24.95" customHeight="1">
      <c r="B289" s="17"/>
      <c r="C289" s="17"/>
      <c r="F289" s="17"/>
      <c r="G289" s="17"/>
      <c r="H289" s="17"/>
      <c r="I289" s="17"/>
      <c r="J289" s="17"/>
      <c r="K289" s="17"/>
      <c r="L289" s="17"/>
      <c r="M289" s="17"/>
      <c r="N289" s="17"/>
    </row>
    <row r="290" spans="2:14" ht="24.95" customHeight="1">
      <c r="B290" s="17"/>
      <c r="C290" s="17"/>
      <c r="F290" s="17"/>
      <c r="G290" s="17"/>
      <c r="H290" s="17"/>
      <c r="I290" s="17"/>
      <c r="J290" s="17"/>
      <c r="K290" s="17"/>
      <c r="L290" s="17"/>
      <c r="M290" s="17"/>
      <c r="N290" s="17"/>
    </row>
    <row r="291" spans="2:14" ht="24.95" customHeight="1">
      <c r="B291" s="17"/>
      <c r="C291" s="17"/>
      <c r="F291" s="17"/>
      <c r="G291" s="17"/>
      <c r="H291" s="17"/>
      <c r="I291" s="17"/>
      <c r="J291" s="17"/>
      <c r="K291" s="17"/>
      <c r="L291" s="17"/>
      <c r="M291" s="17"/>
      <c r="N291" s="17"/>
    </row>
    <row r="292" spans="2:14" ht="24.95" customHeight="1">
      <c r="B292" s="17"/>
      <c r="C292" s="17"/>
      <c r="F292" s="17"/>
      <c r="G292" s="17"/>
      <c r="H292" s="17"/>
      <c r="I292" s="17"/>
      <c r="J292" s="17"/>
      <c r="K292" s="17"/>
      <c r="L292" s="17"/>
      <c r="M292" s="17"/>
      <c r="N292" s="17"/>
    </row>
    <row r="293" spans="2:14" ht="24.95" customHeight="1">
      <c r="B293" s="17"/>
      <c r="C293" s="17"/>
      <c r="F293" s="17"/>
      <c r="G293" s="17"/>
      <c r="H293" s="17"/>
      <c r="I293" s="17"/>
      <c r="J293" s="17"/>
      <c r="K293" s="17"/>
      <c r="L293" s="17"/>
      <c r="M293" s="17"/>
      <c r="N293" s="17"/>
    </row>
    <row r="294" spans="2:14" ht="24.95" customHeight="1">
      <c r="B294" s="17"/>
      <c r="C294" s="17"/>
      <c r="F294" s="17"/>
      <c r="G294" s="17"/>
      <c r="H294" s="17"/>
      <c r="I294" s="17"/>
      <c r="J294" s="17"/>
      <c r="K294" s="17"/>
      <c r="L294" s="17"/>
      <c r="M294" s="17"/>
      <c r="N294" s="17"/>
    </row>
    <row r="295" spans="2:14" ht="24.95" customHeight="1">
      <c r="B295" s="17"/>
      <c r="C295" s="17"/>
      <c r="F295" s="17"/>
      <c r="G295" s="17"/>
      <c r="H295" s="17"/>
      <c r="I295" s="17"/>
      <c r="J295" s="17"/>
      <c r="K295" s="17"/>
      <c r="L295" s="17"/>
      <c r="M295" s="17"/>
      <c r="N295" s="17"/>
    </row>
    <row r="296" spans="2:14" ht="24.95" customHeight="1">
      <c r="B296" s="17"/>
      <c r="C296" s="17"/>
      <c r="F296" s="17"/>
      <c r="G296" s="17"/>
      <c r="H296" s="17"/>
      <c r="I296" s="17"/>
      <c r="J296" s="17"/>
      <c r="K296" s="17"/>
      <c r="L296" s="17"/>
      <c r="M296" s="17"/>
      <c r="N296" s="17"/>
    </row>
    <row r="297" spans="2:14" ht="24.95" customHeight="1">
      <c r="B297" s="17"/>
      <c r="C297" s="17"/>
      <c r="F297" s="17"/>
      <c r="G297" s="17"/>
      <c r="H297" s="17"/>
      <c r="I297" s="17"/>
      <c r="J297" s="17"/>
      <c r="K297" s="17"/>
      <c r="L297" s="17"/>
      <c r="M297" s="17"/>
      <c r="N297" s="17"/>
    </row>
    <row r="298" spans="2:14" ht="24.95" customHeight="1">
      <c r="B298" s="17"/>
      <c r="C298" s="17"/>
      <c r="F298" s="17"/>
      <c r="G298" s="17"/>
      <c r="H298" s="17"/>
      <c r="I298" s="17"/>
      <c r="J298" s="17"/>
      <c r="K298" s="17"/>
      <c r="L298" s="17"/>
      <c r="M298" s="17"/>
      <c r="N298" s="17"/>
    </row>
    <row r="299" spans="2:14" ht="24.95" customHeight="1">
      <c r="B299" s="17"/>
      <c r="C299" s="17"/>
      <c r="F299" s="17"/>
      <c r="G299" s="17"/>
      <c r="H299" s="17"/>
      <c r="I299" s="17"/>
      <c r="J299" s="17"/>
      <c r="K299" s="17"/>
      <c r="L299" s="17"/>
      <c r="M299" s="17"/>
      <c r="N299" s="17"/>
    </row>
    <row r="300" spans="2:14" ht="24.95" customHeight="1">
      <c r="B300" s="17"/>
      <c r="C300" s="17"/>
      <c r="F300" s="17"/>
      <c r="G300" s="17"/>
      <c r="H300" s="17"/>
      <c r="I300" s="17"/>
      <c r="J300" s="17"/>
      <c r="K300" s="17"/>
      <c r="L300" s="17"/>
      <c r="M300" s="17"/>
      <c r="N300" s="17"/>
    </row>
    <row r="301" spans="2:14" ht="24.95" customHeight="1">
      <c r="B301" s="17"/>
      <c r="C301" s="17"/>
      <c r="F301" s="17"/>
      <c r="G301" s="17"/>
      <c r="H301" s="17"/>
      <c r="I301" s="17"/>
      <c r="J301" s="17"/>
      <c r="K301" s="17"/>
      <c r="L301" s="17"/>
      <c r="M301" s="17"/>
      <c r="N301" s="17"/>
    </row>
    <row r="302" spans="2:14" ht="24.95" customHeight="1">
      <c r="B302" s="17"/>
      <c r="C302" s="17"/>
      <c r="F302" s="17"/>
      <c r="G302" s="17"/>
      <c r="H302" s="17"/>
      <c r="I302" s="17"/>
      <c r="J302" s="17"/>
      <c r="K302" s="17"/>
      <c r="L302" s="17"/>
      <c r="M302" s="17"/>
      <c r="N302" s="17"/>
    </row>
    <row r="303" spans="2:14" ht="24.95" customHeight="1">
      <c r="B303" s="17"/>
      <c r="C303" s="17"/>
      <c r="F303" s="17"/>
      <c r="G303" s="17"/>
      <c r="H303" s="17"/>
      <c r="I303" s="17"/>
      <c r="J303" s="17"/>
      <c r="K303" s="17"/>
      <c r="L303" s="17"/>
      <c r="M303" s="17"/>
      <c r="N303" s="17"/>
    </row>
    <row r="304" spans="2:14" ht="24.95" customHeight="1">
      <c r="B304" s="17"/>
      <c r="C304" s="17"/>
      <c r="F304" s="17"/>
      <c r="G304" s="17"/>
      <c r="H304" s="17"/>
      <c r="I304" s="17"/>
      <c r="J304" s="17"/>
      <c r="K304" s="17"/>
      <c r="L304" s="17"/>
      <c r="M304" s="17"/>
      <c r="N304" s="17"/>
    </row>
    <row r="305" spans="2:14" ht="24.95" customHeight="1">
      <c r="B305" s="17"/>
      <c r="C305" s="17"/>
      <c r="F305" s="17"/>
      <c r="G305" s="17"/>
      <c r="H305" s="17"/>
      <c r="I305" s="17"/>
      <c r="J305" s="17"/>
      <c r="K305" s="17"/>
      <c r="L305" s="17"/>
      <c r="M305" s="17"/>
      <c r="N305" s="17"/>
    </row>
    <row r="306" spans="2:14" ht="24.95" customHeight="1">
      <c r="B306" s="17"/>
      <c r="C306" s="17"/>
      <c r="F306" s="17"/>
      <c r="G306" s="17"/>
      <c r="H306" s="17"/>
      <c r="I306" s="17"/>
      <c r="J306" s="17"/>
      <c r="K306" s="17"/>
      <c r="L306" s="17"/>
      <c r="M306" s="17"/>
      <c r="N306" s="17"/>
    </row>
    <row r="307" spans="2:14" ht="24.95" customHeight="1">
      <c r="B307" s="17"/>
      <c r="C307" s="17"/>
      <c r="F307" s="17"/>
      <c r="G307" s="17"/>
      <c r="H307" s="17"/>
      <c r="I307" s="17"/>
      <c r="J307" s="17"/>
      <c r="K307" s="17"/>
      <c r="L307" s="17"/>
      <c r="M307" s="17"/>
      <c r="N307" s="17"/>
    </row>
    <row r="308" spans="2:14" ht="24.95" customHeight="1">
      <c r="B308" s="17"/>
      <c r="C308" s="17"/>
      <c r="F308" s="17"/>
      <c r="G308" s="17"/>
      <c r="H308" s="17"/>
      <c r="I308" s="17"/>
      <c r="J308" s="17"/>
      <c r="K308" s="17"/>
      <c r="L308" s="17"/>
      <c r="M308" s="17"/>
      <c r="N308" s="17"/>
    </row>
    <row r="309" spans="2:14" ht="24.95" customHeight="1">
      <c r="B309" s="17"/>
      <c r="C309" s="17"/>
      <c r="F309" s="17"/>
      <c r="G309" s="17"/>
      <c r="H309" s="17"/>
      <c r="I309" s="17"/>
      <c r="J309" s="17"/>
      <c r="K309" s="17"/>
      <c r="L309" s="17"/>
      <c r="M309" s="17"/>
      <c r="N309" s="17"/>
    </row>
    <row r="310" spans="2:14" ht="24.95" customHeight="1">
      <c r="B310" s="17"/>
      <c r="C310" s="17"/>
      <c r="F310" s="17"/>
      <c r="G310" s="17"/>
      <c r="H310" s="17"/>
      <c r="I310" s="17"/>
      <c r="J310" s="17"/>
      <c r="K310" s="17"/>
      <c r="L310" s="17"/>
      <c r="M310" s="17"/>
      <c r="N310" s="17"/>
    </row>
    <row r="311" spans="2:14" ht="24.95" customHeight="1">
      <c r="B311" s="17"/>
      <c r="C311" s="17"/>
      <c r="F311" s="17"/>
      <c r="G311" s="17"/>
      <c r="H311" s="17"/>
      <c r="I311" s="17"/>
      <c r="J311" s="17"/>
      <c r="K311" s="17"/>
      <c r="L311" s="17"/>
      <c r="M311" s="17"/>
      <c r="N311" s="17"/>
    </row>
    <row r="312" spans="2:14" ht="24.95" customHeight="1">
      <c r="B312" s="17"/>
      <c r="C312" s="17"/>
      <c r="F312" s="17"/>
      <c r="G312" s="17"/>
      <c r="H312" s="17"/>
      <c r="I312" s="17"/>
      <c r="J312" s="17"/>
      <c r="K312" s="17"/>
      <c r="L312" s="17"/>
      <c r="M312" s="17"/>
      <c r="N312" s="17"/>
    </row>
    <row r="313" spans="2:14" ht="24.95" customHeight="1">
      <c r="B313" s="17"/>
      <c r="C313" s="17"/>
      <c r="F313" s="17"/>
      <c r="G313" s="17"/>
      <c r="H313" s="17"/>
      <c r="I313" s="17"/>
      <c r="J313" s="17"/>
      <c r="K313" s="17"/>
      <c r="L313" s="17"/>
      <c r="M313" s="17"/>
      <c r="N313" s="17"/>
    </row>
    <row r="314" spans="2:14" ht="24.95" customHeight="1">
      <c r="B314" s="17"/>
      <c r="C314" s="17"/>
      <c r="F314" s="17"/>
      <c r="G314" s="17"/>
      <c r="H314" s="17"/>
      <c r="I314" s="17"/>
      <c r="J314" s="17"/>
      <c r="K314" s="17"/>
      <c r="L314" s="17"/>
      <c r="M314" s="17"/>
      <c r="N314" s="17"/>
    </row>
    <row r="315" spans="2:14" ht="24.95" customHeight="1">
      <c r="B315" s="17"/>
      <c r="C315" s="17"/>
      <c r="F315" s="17"/>
      <c r="G315" s="17"/>
      <c r="H315" s="17"/>
      <c r="I315" s="17"/>
      <c r="J315" s="17"/>
      <c r="K315" s="17"/>
      <c r="L315" s="17"/>
      <c r="M315" s="17"/>
      <c r="N315" s="17"/>
    </row>
    <row r="316" spans="2:14" ht="24.95" customHeight="1">
      <c r="B316" s="17"/>
      <c r="C316" s="17"/>
      <c r="F316" s="17"/>
      <c r="G316" s="17"/>
      <c r="H316" s="17"/>
      <c r="I316" s="17"/>
      <c r="J316" s="17"/>
      <c r="K316" s="17"/>
      <c r="L316" s="17"/>
      <c r="M316" s="17"/>
      <c r="N316" s="17"/>
    </row>
    <row r="317" spans="2:14" ht="24.95" customHeight="1">
      <c r="B317" s="17"/>
      <c r="C317" s="17"/>
      <c r="F317" s="17"/>
      <c r="G317" s="17"/>
      <c r="H317" s="17"/>
      <c r="I317" s="17"/>
      <c r="J317" s="17"/>
      <c r="K317" s="17"/>
      <c r="L317" s="17"/>
      <c r="M317" s="17"/>
      <c r="N317" s="17"/>
    </row>
    <row r="318" spans="2:14" ht="24.95" customHeight="1">
      <c r="B318" s="17"/>
      <c r="C318" s="17"/>
      <c r="F318" s="17"/>
      <c r="G318" s="17"/>
      <c r="H318" s="17"/>
      <c r="I318" s="17"/>
      <c r="J318" s="17"/>
      <c r="K318" s="17"/>
      <c r="L318" s="17"/>
      <c r="M318" s="17"/>
      <c r="N318" s="17"/>
    </row>
    <row r="319" spans="2:14" ht="24.95" customHeight="1">
      <c r="B319" s="17"/>
      <c r="C319" s="17"/>
      <c r="F319" s="17"/>
      <c r="G319" s="17"/>
      <c r="H319" s="17"/>
      <c r="I319" s="17"/>
      <c r="J319" s="17"/>
      <c r="K319" s="17"/>
      <c r="L319" s="17"/>
      <c r="M319" s="17"/>
      <c r="N319" s="17"/>
    </row>
    <row r="320" spans="2:14" ht="24.95" customHeight="1">
      <c r="B320" s="17"/>
      <c r="C320" s="17"/>
      <c r="F320" s="17"/>
      <c r="G320" s="17"/>
      <c r="H320" s="17"/>
      <c r="I320" s="17"/>
      <c r="J320" s="17"/>
      <c r="K320" s="17"/>
      <c r="L320" s="17"/>
      <c r="M320" s="17"/>
      <c r="N320" s="17"/>
    </row>
    <row r="321" spans="2:14" ht="24.95" customHeight="1">
      <c r="B321" s="17"/>
      <c r="C321" s="17"/>
      <c r="F321" s="17"/>
      <c r="G321" s="17"/>
      <c r="H321" s="17"/>
      <c r="I321" s="17"/>
      <c r="J321" s="17"/>
      <c r="K321" s="17"/>
      <c r="L321" s="17"/>
      <c r="M321" s="17"/>
      <c r="N321" s="17"/>
    </row>
    <row r="322" spans="2:14" ht="24.95" customHeight="1">
      <c r="B322" s="17"/>
      <c r="C322" s="17"/>
      <c r="F322" s="17"/>
      <c r="G322" s="17"/>
      <c r="H322" s="17"/>
      <c r="I322" s="17"/>
      <c r="J322" s="17"/>
      <c r="K322" s="17"/>
      <c r="L322" s="17"/>
      <c r="M322" s="17"/>
      <c r="N322" s="17"/>
    </row>
    <row r="323" spans="2:14" ht="24.95" customHeight="1">
      <c r="B323" s="17"/>
      <c r="C323" s="17"/>
      <c r="F323" s="17"/>
      <c r="G323" s="17"/>
      <c r="H323" s="17"/>
      <c r="I323" s="17"/>
      <c r="J323" s="17"/>
      <c r="K323" s="17"/>
      <c r="L323" s="17"/>
      <c r="M323" s="17"/>
      <c r="N323" s="17"/>
    </row>
    <row r="324" spans="2:14" ht="24.95" customHeight="1">
      <c r="B324" s="17"/>
      <c r="C324" s="17"/>
      <c r="F324" s="17"/>
      <c r="G324" s="17"/>
      <c r="H324" s="17"/>
      <c r="I324" s="17"/>
      <c r="J324" s="17"/>
      <c r="K324" s="17"/>
      <c r="L324" s="17"/>
      <c r="M324" s="17"/>
      <c r="N324" s="17"/>
    </row>
    <row r="325" spans="2:14" ht="24.95" customHeight="1">
      <c r="B325" s="17"/>
      <c r="C325" s="17"/>
      <c r="F325" s="17"/>
      <c r="G325" s="17"/>
      <c r="H325" s="17"/>
      <c r="I325" s="17"/>
      <c r="J325" s="17"/>
      <c r="K325" s="17"/>
      <c r="L325" s="17"/>
      <c r="M325" s="17"/>
      <c r="N325" s="17"/>
    </row>
    <row r="326" spans="2:14" ht="24.95" customHeight="1">
      <c r="B326" s="17"/>
      <c r="C326" s="17"/>
      <c r="F326" s="17"/>
      <c r="G326" s="17"/>
      <c r="H326" s="17"/>
      <c r="I326" s="17"/>
      <c r="J326" s="17"/>
      <c r="K326" s="17"/>
      <c r="L326" s="17"/>
      <c r="M326" s="17"/>
      <c r="N326" s="17"/>
    </row>
    <row r="327" spans="2:14" ht="24.95" customHeight="1">
      <c r="B327" s="17"/>
      <c r="C327" s="17"/>
      <c r="F327" s="17"/>
      <c r="G327" s="17"/>
      <c r="H327" s="17"/>
      <c r="I327" s="17"/>
      <c r="J327" s="17"/>
      <c r="K327" s="17"/>
      <c r="L327" s="17"/>
      <c r="M327" s="17"/>
      <c r="N327" s="17"/>
    </row>
    <row r="328" spans="2:14" ht="24.95" customHeight="1">
      <c r="B328" s="17"/>
      <c r="C328" s="17"/>
      <c r="F328" s="17"/>
      <c r="G328" s="17"/>
      <c r="H328" s="17"/>
      <c r="I328" s="17"/>
      <c r="J328" s="17"/>
      <c r="K328" s="17"/>
      <c r="L328" s="17"/>
      <c r="M328" s="17"/>
      <c r="N328" s="17"/>
    </row>
    <row r="329" spans="2:14" ht="24.95" customHeight="1">
      <c r="B329" s="17"/>
      <c r="C329" s="17"/>
      <c r="F329" s="17"/>
      <c r="G329" s="17"/>
      <c r="H329" s="17"/>
      <c r="I329" s="17"/>
      <c r="J329" s="17"/>
      <c r="K329" s="17"/>
      <c r="L329" s="17"/>
      <c r="M329" s="17"/>
      <c r="N329" s="17"/>
    </row>
    <row r="330" spans="2:14" ht="24.95" customHeight="1">
      <c r="B330" s="17"/>
      <c r="C330" s="17"/>
      <c r="F330" s="17"/>
      <c r="G330" s="17"/>
      <c r="H330" s="17"/>
      <c r="I330" s="17"/>
      <c r="J330" s="17"/>
      <c r="K330" s="17"/>
      <c r="L330" s="17"/>
      <c r="M330" s="17"/>
      <c r="N330" s="17"/>
    </row>
    <row r="331" spans="2:14" ht="24.95" customHeight="1">
      <c r="B331" s="17"/>
      <c r="C331" s="17"/>
      <c r="F331" s="17"/>
      <c r="G331" s="17"/>
      <c r="H331" s="17"/>
      <c r="I331" s="17"/>
      <c r="J331" s="17"/>
      <c r="K331" s="17"/>
      <c r="L331" s="17"/>
      <c r="M331" s="17"/>
      <c r="N331" s="17"/>
    </row>
    <row r="332" spans="2:14" ht="24.95" customHeight="1">
      <c r="B332" s="17"/>
      <c r="C332" s="17"/>
      <c r="F332" s="17"/>
      <c r="G332" s="17"/>
      <c r="H332" s="17"/>
      <c r="I332" s="17"/>
      <c r="J332" s="17"/>
      <c r="K332" s="17"/>
      <c r="L332" s="17"/>
      <c r="M332" s="17"/>
      <c r="N332" s="17"/>
    </row>
    <row r="333" spans="2:14" ht="24.95" customHeight="1">
      <c r="B333" s="17"/>
      <c r="C333" s="17"/>
      <c r="F333" s="17"/>
      <c r="G333" s="17"/>
      <c r="H333" s="17"/>
      <c r="I333" s="17"/>
      <c r="J333" s="17"/>
      <c r="K333" s="17"/>
      <c r="L333" s="17"/>
      <c r="M333" s="17"/>
      <c r="N333" s="17"/>
    </row>
    <row r="334" spans="2:14" ht="24.95" customHeight="1">
      <c r="B334" s="17"/>
      <c r="C334" s="17"/>
      <c r="F334" s="17"/>
      <c r="G334" s="17"/>
      <c r="H334" s="17"/>
      <c r="I334" s="17"/>
      <c r="J334" s="17"/>
      <c r="K334" s="17"/>
      <c r="L334" s="17"/>
      <c r="M334" s="17"/>
      <c r="N334" s="17"/>
    </row>
    <row r="335" spans="2:14" ht="24.95" customHeight="1">
      <c r="B335" s="17"/>
      <c r="C335" s="17"/>
      <c r="F335" s="17"/>
      <c r="G335" s="17"/>
      <c r="H335" s="17"/>
      <c r="I335" s="17"/>
      <c r="J335" s="17"/>
      <c r="K335" s="17"/>
      <c r="L335" s="17"/>
      <c r="M335" s="17"/>
      <c r="N335" s="17"/>
    </row>
    <row r="336" spans="2:14" ht="24.95" customHeight="1">
      <c r="B336" s="17"/>
      <c r="C336" s="17"/>
      <c r="F336" s="17"/>
      <c r="G336" s="17"/>
      <c r="H336" s="17"/>
      <c r="I336" s="17"/>
      <c r="J336" s="17"/>
      <c r="K336" s="17"/>
      <c r="L336" s="17"/>
      <c r="M336" s="17"/>
      <c r="N336" s="17"/>
    </row>
    <row r="337" spans="2:14" ht="24.95" customHeight="1">
      <c r="B337" s="17"/>
      <c r="C337" s="17"/>
      <c r="F337" s="17"/>
      <c r="G337" s="17"/>
      <c r="H337" s="17"/>
      <c r="I337" s="17"/>
      <c r="J337" s="17"/>
      <c r="K337" s="17"/>
      <c r="L337" s="17"/>
      <c r="M337" s="17"/>
      <c r="N337" s="17"/>
    </row>
    <row r="338" spans="2:14" ht="24.95" customHeight="1">
      <c r="B338" s="17"/>
      <c r="C338" s="17"/>
      <c r="F338" s="17"/>
      <c r="G338" s="17"/>
      <c r="H338" s="17"/>
      <c r="I338" s="17"/>
      <c r="J338" s="17"/>
      <c r="K338" s="17"/>
      <c r="L338" s="17"/>
      <c r="M338" s="17"/>
      <c r="N338" s="17"/>
    </row>
    <row r="339" spans="2:14" ht="24.95" customHeight="1">
      <c r="B339" s="17"/>
      <c r="C339" s="17"/>
      <c r="F339" s="17"/>
      <c r="G339" s="17"/>
      <c r="H339" s="17"/>
      <c r="I339" s="17"/>
      <c r="J339" s="17"/>
      <c r="K339" s="17"/>
      <c r="L339" s="17"/>
      <c r="M339" s="17"/>
      <c r="N339" s="17"/>
    </row>
    <row r="340" spans="2:14" ht="24.95" customHeight="1">
      <c r="B340" s="17"/>
      <c r="C340" s="17"/>
      <c r="F340" s="17"/>
      <c r="G340" s="17"/>
      <c r="H340" s="17"/>
      <c r="I340" s="17"/>
      <c r="J340" s="17"/>
      <c r="K340" s="17"/>
      <c r="L340" s="17"/>
      <c r="M340" s="17"/>
      <c r="N340" s="17"/>
    </row>
    <row r="341" spans="2:14" ht="24.95" customHeight="1">
      <c r="B341" s="17"/>
      <c r="C341" s="17"/>
      <c r="F341" s="17"/>
      <c r="G341" s="17"/>
      <c r="H341" s="17"/>
      <c r="I341" s="17"/>
      <c r="J341" s="17"/>
      <c r="K341" s="17"/>
      <c r="L341" s="17"/>
      <c r="M341" s="17"/>
      <c r="N341" s="17"/>
    </row>
    <row r="342" spans="2:14" ht="24.95" customHeight="1">
      <c r="B342" s="17"/>
      <c r="C342" s="17"/>
      <c r="F342" s="17"/>
      <c r="G342" s="17"/>
      <c r="H342" s="17"/>
      <c r="I342" s="17"/>
      <c r="J342" s="17"/>
      <c r="K342" s="17"/>
      <c r="L342" s="17"/>
      <c r="M342" s="17"/>
      <c r="N342" s="17"/>
    </row>
    <row r="343" spans="2:14" ht="24.95" customHeight="1">
      <c r="B343" s="17"/>
      <c r="C343" s="17"/>
      <c r="F343" s="17"/>
      <c r="G343" s="17"/>
      <c r="H343" s="17"/>
      <c r="I343" s="17"/>
      <c r="J343" s="17"/>
      <c r="K343" s="17"/>
      <c r="L343" s="17"/>
      <c r="M343" s="17"/>
      <c r="N343" s="17"/>
    </row>
    <row r="344" spans="2:14" ht="24.95" customHeight="1">
      <c r="B344" s="17"/>
      <c r="C344" s="17"/>
      <c r="F344" s="17"/>
      <c r="G344" s="17"/>
      <c r="H344" s="17"/>
      <c r="I344" s="17"/>
      <c r="J344" s="17"/>
      <c r="K344" s="17"/>
      <c r="L344" s="17"/>
      <c r="M344" s="17"/>
      <c r="N344" s="17"/>
    </row>
    <row r="345" spans="2:14" ht="24.95" customHeight="1">
      <c r="B345" s="17"/>
      <c r="C345" s="17"/>
      <c r="F345" s="17"/>
      <c r="G345" s="17"/>
      <c r="H345" s="17"/>
      <c r="I345" s="17"/>
      <c r="J345" s="17"/>
      <c r="K345" s="17"/>
      <c r="L345" s="17"/>
      <c r="M345" s="17"/>
      <c r="N345" s="17"/>
    </row>
    <row r="346" spans="2:14" ht="24.95" customHeight="1">
      <c r="B346" s="17"/>
      <c r="C346" s="17"/>
      <c r="F346" s="17"/>
      <c r="G346" s="17"/>
      <c r="H346" s="17"/>
      <c r="I346" s="17"/>
      <c r="J346" s="17"/>
      <c r="K346" s="17"/>
      <c r="L346" s="17"/>
      <c r="M346" s="17"/>
      <c r="N346" s="17"/>
    </row>
    <row r="347" spans="2:14" ht="24.95" customHeight="1">
      <c r="B347" s="17"/>
      <c r="C347" s="17"/>
      <c r="F347" s="17"/>
      <c r="G347" s="17"/>
      <c r="H347" s="17"/>
      <c r="I347" s="17"/>
      <c r="J347" s="17"/>
      <c r="K347" s="17"/>
      <c r="L347" s="17"/>
      <c r="M347" s="17"/>
      <c r="N347" s="17"/>
    </row>
    <row r="348" spans="2:14" ht="24.95" customHeight="1">
      <c r="B348" s="17"/>
      <c r="C348" s="17"/>
      <c r="F348" s="17"/>
      <c r="G348" s="17"/>
      <c r="H348" s="17"/>
      <c r="I348" s="17"/>
      <c r="J348" s="17"/>
      <c r="K348" s="17"/>
      <c r="L348" s="17"/>
      <c r="M348" s="17"/>
      <c r="N348" s="17"/>
    </row>
    <row r="349" spans="2:14" ht="24.95" customHeight="1">
      <c r="B349" s="17"/>
      <c r="C349" s="17"/>
      <c r="F349" s="17"/>
      <c r="G349" s="17"/>
      <c r="H349" s="17"/>
      <c r="I349" s="17"/>
      <c r="J349" s="17"/>
      <c r="K349" s="17"/>
      <c r="L349" s="17"/>
      <c r="M349" s="17"/>
      <c r="N349" s="17"/>
    </row>
    <row r="350" spans="2:14" ht="24.95" customHeight="1">
      <c r="B350" s="17"/>
      <c r="C350" s="17"/>
      <c r="F350" s="17"/>
      <c r="G350" s="17"/>
      <c r="H350" s="17"/>
      <c r="I350" s="17"/>
      <c r="J350" s="17"/>
      <c r="K350" s="17"/>
      <c r="L350" s="17"/>
      <c r="M350" s="17"/>
      <c r="N350" s="17"/>
    </row>
    <row r="351" spans="2:14" ht="24.95" customHeight="1">
      <c r="B351" s="17"/>
      <c r="C351" s="17"/>
      <c r="F351" s="17"/>
      <c r="G351" s="17"/>
      <c r="H351" s="17"/>
      <c r="I351" s="17"/>
      <c r="J351" s="17"/>
      <c r="K351" s="17"/>
      <c r="L351" s="17"/>
      <c r="M351" s="17"/>
      <c r="N351" s="17"/>
    </row>
    <row r="352" spans="2:14" ht="24.95" customHeight="1">
      <c r="B352" s="17"/>
      <c r="C352" s="17"/>
      <c r="F352" s="17"/>
      <c r="G352" s="17"/>
      <c r="H352" s="17"/>
      <c r="I352" s="17"/>
      <c r="J352" s="17"/>
      <c r="K352" s="17"/>
      <c r="L352" s="17"/>
      <c r="M352" s="17"/>
      <c r="N352" s="17"/>
    </row>
    <row r="353" spans="2:14" ht="24.95" customHeight="1">
      <c r="B353" s="17"/>
      <c r="C353" s="17"/>
      <c r="F353" s="17"/>
      <c r="G353" s="17"/>
      <c r="H353" s="17"/>
      <c r="I353" s="17"/>
      <c r="J353" s="17"/>
      <c r="K353" s="17"/>
      <c r="L353" s="17"/>
      <c r="M353" s="17"/>
      <c r="N353" s="17"/>
    </row>
    <row r="354" spans="2:14" ht="24.95" customHeight="1">
      <c r="B354" s="17"/>
      <c r="C354" s="17"/>
      <c r="F354" s="17"/>
      <c r="G354" s="17"/>
      <c r="H354" s="17"/>
      <c r="I354" s="17"/>
      <c r="J354" s="17"/>
      <c r="K354" s="17"/>
      <c r="L354" s="17"/>
      <c r="M354" s="17"/>
      <c r="N354" s="17"/>
    </row>
    <row r="355" spans="2:14" ht="24.95" customHeight="1">
      <c r="B355" s="17"/>
      <c r="C355" s="17"/>
      <c r="F355" s="17"/>
      <c r="G355" s="17"/>
      <c r="H355" s="17"/>
      <c r="I355" s="17"/>
      <c r="J355" s="17"/>
      <c r="K355" s="17"/>
      <c r="L355" s="17"/>
      <c r="M355" s="17"/>
      <c r="N355" s="17"/>
    </row>
    <row r="356" spans="2:14" ht="24.95" customHeight="1">
      <c r="B356" s="17"/>
      <c r="C356" s="17"/>
      <c r="F356" s="17"/>
      <c r="G356" s="17"/>
      <c r="H356" s="17"/>
      <c r="I356" s="17"/>
      <c r="J356" s="17"/>
      <c r="K356" s="17"/>
      <c r="L356" s="17"/>
      <c r="M356" s="17"/>
      <c r="N356" s="17"/>
    </row>
    <row r="357" spans="2:14" ht="24.95" customHeight="1">
      <c r="B357" s="17"/>
      <c r="C357" s="17"/>
      <c r="F357" s="17"/>
      <c r="G357" s="17"/>
      <c r="H357" s="17"/>
      <c r="I357" s="17"/>
      <c r="J357" s="17"/>
      <c r="K357" s="17"/>
      <c r="L357" s="17"/>
      <c r="M357" s="17"/>
      <c r="N357" s="17"/>
    </row>
    <row r="358" spans="2:14" ht="24.95" customHeight="1">
      <c r="B358" s="17"/>
      <c r="C358" s="17"/>
      <c r="F358" s="17"/>
      <c r="G358" s="17"/>
      <c r="H358" s="17"/>
      <c r="I358" s="17"/>
      <c r="J358" s="17"/>
      <c r="K358" s="17"/>
      <c r="L358" s="17"/>
      <c r="M358" s="17"/>
      <c r="N358" s="17"/>
    </row>
    <row r="359" spans="2:14" ht="24.95" customHeight="1">
      <c r="B359" s="17"/>
      <c r="C359" s="17"/>
      <c r="F359" s="17"/>
      <c r="G359" s="17"/>
      <c r="H359" s="17"/>
      <c r="I359" s="17"/>
      <c r="J359" s="17"/>
      <c r="K359" s="17"/>
      <c r="L359" s="17"/>
      <c r="M359" s="17"/>
      <c r="N359" s="17"/>
    </row>
    <row r="360" spans="2:14" ht="24.95" customHeight="1">
      <c r="B360" s="17"/>
      <c r="C360" s="17"/>
      <c r="F360" s="17"/>
      <c r="G360" s="17"/>
      <c r="H360" s="17"/>
      <c r="I360" s="17"/>
      <c r="J360" s="17"/>
      <c r="K360" s="17"/>
      <c r="L360" s="17"/>
      <c r="M360" s="17"/>
      <c r="N360" s="17"/>
    </row>
    <row r="361" spans="2:14" ht="24.95" customHeight="1">
      <c r="B361" s="17"/>
      <c r="C361" s="17"/>
      <c r="F361" s="17"/>
      <c r="G361" s="17"/>
      <c r="H361" s="17"/>
      <c r="I361" s="17"/>
      <c r="J361" s="17"/>
      <c r="K361" s="17"/>
      <c r="L361" s="17"/>
      <c r="M361" s="17"/>
      <c r="N361" s="17"/>
    </row>
    <row r="362" spans="2:14" ht="24.95" customHeight="1">
      <c r="B362" s="17"/>
      <c r="C362" s="17"/>
      <c r="F362" s="17"/>
      <c r="G362" s="17"/>
      <c r="H362" s="17"/>
      <c r="I362" s="17"/>
      <c r="J362" s="17"/>
      <c r="K362" s="17"/>
      <c r="L362" s="17"/>
      <c r="M362" s="17"/>
      <c r="N362" s="17"/>
    </row>
    <row r="363" spans="2:14" ht="24.95" customHeight="1">
      <c r="B363" s="17"/>
      <c r="C363" s="17"/>
      <c r="F363" s="17"/>
      <c r="G363" s="17"/>
      <c r="H363" s="17"/>
      <c r="I363" s="17"/>
      <c r="J363" s="17"/>
      <c r="K363" s="17"/>
      <c r="L363" s="17"/>
      <c r="M363" s="17"/>
      <c r="N363" s="17"/>
    </row>
    <row r="364" spans="2:14" ht="24.95" customHeight="1">
      <c r="B364" s="17"/>
      <c r="C364" s="17"/>
      <c r="F364" s="17"/>
      <c r="G364" s="17"/>
      <c r="H364" s="17"/>
      <c r="I364" s="17"/>
      <c r="J364" s="17"/>
      <c r="K364" s="17"/>
      <c r="L364" s="17"/>
      <c r="M364" s="17"/>
      <c r="N364" s="17"/>
    </row>
    <row r="365" spans="2:14" ht="24.95" customHeight="1">
      <c r="B365" s="17"/>
      <c r="C365" s="17"/>
      <c r="F365" s="17"/>
      <c r="G365" s="17"/>
      <c r="H365" s="17"/>
      <c r="I365" s="17"/>
      <c r="J365" s="17"/>
      <c r="K365" s="17"/>
      <c r="L365" s="17"/>
      <c r="M365" s="17"/>
      <c r="N365" s="17"/>
    </row>
    <row r="366" spans="2:14" ht="24.95" customHeight="1">
      <c r="B366" s="17"/>
      <c r="C366" s="17"/>
      <c r="F366" s="17"/>
      <c r="G366" s="17"/>
      <c r="H366" s="17"/>
      <c r="I366" s="17"/>
      <c r="J366" s="17"/>
      <c r="K366" s="17"/>
      <c r="L366" s="17"/>
      <c r="M366" s="17"/>
      <c r="N366" s="17"/>
    </row>
    <row r="367" spans="2:14" ht="24.95" customHeight="1">
      <c r="B367" s="17"/>
      <c r="C367" s="17"/>
      <c r="F367" s="17"/>
      <c r="G367" s="17"/>
      <c r="H367" s="17"/>
      <c r="I367" s="17"/>
      <c r="J367" s="17"/>
      <c r="K367" s="17"/>
      <c r="L367" s="17"/>
      <c r="M367" s="17"/>
      <c r="N367" s="17"/>
    </row>
    <row r="368" spans="2:14" ht="24.95" customHeight="1">
      <c r="B368" s="17"/>
      <c r="C368" s="17"/>
      <c r="F368" s="17"/>
      <c r="G368" s="17"/>
      <c r="H368" s="17"/>
      <c r="I368" s="17"/>
      <c r="J368" s="17"/>
      <c r="K368" s="17"/>
      <c r="L368" s="17"/>
      <c r="M368" s="17"/>
      <c r="N368" s="17"/>
    </row>
    <row r="369" spans="2:14" ht="24.95" customHeight="1">
      <c r="B369" s="17"/>
      <c r="C369" s="17"/>
      <c r="F369" s="17"/>
      <c r="G369" s="17"/>
      <c r="H369" s="17"/>
      <c r="I369" s="17"/>
      <c r="J369" s="17"/>
      <c r="K369" s="17"/>
      <c r="L369" s="17"/>
      <c r="M369" s="17"/>
      <c r="N369" s="17"/>
    </row>
    <row r="370" spans="2:14" ht="24.95" customHeight="1">
      <c r="B370" s="17"/>
      <c r="C370" s="17"/>
      <c r="F370" s="17"/>
      <c r="G370" s="17"/>
      <c r="H370" s="17"/>
      <c r="I370" s="17"/>
      <c r="J370" s="17"/>
      <c r="K370" s="17"/>
      <c r="L370" s="17"/>
      <c r="M370" s="17"/>
      <c r="N370" s="17"/>
    </row>
    <row r="371" spans="2:14" ht="24.95" customHeight="1">
      <c r="B371" s="17"/>
      <c r="C371" s="17"/>
      <c r="F371" s="17"/>
      <c r="G371" s="17"/>
      <c r="H371" s="17"/>
      <c r="I371" s="17"/>
      <c r="J371" s="17"/>
      <c r="K371" s="17"/>
      <c r="L371" s="17"/>
      <c r="M371" s="17"/>
      <c r="N371" s="17"/>
    </row>
    <row r="372" spans="2:14" ht="24.95" customHeight="1">
      <c r="B372" s="17"/>
      <c r="C372" s="17"/>
      <c r="F372" s="17"/>
      <c r="G372" s="17"/>
      <c r="H372" s="17"/>
      <c r="I372" s="17"/>
      <c r="J372" s="17"/>
      <c r="K372" s="17"/>
      <c r="L372" s="17"/>
      <c r="M372" s="17"/>
      <c r="N372" s="17"/>
    </row>
    <row r="373" spans="2:14" ht="24.95" customHeight="1">
      <c r="B373" s="17"/>
      <c r="C373" s="17"/>
      <c r="F373" s="17"/>
      <c r="G373" s="17"/>
      <c r="H373" s="17"/>
      <c r="I373" s="17"/>
      <c r="J373" s="17"/>
      <c r="K373" s="17"/>
      <c r="L373" s="17"/>
      <c r="M373" s="17"/>
      <c r="N373" s="17"/>
    </row>
    <row r="374" spans="2:14" ht="24.95" customHeight="1">
      <c r="B374" s="17"/>
      <c r="C374" s="17"/>
      <c r="F374" s="17"/>
      <c r="G374" s="17"/>
      <c r="H374" s="17"/>
      <c r="I374" s="17"/>
      <c r="J374" s="17"/>
      <c r="K374" s="17"/>
      <c r="L374" s="17"/>
      <c r="M374" s="17"/>
      <c r="N374" s="17"/>
    </row>
    <row r="375" spans="2:14" ht="24.95" customHeight="1">
      <c r="B375" s="17"/>
      <c r="C375" s="17"/>
      <c r="F375" s="17"/>
      <c r="G375" s="17"/>
      <c r="H375" s="17"/>
      <c r="I375" s="17"/>
      <c r="J375" s="17"/>
      <c r="K375" s="17"/>
      <c r="L375" s="17"/>
      <c r="M375" s="17"/>
      <c r="N375" s="17"/>
    </row>
    <row r="376" spans="2:14" ht="24.95" customHeight="1">
      <c r="B376" s="17"/>
      <c r="C376" s="17"/>
      <c r="F376" s="17"/>
      <c r="G376" s="17"/>
      <c r="H376" s="17"/>
      <c r="I376" s="17"/>
      <c r="J376" s="17"/>
      <c r="K376" s="17"/>
      <c r="L376" s="17"/>
      <c r="M376" s="17"/>
      <c r="N376" s="17"/>
    </row>
    <row r="377" spans="2:14" ht="24.95" customHeight="1">
      <c r="B377" s="17"/>
      <c r="C377" s="17"/>
      <c r="F377" s="17"/>
      <c r="G377" s="17"/>
      <c r="H377" s="17"/>
      <c r="I377" s="17"/>
      <c r="J377" s="17"/>
      <c r="K377" s="17"/>
      <c r="L377" s="17"/>
      <c r="M377" s="17"/>
      <c r="N377" s="17"/>
    </row>
    <row r="378" spans="2:14" ht="24.95" customHeight="1">
      <c r="B378" s="17"/>
      <c r="C378" s="17"/>
      <c r="F378" s="17"/>
      <c r="G378" s="17"/>
      <c r="H378" s="17"/>
      <c r="I378" s="17"/>
      <c r="J378" s="17"/>
      <c r="K378" s="17"/>
      <c r="L378" s="17"/>
      <c r="M378" s="17"/>
      <c r="N378" s="17"/>
    </row>
    <row r="379" spans="2:14" ht="24.95" customHeight="1">
      <c r="B379" s="17"/>
      <c r="C379" s="17"/>
      <c r="F379" s="17"/>
      <c r="G379" s="17"/>
      <c r="H379" s="17"/>
      <c r="I379" s="17"/>
      <c r="J379" s="17"/>
      <c r="K379" s="17"/>
      <c r="L379" s="17"/>
      <c r="M379" s="17"/>
      <c r="N379" s="17"/>
    </row>
    <row r="380" spans="2:14" ht="24.95" customHeight="1">
      <c r="B380" s="17"/>
      <c r="C380" s="17"/>
      <c r="F380" s="17"/>
      <c r="G380" s="17"/>
      <c r="H380" s="17"/>
      <c r="I380" s="17"/>
      <c r="J380" s="17"/>
      <c r="K380" s="17"/>
      <c r="L380" s="17"/>
      <c r="M380" s="17"/>
      <c r="N380" s="17"/>
    </row>
    <row r="381" spans="2:14" ht="24.95" customHeight="1">
      <c r="B381" s="17"/>
      <c r="C381" s="17"/>
      <c r="F381" s="17"/>
      <c r="G381" s="17"/>
      <c r="H381" s="17"/>
      <c r="I381" s="17"/>
      <c r="J381" s="17"/>
      <c r="K381" s="17"/>
      <c r="L381" s="17"/>
      <c r="M381" s="17"/>
      <c r="N381" s="17"/>
    </row>
    <row r="382" spans="2:14" ht="24.95" customHeight="1">
      <c r="B382" s="17"/>
      <c r="C382" s="17"/>
      <c r="F382" s="17"/>
      <c r="G382" s="17"/>
      <c r="H382" s="17"/>
      <c r="I382" s="17"/>
      <c r="J382" s="17"/>
      <c r="K382" s="17"/>
      <c r="L382" s="17"/>
      <c r="M382" s="17"/>
      <c r="N382" s="17"/>
    </row>
    <row r="383" spans="2:14" ht="24.95" customHeight="1">
      <c r="B383" s="17"/>
      <c r="C383" s="17"/>
      <c r="F383" s="17"/>
      <c r="G383" s="17"/>
      <c r="H383" s="17"/>
      <c r="I383" s="17"/>
      <c r="J383" s="17"/>
      <c r="K383" s="17"/>
      <c r="L383" s="17"/>
      <c r="M383" s="17"/>
      <c r="N383" s="17"/>
    </row>
    <row r="384" spans="2:14" ht="24.95" customHeight="1">
      <c r="B384" s="17"/>
      <c r="C384" s="17"/>
      <c r="F384" s="17"/>
      <c r="G384" s="17"/>
      <c r="H384" s="17"/>
      <c r="I384" s="17"/>
      <c r="J384" s="17"/>
      <c r="K384" s="17"/>
      <c r="L384" s="17"/>
      <c r="M384" s="17"/>
      <c r="N384" s="17"/>
    </row>
    <row r="385" spans="2:14" ht="24.95" customHeight="1">
      <c r="B385" s="17"/>
      <c r="C385" s="17"/>
      <c r="F385" s="17"/>
      <c r="G385" s="17"/>
      <c r="H385" s="17"/>
      <c r="I385" s="17"/>
      <c r="J385" s="17"/>
      <c r="K385" s="17"/>
      <c r="L385" s="17"/>
      <c r="M385" s="17"/>
      <c r="N385" s="17"/>
    </row>
    <row r="386" spans="2:14" ht="24.95" customHeight="1">
      <c r="B386" s="17"/>
      <c r="C386" s="17"/>
      <c r="F386" s="17"/>
      <c r="G386" s="17"/>
      <c r="H386" s="17"/>
      <c r="I386" s="17"/>
      <c r="J386" s="17"/>
      <c r="K386" s="17"/>
      <c r="L386" s="17"/>
      <c r="M386" s="17"/>
      <c r="N386" s="17"/>
    </row>
    <row r="387" spans="2:14" ht="24.95" customHeight="1">
      <c r="B387" s="17"/>
      <c r="C387" s="17"/>
      <c r="F387" s="17"/>
      <c r="G387" s="17"/>
      <c r="H387" s="17"/>
      <c r="I387" s="17"/>
      <c r="J387" s="17"/>
      <c r="K387" s="17"/>
      <c r="L387" s="17"/>
      <c r="M387" s="17"/>
      <c r="N387" s="17"/>
    </row>
    <row r="388" spans="2:14" ht="24.95" customHeight="1">
      <c r="B388" s="17"/>
      <c r="C388" s="17"/>
      <c r="F388" s="17"/>
      <c r="G388" s="17"/>
      <c r="H388" s="17"/>
      <c r="I388" s="17"/>
      <c r="J388" s="17"/>
      <c r="K388" s="17"/>
      <c r="L388" s="17"/>
      <c r="M388" s="17"/>
      <c r="N388" s="17"/>
    </row>
    <row r="389" spans="2:14" ht="24.95" customHeight="1">
      <c r="B389" s="17"/>
      <c r="C389" s="17"/>
      <c r="F389" s="17"/>
      <c r="G389" s="17"/>
      <c r="H389" s="17"/>
      <c r="I389" s="17"/>
      <c r="J389" s="17"/>
      <c r="K389" s="17"/>
      <c r="L389" s="17"/>
      <c r="M389" s="17"/>
      <c r="N389" s="17"/>
    </row>
    <row r="390" spans="2:14" ht="24.95" customHeight="1">
      <c r="B390" s="17"/>
      <c r="C390" s="17"/>
      <c r="F390" s="17"/>
      <c r="G390" s="17"/>
      <c r="H390" s="17"/>
      <c r="I390" s="17"/>
      <c r="J390" s="17"/>
      <c r="K390" s="17"/>
      <c r="L390" s="17"/>
      <c r="M390" s="17"/>
      <c r="N390" s="17"/>
    </row>
    <row r="391" spans="2:14" ht="24.95" customHeight="1">
      <c r="B391" s="17"/>
      <c r="C391" s="17"/>
      <c r="F391" s="17"/>
      <c r="G391" s="17"/>
      <c r="H391" s="17"/>
      <c r="I391" s="17"/>
      <c r="J391" s="17"/>
      <c r="K391" s="17"/>
      <c r="L391" s="17"/>
      <c r="M391" s="17"/>
      <c r="N391" s="17"/>
    </row>
    <row r="392" spans="2:14" ht="24.95" customHeight="1">
      <c r="B392" s="17"/>
      <c r="C392" s="17"/>
      <c r="F392" s="17"/>
      <c r="G392" s="17"/>
      <c r="H392" s="17"/>
      <c r="I392" s="17"/>
      <c r="J392" s="17"/>
      <c r="K392" s="17"/>
      <c r="L392" s="17"/>
      <c r="M392" s="17"/>
      <c r="N392" s="17"/>
    </row>
    <row r="393" spans="2:14" ht="24.95" customHeight="1">
      <c r="B393" s="17"/>
      <c r="C393" s="17"/>
      <c r="F393" s="17"/>
      <c r="G393" s="17"/>
      <c r="H393" s="17"/>
      <c r="I393" s="17"/>
      <c r="J393" s="17"/>
      <c r="K393" s="17"/>
      <c r="L393" s="17"/>
      <c r="M393" s="17"/>
      <c r="N393" s="17"/>
    </row>
    <row r="394" spans="2:14" ht="24.95" customHeight="1">
      <c r="B394" s="17"/>
      <c r="C394" s="17"/>
      <c r="F394" s="17"/>
      <c r="G394" s="17"/>
      <c r="H394" s="17"/>
      <c r="I394" s="17"/>
      <c r="J394" s="17"/>
      <c r="K394" s="17"/>
      <c r="L394" s="17"/>
      <c r="M394" s="17"/>
      <c r="N394" s="17"/>
    </row>
    <row r="395" spans="2:14" ht="24.95" customHeight="1">
      <c r="B395" s="17"/>
      <c r="C395" s="17"/>
      <c r="F395" s="17"/>
      <c r="G395" s="17"/>
      <c r="H395" s="17"/>
      <c r="I395" s="17"/>
      <c r="J395" s="17"/>
      <c r="K395" s="17"/>
      <c r="L395" s="17"/>
      <c r="M395" s="17"/>
      <c r="N395" s="17"/>
    </row>
    <row r="396" spans="2:14" ht="24.95" customHeight="1">
      <c r="B396" s="17"/>
      <c r="C396" s="17"/>
      <c r="F396" s="17"/>
      <c r="G396" s="17"/>
      <c r="H396" s="17"/>
      <c r="I396" s="17"/>
      <c r="J396" s="17"/>
      <c r="K396" s="17"/>
      <c r="L396" s="17"/>
      <c r="M396" s="17"/>
      <c r="N396" s="17"/>
    </row>
    <row r="397" spans="2:14" ht="24.95" customHeight="1">
      <c r="B397" s="17"/>
      <c r="C397" s="17"/>
      <c r="F397" s="17"/>
      <c r="G397" s="17"/>
      <c r="H397" s="17"/>
      <c r="I397" s="17"/>
      <c r="J397" s="17"/>
      <c r="K397" s="17"/>
      <c r="L397" s="17"/>
      <c r="M397" s="17"/>
      <c r="N397" s="17"/>
    </row>
    <row r="398" spans="2:14" ht="24.95" customHeight="1">
      <c r="B398" s="17"/>
      <c r="C398" s="17"/>
      <c r="F398" s="17"/>
      <c r="G398" s="17"/>
      <c r="H398" s="17"/>
      <c r="I398" s="17"/>
      <c r="J398" s="17"/>
      <c r="K398" s="17"/>
      <c r="L398" s="17"/>
      <c r="M398" s="17"/>
      <c r="N398" s="17"/>
    </row>
    <row r="399" spans="2:14" ht="24.95" customHeight="1">
      <c r="B399" s="17"/>
      <c r="C399" s="17"/>
      <c r="F399" s="17"/>
      <c r="G399" s="17"/>
      <c r="H399" s="17"/>
      <c r="I399" s="17"/>
      <c r="J399" s="17"/>
      <c r="K399" s="17"/>
      <c r="L399" s="17"/>
      <c r="M399" s="17"/>
      <c r="N399" s="17"/>
    </row>
    <row r="400" spans="2:14" ht="24.95" customHeight="1">
      <c r="B400" s="17"/>
      <c r="C400" s="17"/>
      <c r="F400" s="17"/>
      <c r="G400" s="17"/>
      <c r="H400" s="17"/>
      <c r="I400" s="17"/>
      <c r="J400" s="17"/>
      <c r="K400" s="17"/>
      <c r="L400" s="17"/>
      <c r="M400" s="17"/>
      <c r="N400" s="17"/>
    </row>
    <row r="401" spans="2:14" ht="24.95" customHeight="1">
      <c r="B401" s="17"/>
      <c r="C401" s="17"/>
      <c r="F401" s="17"/>
      <c r="G401" s="17"/>
      <c r="H401" s="17"/>
      <c r="I401" s="17"/>
      <c r="J401" s="17"/>
      <c r="K401" s="17"/>
      <c r="L401" s="17"/>
      <c r="M401" s="17"/>
      <c r="N401" s="17"/>
    </row>
    <row r="402" spans="2:14" ht="24.95" customHeight="1">
      <c r="B402" s="17"/>
      <c r="C402" s="17"/>
      <c r="F402" s="17"/>
      <c r="G402" s="17"/>
      <c r="H402" s="17"/>
      <c r="I402" s="17"/>
      <c r="J402" s="17"/>
      <c r="K402" s="17"/>
      <c r="L402" s="17"/>
      <c r="M402" s="17"/>
      <c r="N402" s="17"/>
    </row>
    <row r="403" spans="2:14" ht="24.95" customHeight="1">
      <c r="B403" s="17"/>
      <c r="C403" s="17"/>
      <c r="F403" s="17"/>
      <c r="G403" s="17"/>
      <c r="H403" s="17"/>
      <c r="I403" s="17"/>
      <c r="J403" s="17"/>
      <c r="K403" s="17"/>
      <c r="L403" s="17"/>
      <c r="M403" s="17"/>
      <c r="N403" s="17"/>
    </row>
    <row r="404" spans="2:14" ht="24.95" customHeight="1">
      <c r="B404" s="17"/>
      <c r="C404" s="17"/>
      <c r="F404" s="17"/>
      <c r="G404" s="17"/>
      <c r="H404" s="17"/>
      <c r="I404" s="17"/>
      <c r="J404" s="17"/>
      <c r="K404" s="17"/>
      <c r="L404" s="17"/>
      <c r="M404" s="17"/>
      <c r="N404" s="17"/>
    </row>
    <row r="405" spans="2:14" ht="24.95" customHeight="1">
      <c r="B405" s="17"/>
      <c r="C405" s="17"/>
      <c r="F405" s="17"/>
      <c r="G405" s="17"/>
      <c r="H405" s="17"/>
      <c r="I405" s="17"/>
      <c r="J405" s="17"/>
      <c r="K405" s="17"/>
      <c r="L405" s="17"/>
      <c r="M405" s="17"/>
      <c r="N405" s="17"/>
    </row>
    <row r="406" spans="2:14" ht="24.95" customHeight="1">
      <c r="B406" s="17"/>
      <c r="C406" s="17"/>
      <c r="F406" s="17"/>
      <c r="G406" s="17"/>
      <c r="H406" s="17"/>
      <c r="I406" s="17"/>
      <c r="J406" s="17"/>
      <c r="K406" s="17"/>
      <c r="L406" s="17"/>
      <c r="M406" s="17"/>
      <c r="N406" s="17"/>
    </row>
    <row r="407" spans="2:14" ht="24.95" customHeight="1">
      <c r="B407" s="17"/>
      <c r="C407" s="17"/>
      <c r="F407" s="17"/>
      <c r="G407" s="17"/>
      <c r="H407" s="17"/>
      <c r="I407" s="17"/>
      <c r="J407" s="17"/>
      <c r="K407" s="17"/>
      <c r="L407" s="17"/>
      <c r="M407" s="17"/>
      <c r="N407" s="17"/>
    </row>
    <row r="408" spans="2:14" ht="24.95" customHeight="1">
      <c r="B408" s="17"/>
      <c r="C408" s="17"/>
      <c r="F408" s="17"/>
      <c r="G408" s="17"/>
      <c r="H408" s="17"/>
      <c r="I408" s="17"/>
      <c r="J408" s="17"/>
      <c r="K408" s="17"/>
      <c r="L408" s="17"/>
      <c r="M408" s="17"/>
      <c r="N408" s="17"/>
    </row>
    <row r="409" spans="2:14" ht="24.95" customHeight="1">
      <c r="B409" s="17"/>
      <c r="C409" s="17"/>
      <c r="F409" s="17"/>
      <c r="G409" s="17"/>
      <c r="H409" s="17"/>
      <c r="I409" s="17"/>
      <c r="J409" s="17"/>
      <c r="K409" s="17"/>
      <c r="L409" s="17"/>
      <c r="M409" s="17"/>
      <c r="N409" s="17"/>
    </row>
    <row r="410" spans="2:14" ht="24.95" customHeight="1">
      <c r="B410" s="17"/>
      <c r="C410" s="17"/>
      <c r="F410" s="17"/>
      <c r="G410" s="17"/>
      <c r="H410" s="17"/>
      <c r="I410" s="17"/>
      <c r="J410" s="17"/>
      <c r="K410" s="17"/>
      <c r="L410" s="17"/>
      <c r="M410" s="17"/>
      <c r="N410" s="17"/>
    </row>
    <row r="411" spans="2:14" ht="24.95" customHeight="1">
      <c r="B411" s="17"/>
      <c r="C411" s="17"/>
      <c r="F411" s="17"/>
      <c r="G411" s="17"/>
      <c r="H411" s="17"/>
      <c r="I411" s="17"/>
      <c r="J411" s="17"/>
      <c r="K411" s="17"/>
      <c r="L411" s="17"/>
      <c r="M411" s="17"/>
      <c r="N411" s="17"/>
    </row>
    <row r="412" spans="2:14" ht="24.95" customHeight="1">
      <c r="B412" s="17"/>
      <c r="C412" s="17"/>
      <c r="F412" s="17"/>
      <c r="G412" s="17"/>
      <c r="H412" s="17"/>
      <c r="I412" s="17"/>
      <c r="J412" s="17"/>
      <c r="K412" s="17"/>
      <c r="L412" s="17"/>
      <c r="M412" s="17"/>
      <c r="N412" s="17"/>
    </row>
    <row r="413" spans="2:14" ht="24.95" customHeight="1">
      <c r="B413" s="17"/>
      <c r="C413" s="17"/>
      <c r="F413" s="17"/>
      <c r="G413" s="17"/>
      <c r="H413" s="17"/>
      <c r="I413" s="17"/>
      <c r="J413" s="17"/>
      <c r="K413" s="17"/>
      <c r="L413" s="17"/>
      <c r="M413" s="17"/>
      <c r="N413" s="17"/>
    </row>
    <row r="414" spans="2:14" ht="24.95" customHeight="1">
      <c r="B414" s="17"/>
      <c r="C414" s="17"/>
      <c r="F414" s="17"/>
      <c r="G414" s="17"/>
      <c r="H414" s="17"/>
      <c r="I414" s="17"/>
      <c r="J414" s="17"/>
      <c r="K414" s="17"/>
      <c r="L414" s="17"/>
      <c r="M414" s="17"/>
      <c r="N414" s="17"/>
    </row>
    <row r="415" spans="2:14" ht="24.95" customHeight="1">
      <c r="B415" s="17"/>
      <c r="C415" s="17"/>
      <c r="F415" s="17"/>
      <c r="G415" s="17"/>
      <c r="H415" s="17"/>
      <c r="I415" s="17"/>
      <c r="J415" s="17"/>
      <c r="K415" s="17"/>
      <c r="L415" s="17"/>
      <c r="M415" s="17"/>
      <c r="N415" s="17"/>
    </row>
    <row r="416" spans="2:14" ht="24.95" customHeight="1">
      <c r="B416" s="17"/>
      <c r="C416" s="17"/>
      <c r="F416" s="17"/>
      <c r="G416" s="17"/>
      <c r="H416" s="17"/>
      <c r="I416" s="17"/>
      <c r="J416" s="17"/>
      <c r="K416" s="17"/>
      <c r="L416" s="17"/>
      <c r="M416" s="17"/>
      <c r="N416" s="17"/>
    </row>
    <row r="417" spans="2:14" ht="24.95" customHeight="1">
      <c r="B417" s="17"/>
      <c r="C417" s="17"/>
      <c r="F417" s="17"/>
      <c r="G417" s="17"/>
      <c r="H417" s="17"/>
      <c r="I417" s="17"/>
      <c r="J417" s="17"/>
      <c r="K417" s="17"/>
      <c r="L417" s="17"/>
      <c r="M417" s="17"/>
      <c r="N417" s="17"/>
    </row>
    <row r="418" spans="2:14" ht="24.95" customHeight="1">
      <c r="B418" s="17"/>
      <c r="C418" s="17"/>
      <c r="F418" s="17"/>
      <c r="G418" s="17"/>
      <c r="H418" s="17"/>
      <c r="I418" s="17"/>
      <c r="J418" s="17"/>
      <c r="K418" s="17"/>
      <c r="L418" s="17"/>
      <c r="M418" s="17"/>
      <c r="N418" s="17"/>
    </row>
    <row r="419" spans="2:14" ht="24.95" customHeight="1">
      <c r="B419" s="17"/>
      <c r="C419" s="17"/>
      <c r="F419" s="17"/>
      <c r="G419" s="17"/>
      <c r="H419" s="17"/>
      <c r="I419" s="17"/>
      <c r="J419" s="17"/>
      <c r="K419" s="17"/>
      <c r="L419" s="17"/>
      <c r="M419" s="17"/>
      <c r="N419" s="17"/>
    </row>
    <row r="420" spans="2:14" ht="24.95" customHeight="1">
      <c r="B420" s="17"/>
      <c r="C420" s="17"/>
      <c r="F420" s="17"/>
      <c r="G420" s="17"/>
      <c r="H420" s="17"/>
      <c r="I420" s="17"/>
      <c r="J420" s="17"/>
      <c r="K420" s="17"/>
      <c r="L420" s="17"/>
      <c r="M420" s="17"/>
      <c r="N420" s="17"/>
    </row>
    <row r="421" spans="2:14" ht="24.95" customHeight="1">
      <c r="B421" s="17"/>
      <c r="C421" s="17"/>
      <c r="F421" s="17"/>
      <c r="G421" s="17"/>
      <c r="H421" s="17"/>
      <c r="I421" s="17"/>
      <c r="J421" s="17"/>
      <c r="K421" s="17"/>
      <c r="L421" s="17"/>
      <c r="M421" s="17"/>
      <c r="N421" s="17"/>
    </row>
    <row r="422" spans="2:14" ht="24.95" customHeight="1">
      <c r="B422" s="17"/>
      <c r="C422" s="17"/>
      <c r="F422" s="17"/>
      <c r="G422" s="17"/>
      <c r="H422" s="17"/>
      <c r="I422" s="17"/>
      <c r="J422" s="17"/>
      <c r="K422" s="17"/>
      <c r="L422" s="17"/>
      <c r="M422" s="17"/>
      <c r="N422" s="17"/>
    </row>
    <row r="423" spans="2:14" ht="24.95" customHeight="1">
      <c r="B423" s="17"/>
      <c r="C423" s="17"/>
      <c r="F423" s="17"/>
      <c r="G423" s="17"/>
      <c r="H423" s="17"/>
      <c r="I423" s="17"/>
      <c r="J423" s="17"/>
      <c r="K423" s="17"/>
      <c r="L423" s="17"/>
      <c r="M423" s="17"/>
      <c r="N423" s="17"/>
    </row>
    <row r="424" spans="2:14" ht="24.95" customHeight="1">
      <c r="B424" s="17"/>
      <c r="C424" s="17"/>
      <c r="F424" s="17"/>
      <c r="G424" s="17"/>
      <c r="H424" s="17"/>
      <c r="I424" s="17"/>
      <c r="J424" s="17"/>
      <c r="K424" s="17"/>
      <c r="L424" s="17"/>
      <c r="M424" s="17"/>
      <c r="N424" s="17"/>
    </row>
    <row r="425" spans="2:14" ht="24.95" customHeight="1">
      <c r="B425" s="17"/>
      <c r="C425" s="17"/>
      <c r="F425" s="17"/>
      <c r="G425" s="17"/>
      <c r="H425" s="17"/>
      <c r="I425" s="17"/>
      <c r="J425" s="17"/>
      <c r="K425" s="17"/>
      <c r="L425" s="17"/>
      <c r="M425" s="17"/>
      <c r="N425" s="17"/>
    </row>
    <row r="426" spans="2:14" ht="24.95" customHeight="1">
      <c r="B426" s="17"/>
      <c r="C426" s="17"/>
      <c r="F426" s="17"/>
      <c r="G426" s="17"/>
      <c r="H426" s="17"/>
      <c r="I426" s="17"/>
      <c r="J426" s="17"/>
      <c r="K426" s="17"/>
      <c r="L426" s="17"/>
      <c r="M426" s="17"/>
      <c r="N426" s="17"/>
    </row>
    <row r="427" spans="2:14" ht="24.95" customHeight="1">
      <c r="B427" s="17"/>
      <c r="C427" s="17"/>
      <c r="F427" s="17"/>
      <c r="G427" s="17"/>
      <c r="H427" s="17"/>
      <c r="I427" s="17"/>
      <c r="J427" s="17"/>
      <c r="K427" s="17"/>
      <c r="L427" s="17"/>
      <c r="M427" s="17"/>
      <c r="N427" s="17"/>
    </row>
    <row r="428" spans="2:14" ht="24.95" customHeight="1">
      <c r="B428" s="17"/>
      <c r="C428" s="17"/>
      <c r="F428" s="17"/>
      <c r="G428" s="17"/>
      <c r="H428" s="17"/>
      <c r="I428" s="17"/>
      <c r="J428" s="17"/>
      <c r="K428" s="17"/>
      <c r="L428" s="17"/>
      <c r="M428" s="17"/>
      <c r="N428" s="17"/>
    </row>
    <row r="429" spans="2:14" ht="24.95" customHeight="1">
      <c r="B429" s="17"/>
      <c r="C429" s="17"/>
      <c r="F429" s="17"/>
      <c r="G429" s="17"/>
      <c r="H429" s="17"/>
      <c r="I429" s="17"/>
      <c r="J429" s="17"/>
      <c r="K429" s="17"/>
      <c r="L429" s="17"/>
      <c r="M429" s="17"/>
      <c r="N429" s="17"/>
    </row>
    <row r="430" spans="2:14" ht="24.95" customHeight="1">
      <c r="B430" s="17"/>
      <c r="C430" s="17"/>
      <c r="F430" s="17"/>
      <c r="G430" s="17"/>
      <c r="H430" s="17"/>
      <c r="I430" s="17"/>
      <c r="J430" s="17"/>
      <c r="K430" s="17"/>
      <c r="L430" s="17"/>
      <c r="M430" s="17"/>
      <c r="N430" s="17"/>
    </row>
    <row r="431" spans="2:14" ht="24.95" customHeight="1">
      <c r="B431" s="17"/>
      <c r="C431" s="17"/>
      <c r="F431" s="17"/>
      <c r="G431" s="17"/>
      <c r="H431" s="17"/>
      <c r="I431" s="17"/>
      <c r="J431" s="17"/>
      <c r="K431" s="17"/>
      <c r="L431" s="17"/>
      <c r="M431" s="17"/>
      <c r="N431" s="17"/>
    </row>
    <row r="432" spans="2:14" ht="24.95" customHeight="1">
      <c r="B432" s="17"/>
      <c r="C432" s="17"/>
      <c r="F432" s="17"/>
      <c r="G432" s="17"/>
      <c r="H432" s="17"/>
      <c r="I432" s="17"/>
      <c r="J432" s="17"/>
      <c r="K432" s="17"/>
      <c r="L432" s="17"/>
      <c r="M432" s="17"/>
      <c r="N432" s="17"/>
    </row>
    <row r="433" spans="2:14" ht="24.95" customHeight="1">
      <c r="B433" s="17"/>
      <c r="C433" s="17"/>
      <c r="F433" s="17"/>
      <c r="G433" s="17"/>
      <c r="H433" s="17"/>
      <c r="I433" s="17"/>
      <c r="J433" s="17"/>
      <c r="K433" s="17"/>
      <c r="L433" s="17"/>
      <c r="M433" s="17"/>
      <c r="N433" s="17"/>
    </row>
    <row r="434" spans="2:14" ht="24.95" customHeight="1">
      <c r="B434" s="17"/>
      <c r="C434" s="17"/>
      <c r="F434" s="17"/>
      <c r="G434" s="17"/>
      <c r="H434" s="17"/>
      <c r="I434" s="17"/>
      <c r="J434" s="17"/>
      <c r="K434" s="17"/>
      <c r="L434" s="17"/>
      <c r="M434" s="17"/>
      <c r="N434" s="17"/>
    </row>
    <row r="435" spans="2:14" ht="24.95" customHeight="1">
      <c r="B435" s="17"/>
      <c r="C435" s="17"/>
      <c r="F435" s="17"/>
      <c r="G435" s="17"/>
      <c r="H435" s="17"/>
      <c r="I435" s="17"/>
      <c r="J435" s="17"/>
      <c r="K435" s="17"/>
      <c r="L435" s="17"/>
      <c r="M435" s="17"/>
      <c r="N435" s="17"/>
    </row>
    <row r="436" spans="2:14" ht="24.95" customHeight="1">
      <c r="B436" s="17"/>
      <c r="C436" s="17"/>
      <c r="F436" s="17"/>
      <c r="G436" s="17"/>
      <c r="H436" s="17"/>
      <c r="I436" s="17"/>
      <c r="J436" s="17"/>
      <c r="K436" s="17"/>
      <c r="L436" s="17"/>
      <c r="M436" s="17"/>
      <c r="N436" s="17"/>
    </row>
    <row r="437" spans="2:14" ht="24.95" customHeight="1">
      <c r="B437" s="17"/>
      <c r="C437" s="17"/>
      <c r="F437" s="17"/>
      <c r="G437" s="17"/>
      <c r="H437" s="17"/>
      <c r="I437" s="17"/>
      <c r="J437" s="17"/>
      <c r="K437" s="17"/>
      <c r="L437" s="17"/>
      <c r="M437" s="17"/>
      <c r="N437" s="17"/>
    </row>
    <row r="438" spans="2:14" ht="24.95" customHeight="1">
      <c r="B438" s="17"/>
      <c r="C438" s="17"/>
      <c r="F438" s="17"/>
      <c r="G438" s="17"/>
      <c r="H438" s="17"/>
      <c r="I438" s="17"/>
      <c r="J438" s="17"/>
      <c r="K438" s="17"/>
      <c r="L438" s="17"/>
      <c r="M438" s="17"/>
      <c r="N438" s="17"/>
    </row>
    <row r="439" spans="2:14" ht="24.95" customHeight="1">
      <c r="B439" s="17"/>
      <c r="C439" s="17"/>
      <c r="F439" s="17"/>
      <c r="G439" s="17"/>
      <c r="H439" s="17"/>
      <c r="I439" s="17"/>
      <c r="J439" s="17"/>
      <c r="K439" s="17"/>
      <c r="L439" s="17"/>
      <c r="M439" s="17"/>
      <c r="N439" s="17"/>
    </row>
    <row r="440" spans="2:14" ht="24.95" customHeight="1">
      <c r="B440" s="17"/>
      <c r="C440" s="17"/>
      <c r="F440" s="17"/>
      <c r="G440" s="17"/>
      <c r="H440" s="17"/>
      <c r="I440" s="17"/>
      <c r="J440" s="17"/>
      <c r="K440" s="17"/>
      <c r="L440" s="17"/>
      <c r="M440" s="17"/>
      <c r="N440" s="17"/>
    </row>
    <row r="441" spans="2:14" ht="24.95" customHeight="1">
      <c r="B441" s="17"/>
      <c r="C441" s="17"/>
      <c r="F441" s="17"/>
      <c r="G441" s="17"/>
      <c r="H441" s="17"/>
      <c r="I441" s="17"/>
      <c r="J441" s="17"/>
      <c r="K441" s="17"/>
      <c r="L441" s="17"/>
      <c r="M441" s="17"/>
      <c r="N441" s="17"/>
    </row>
    <row r="442" spans="2:14" ht="24.95" customHeight="1">
      <c r="B442" s="17"/>
      <c r="C442" s="17"/>
      <c r="F442" s="17"/>
      <c r="G442" s="17"/>
      <c r="H442" s="17"/>
      <c r="I442" s="17"/>
      <c r="J442" s="17"/>
      <c r="K442" s="17"/>
      <c r="L442" s="17"/>
      <c r="M442" s="17"/>
      <c r="N442" s="17"/>
    </row>
    <row r="443" spans="2:14" ht="24.95" customHeight="1">
      <c r="B443" s="17"/>
      <c r="C443" s="17"/>
      <c r="F443" s="17"/>
      <c r="G443" s="17"/>
      <c r="H443" s="17"/>
      <c r="I443" s="17"/>
      <c r="J443" s="17"/>
      <c r="K443" s="17"/>
      <c r="L443" s="17"/>
      <c r="M443" s="17"/>
      <c r="N443" s="17"/>
    </row>
    <row r="444" spans="2:14" ht="24.95" customHeight="1">
      <c r="B444" s="17"/>
      <c r="C444" s="17"/>
      <c r="F444" s="17"/>
      <c r="G444" s="17"/>
      <c r="H444" s="17"/>
      <c r="I444" s="17"/>
      <c r="J444" s="17"/>
      <c r="K444" s="17"/>
      <c r="L444" s="17"/>
      <c r="M444" s="17"/>
      <c r="N444" s="17"/>
    </row>
    <row r="445" spans="2:14" ht="24.95" customHeight="1">
      <c r="B445" s="17"/>
      <c r="C445" s="17"/>
      <c r="F445" s="17"/>
      <c r="G445" s="17"/>
      <c r="H445" s="17"/>
      <c r="I445" s="17"/>
      <c r="J445" s="17"/>
      <c r="K445" s="17"/>
      <c r="L445" s="17"/>
      <c r="M445" s="17"/>
      <c r="N445" s="17"/>
    </row>
    <row r="446" spans="2:14" ht="24.95" customHeight="1">
      <c r="B446" s="17"/>
      <c r="C446" s="17"/>
      <c r="F446" s="17"/>
      <c r="G446" s="17"/>
      <c r="H446" s="17"/>
      <c r="I446" s="17"/>
      <c r="J446" s="17"/>
      <c r="K446" s="17"/>
      <c r="L446" s="17"/>
      <c r="M446" s="17"/>
      <c r="N446" s="17"/>
    </row>
    <row r="447" spans="2:14" ht="24.95" customHeight="1">
      <c r="B447" s="17"/>
      <c r="C447" s="17"/>
      <c r="F447" s="17"/>
      <c r="G447" s="17"/>
      <c r="H447" s="17"/>
      <c r="I447" s="17"/>
      <c r="J447" s="17"/>
      <c r="K447" s="17"/>
      <c r="L447" s="17"/>
      <c r="M447" s="17"/>
      <c r="N447" s="17"/>
    </row>
    <row r="448" spans="2:14" ht="24.95" customHeight="1">
      <c r="B448" s="17"/>
      <c r="C448" s="17"/>
      <c r="F448" s="17"/>
      <c r="G448" s="17"/>
      <c r="H448" s="17"/>
      <c r="I448" s="17"/>
      <c r="J448" s="17"/>
      <c r="K448" s="17"/>
      <c r="L448" s="17"/>
      <c r="M448" s="17"/>
      <c r="N448" s="17"/>
    </row>
    <row r="449" spans="2:14" ht="24.95" customHeight="1">
      <c r="B449" s="17"/>
      <c r="C449" s="17"/>
      <c r="F449" s="17"/>
      <c r="G449" s="17"/>
      <c r="H449" s="17"/>
      <c r="I449" s="17"/>
      <c r="J449" s="17"/>
      <c r="K449" s="17"/>
      <c r="L449" s="17"/>
      <c r="M449" s="17"/>
      <c r="N449" s="17"/>
    </row>
    <row r="450" spans="2:14" ht="24.95" customHeight="1">
      <c r="B450" s="17"/>
      <c r="C450" s="17"/>
      <c r="F450" s="17"/>
      <c r="G450" s="17"/>
      <c r="H450" s="17"/>
      <c r="I450" s="17"/>
      <c r="J450" s="17"/>
      <c r="K450" s="17"/>
      <c r="L450" s="17"/>
      <c r="M450" s="17"/>
      <c r="N450" s="17"/>
    </row>
    <row r="451" spans="2:14" ht="24.95" customHeight="1">
      <c r="B451" s="17"/>
      <c r="C451" s="17"/>
      <c r="F451" s="17"/>
      <c r="G451" s="17"/>
      <c r="H451" s="17"/>
      <c r="I451" s="17"/>
      <c r="J451" s="17"/>
      <c r="K451" s="17"/>
      <c r="L451" s="17"/>
      <c r="M451" s="17"/>
      <c r="N451" s="17"/>
    </row>
    <row r="452" spans="2:14" ht="24.95" customHeight="1">
      <c r="B452" s="17"/>
      <c r="C452" s="17"/>
      <c r="F452" s="17"/>
      <c r="G452" s="17"/>
      <c r="H452" s="17"/>
      <c r="I452" s="17"/>
      <c r="J452" s="17"/>
      <c r="K452" s="17"/>
      <c r="L452" s="17"/>
      <c r="M452" s="17"/>
      <c r="N452" s="17"/>
    </row>
    <row r="453" spans="2:14" ht="24.95" customHeight="1">
      <c r="B453" s="17"/>
      <c r="C453" s="17"/>
      <c r="F453" s="17"/>
      <c r="G453" s="17"/>
      <c r="H453" s="17"/>
      <c r="I453" s="17"/>
      <c r="J453" s="17"/>
      <c r="K453" s="17"/>
      <c r="L453" s="17"/>
      <c r="M453" s="17"/>
      <c r="N453" s="17"/>
    </row>
    <row r="454" spans="2:14" ht="24.95" customHeight="1">
      <c r="B454" s="17"/>
      <c r="C454" s="17"/>
      <c r="F454" s="17"/>
      <c r="G454" s="17"/>
      <c r="H454" s="17"/>
      <c r="I454" s="17"/>
      <c r="J454" s="17"/>
      <c r="K454" s="17"/>
      <c r="L454" s="17"/>
      <c r="M454" s="17"/>
      <c r="N454" s="17"/>
    </row>
    <row r="455" spans="2:14" ht="24.95" customHeight="1">
      <c r="B455" s="17"/>
      <c r="C455" s="17"/>
      <c r="F455" s="17"/>
      <c r="G455" s="17"/>
      <c r="H455" s="17"/>
      <c r="I455" s="17"/>
      <c r="J455" s="17"/>
      <c r="K455" s="17"/>
      <c r="L455" s="17"/>
      <c r="M455" s="17"/>
      <c r="N455" s="17"/>
    </row>
    <row r="456" spans="2:14" ht="24.95" customHeight="1">
      <c r="B456" s="17"/>
      <c r="C456" s="17"/>
      <c r="F456" s="17"/>
      <c r="G456" s="17"/>
      <c r="H456" s="17"/>
      <c r="I456" s="17"/>
      <c r="J456" s="17"/>
      <c r="K456" s="17"/>
      <c r="L456" s="17"/>
      <c r="M456" s="17"/>
      <c r="N456" s="17"/>
    </row>
    <row r="457" spans="2:14" ht="24.95" customHeight="1">
      <c r="B457" s="17"/>
      <c r="C457" s="17"/>
      <c r="F457" s="17"/>
      <c r="G457" s="17"/>
      <c r="H457" s="17"/>
      <c r="I457" s="17"/>
      <c r="J457" s="17"/>
      <c r="K457" s="17"/>
      <c r="L457" s="17"/>
      <c r="M457" s="17"/>
      <c r="N457" s="17"/>
    </row>
    <row r="458" spans="2:14" ht="24.95" customHeight="1">
      <c r="B458" s="17"/>
      <c r="C458" s="17"/>
      <c r="F458" s="17"/>
      <c r="G458" s="17"/>
      <c r="H458" s="17"/>
      <c r="I458" s="17"/>
      <c r="J458" s="17"/>
      <c r="K458" s="17"/>
      <c r="L458" s="17"/>
      <c r="M458" s="17"/>
      <c r="N458" s="17"/>
    </row>
    <row r="459" spans="2:14" ht="24.95" customHeight="1">
      <c r="B459" s="17"/>
      <c r="C459" s="17"/>
      <c r="F459" s="17"/>
      <c r="G459" s="17"/>
      <c r="H459" s="17"/>
      <c r="I459" s="17"/>
      <c r="J459" s="17"/>
      <c r="K459" s="17"/>
      <c r="L459" s="17"/>
      <c r="M459" s="17"/>
      <c r="N459" s="17"/>
    </row>
    <row r="460" spans="2:14" ht="24.95" customHeight="1">
      <c r="B460" s="17"/>
      <c r="C460" s="17"/>
      <c r="F460" s="17"/>
      <c r="G460" s="17"/>
      <c r="H460" s="17"/>
      <c r="I460" s="17"/>
      <c r="J460" s="17"/>
      <c r="K460" s="17"/>
      <c r="L460" s="17"/>
      <c r="M460" s="17"/>
      <c r="N460" s="17"/>
    </row>
    <row r="461" spans="2:14" ht="24.95" customHeight="1">
      <c r="B461" s="17"/>
      <c r="C461" s="17"/>
      <c r="F461" s="17"/>
      <c r="G461" s="17"/>
      <c r="H461" s="17"/>
      <c r="I461" s="17"/>
      <c r="J461" s="17"/>
      <c r="K461" s="17"/>
      <c r="L461" s="17"/>
      <c r="M461" s="17"/>
      <c r="N461" s="17"/>
    </row>
    <row r="462" spans="2:14" ht="24.95" customHeight="1">
      <c r="B462" s="17"/>
      <c r="C462" s="17"/>
      <c r="F462" s="17"/>
      <c r="G462" s="17"/>
      <c r="H462" s="17"/>
      <c r="I462" s="17"/>
      <c r="J462" s="17"/>
      <c r="K462" s="17"/>
      <c r="L462" s="17"/>
      <c r="M462" s="17"/>
      <c r="N462" s="17"/>
    </row>
    <row r="463" spans="2:14" ht="24.95" customHeight="1">
      <c r="B463" s="17"/>
      <c r="C463" s="17"/>
      <c r="F463" s="17"/>
      <c r="G463" s="17"/>
      <c r="H463" s="17"/>
      <c r="I463" s="17"/>
      <c r="J463" s="17"/>
      <c r="K463" s="17"/>
      <c r="L463" s="17"/>
      <c r="M463" s="17"/>
      <c r="N463" s="17"/>
    </row>
    <row r="464" spans="2:14" ht="24.95" customHeight="1">
      <c r="B464" s="17"/>
      <c r="C464" s="17"/>
      <c r="F464" s="17"/>
      <c r="G464" s="17"/>
      <c r="H464" s="17"/>
      <c r="I464" s="17"/>
      <c r="J464" s="17"/>
      <c r="K464" s="17"/>
      <c r="L464" s="17"/>
      <c r="M464" s="17"/>
      <c r="N464" s="17"/>
    </row>
    <row r="465" spans="2:14" ht="24.95" customHeight="1">
      <c r="B465" s="17"/>
      <c r="C465" s="17"/>
      <c r="F465" s="17"/>
      <c r="G465" s="17"/>
      <c r="H465" s="17"/>
      <c r="I465" s="17"/>
      <c r="J465" s="17"/>
      <c r="K465" s="17"/>
      <c r="L465" s="17"/>
      <c r="M465" s="17"/>
      <c r="N465" s="17"/>
    </row>
    <row r="466" spans="2:14" ht="24.95" customHeight="1">
      <c r="B466" s="17"/>
      <c r="C466" s="17"/>
      <c r="F466" s="17"/>
      <c r="G466" s="17"/>
      <c r="H466" s="17"/>
      <c r="I466" s="17"/>
      <c r="J466" s="17"/>
      <c r="K466" s="17"/>
      <c r="L466" s="17"/>
      <c r="M466" s="17"/>
      <c r="N466" s="17"/>
    </row>
    <row r="467" spans="2:14" ht="24.95" customHeight="1">
      <c r="B467" s="17"/>
      <c r="C467" s="17"/>
      <c r="F467" s="17"/>
      <c r="G467" s="17"/>
      <c r="H467" s="17"/>
      <c r="I467" s="17"/>
      <c r="J467" s="17"/>
      <c r="K467" s="17"/>
      <c r="L467" s="17"/>
      <c r="M467" s="17"/>
      <c r="N467" s="17"/>
    </row>
    <row r="468" spans="2:14" ht="24.95" customHeight="1">
      <c r="B468" s="17"/>
      <c r="C468" s="17"/>
      <c r="F468" s="17"/>
      <c r="G468" s="17"/>
      <c r="H468" s="17"/>
      <c r="I468" s="17"/>
      <c r="J468" s="17"/>
      <c r="K468" s="17"/>
      <c r="L468" s="17"/>
      <c r="M468" s="17"/>
      <c r="N468" s="17"/>
    </row>
    <row r="469" spans="2:14" ht="24.95" customHeight="1">
      <c r="B469" s="17"/>
      <c r="C469" s="17"/>
      <c r="F469" s="17"/>
      <c r="G469" s="17"/>
      <c r="H469" s="17"/>
      <c r="I469" s="17"/>
      <c r="J469" s="17"/>
      <c r="K469" s="17"/>
      <c r="L469" s="17"/>
      <c r="M469" s="17"/>
      <c r="N469" s="17"/>
    </row>
    <row r="470" spans="2:14" ht="24.95" customHeight="1">
      <c r="B470" s="17"/>
      <c r="C470" s="17"/>
      <c r="F470" s="17"/>
      <c r="G470" s="17"/>
      <c r="H470" s="17"/>
      <c r="I470" s="17"/>
      <c r="J470" s="17"/>
      <c r="K470" s="17"/>
      <c r="L470" s="17"/>
      <c r="M470" s="17"/>
      <c r="N470" s="17"/>
    </row>
    <row r="471" spans="2:14" ht="24.95" customHeight="1">
      <c r="B471" s="17"/>
      <c r="C471" s="17"/>
      <c r="F471" s="17"/>
      <c r="G471" s="17"/>
      <c r="H471" s="17"/>
      <c r="I471" s="17"/>
      <c r="J471" s="17"/>
      <c r="K471" s="17"/>
      <c r="L471" s="17"/>
      <c r="M471" s="17"/>
      <c r="N471" s="17"/>
    </row>
    <row r="472" spans="2:14" ht="24.95" customHeight="1">
      <c r="B472" s="17"/>
      <c r="C472" s="17"/>
      <c r="F472" s="17"/>
      <c r="G472" s="17"/>
      <c r="H472" s="17"/>
      <c r="I472" s="17"/>
      <c r="J472" s="17"/>
      <c r="K472" s="17"/>
      <c r="L472" s="17"/>
      <c r="M472" s="17"/>
      <c r="N472" s="17"/>
    </row>
    <row r="473" spans="2:14" ht="24.95" customHeight="1">
      <c r="B473" s="17"/>
      <c r="C473" s="17"/>
      <c r="F473" s="17"/>
      <c r="G473" s="17"/>
      <c r="H473" s="17"/>
      <c r="I473" s="17"/>
      <c r="J473" s="17"/>
      <c r="K473" s="17"/>
      <c r="L473" s="17"/>
      <c r="M473" s="17"/>
      <c r="N473" s="17"/>
    </row>
    <row r="474" spans="2:14" ht="24.95" customHeight="1">
      <c r="B474" s="17"/>
      <c r="C474" s="17"/>
      <c r="F474" s="17"/>
      <c r="G474" s="17"/>
      <c r="H474" s="17"/>
      <c r="I474" s="17"/>
      <c r="J474" s="17"/>
      <c r="K474" s="17"/>
      <c r="L474" s="17"/>
      <c r="M474" s="17"/>
      <c r="N474" s="17"/>
    </row>
    <row r="475" spans="2:14" ht="24.95" customHeight="1">
      <c r="B475" s="17"/>
      <c r="C475" s="17"/>
      <c r="F475" s="17"/>
      <c r="G475" s="17"/>
      <c r="H475" s="17"/>
      <c r="I475" s="17"/>
      <c r="J475" s="17"/>
      <c r="K475" s="17"/>
      <c r="L475" s="17"/>
      <c r="M475" s="17"/>
      <c r="N475" s="17"/>
    </row>
    <row r="476" spans="2:14" ht="24.95" customHeight="1">
      <c r="B476" s="17"/>
      <c r="C476" s="17"/>
      <c r="F476" s="17"/>
      <c r="G476" s="17"/>
      <c r="H476" s="17"/>
      <c r="I476" s="17"/>
      <c r="J476" s="17"/>
      <c r="K476" s="17"/>
      <c r="L476" s="17"/>
      <c r="M476" s="17"/>
      <c r="N476" s="17"/>
    </row>
    <row r="477" spans="2:14" ht="24.95" customHeight="1">
      <c r="B477" s="17"/>
      <c r="C477" s="17"/>
      <c r="F477" s="17"/>
      <c r="G477" s="17"/>
      <c r="H477" s="17"/>
      <c r="I477" s="17"/>
      <c r="J477" s="17"/>
      <c r="K477" s="17"/>
      <c r="L477" s="17"/>
      <c r="M477" s="17"/>
      <c r="N477" s="17"/>
    </row>
    <row r="478" spans="2:14" ht="24.95" customHeight="1">
      <c r="B478" s="17"/>
      <c r="C478" s="17"/>
      <c r="F478" s="17"/>
      <c r="G478" s="17"/>
      <c r="H478" s="17"/>
      <c r="I478" s="17"/>
      <c r="J478" s="17"/>
      <c r="K478" s="17"/>
      <c r="L478" s="17"/>
      <c r="M478" s="17"/>
      <c r="N478" s="17"/>
    </row>
    <row r="479" spans="2:14" ht="24.95" customHeight="1">
      <c r="B479" s="17"/>
      <c r="C479" s="17"/>
      <c r="F479" s="17"/>
      <c r="G479" s="17"/>
      <c r="H479" s="17"/>
      <c r="I479" s="17"/>
      <c r="J479" s="17"/>
      <c r="K479" s="17"/>
      <c r="L479" s="17"/>
      <c r="M479" s="17"/>
      <c r="N479" s="17"/>
    </row>
    <row r="480" spans="2:14" ht="24.95" customHeight="1">
      <c r="B480" s="17"/>
      <c r="C480" s="17"/>
      <c r="F480" s="17"/>
      <c r="G480" s="17"/>
      <c r="H480" s="17"/>
      <c r="I480" s="17"/>
      <c r="J480" s="17"/>
      <c r="K480" s="17"/>
      <c r="L480" s="17"/>
      <c r="M480" s="17"/>
      <c r="N480" s="17"/>
    </row>
    <row r="481" spans="2:14" ht="24.95" customHeight="1">
      <c r="B481" s="17"/>
      <c r="C481" s="17"/>
      <c r="F481" s="17"/>
      <c r="G481" s="17"/>
      <c r="H481" s="17"/>
      <c r="I481" s="17"/>
      <c r="J481" s="17"/>
      <c r="K481" s="17"/>
      <c r="L481" s="17"/>
      <c r="M481" s="17"/>
      <c r="N481" s="17"/>
    </row>
    <row r="482" spans="2:14" ht="24.95" customHeight="1">
      <c r="B482" s="17"/>
      <c r="C482" s="17"/>
      <c r="F482" s="17"/>
      <c r="G482" s="17"/>
      <c r="H482" s="17"/>
      <c r="I482" s="17"/>
      <c r="J482" s="17"/>
      <c r="K482" s="17"/>
      <c r="L482" s="17"/>
      <c r="M482" s="17"/>
      <c r="N482" s="17"/>
    </row>
    <row r="483" spans="2:14" ht="24.95" customHeight="1">
      <c r="B483" s="17"/>
      <c r="C483" s="17"/>
      <c r="F483" s="17"/>
      <c r="G483" s="17"/>
      <c r="H483" s="17"/>
      <c r="I483" s="17"/>
      <c r="J483" s="17"/>
      <c r="K483" s="17"/>
      <c r="L483" s="17"/>
      <c r="M483" s="17"/>
      <c r="N483" s="17"/>
    </row>
    <row r="484" spans="2:14" ht="24.95" customHeight="1">
      <c r="B484" s="17"/>
      <c r="C484" s="17"/>
      <c r="F484" s="17"/>
      <c r="G484" s="17"/>
      <c r="H484" s="17"/>
      <c r="I484" s="17"/>
      <c r="J484" s="17"/>
      <c r="K484" s="17"/>
      <c r="L484" s="17"/>
      <c r="M484" s="17"/>
      <c r="N484" s="17"/>
    </row>
    <row r="485" spans="2:14" ht="24.95" customHeight="1">
      <c r="B485" s="17"/>
      <c r="C485" s="17"/>
      <c r="F485" s="17"/>
      <c r="G485" s="17"/>
      <c r="H485" s="17"/>
      <c r="I485" s="17"/>
      <c r="J485" s="17"/>
      <c r="K485" s="17"/>
      <c r="L485" s="17"/>
      <c r="M485" s="17"/>
      <c r="N485" s="17"/>
    </row>
    <row r="486" spans="2:14" ht="24.95" customHeight="1">
      <c r="B486" s="17"/>
      <c r="C486" s="17"/>
      <c r="F486" s="17"/>
      <c r="G486" s="17"/>
      <c r="H486" s="17"/>
      <c r="I486" s="17"/>
      <c r="J486" s="17"/>
      <c r="K486" s="17"/>
      <c r="L486" s="17"/>
      <c r="M486" s="17"/>
      <c r="N486" s="17"/>
    </row>
    <row r="487" spans="2:14" ht="24.95" customHeight="1">
      <c r="B487" s="17"/>
      <c r="C487" s="17"/>
      <c r="F487" s="17"/>
      <c r="G487" s="17"/>
      <c r="H487" s="17"/>
      <c r="I487" s="17"/>
      <c r="J487" s="17"/>
      <c r="K487" s="17"/>
      <c r="L487" s="17"/>
      <c r="M487" s="17"/>
      <c r="N487" s="17"/>
    </row>
    <row r="488" spans="2:14" ht="24.95" customHeight="1">
      <c r="B488" s="17"/>
      <c r="C488" s="17"/>
      <c r="F488" s="17"/>
      <c r="G488" s="17"/>
      <c r="H488" s="17"/>
      <c r="I488" s="17"/>
      <c r="J488" s="17"/>
      <c r="K488" s="17"/>
      <c r="L488" s="17"/>
      <c r="M488" s="17"/>
      <c r="N488" s="17"/>
    </row>
    <row r="489" spans="2:14" ht="24.95" customHeight="1">
      <c r="B489" s="17"/>
      <c r="C489" s="17"/>
      <c r="F489" s="17"/>
      <c r="G489" s="17"/>
      <c r="H489" s="17"/>
      <c r="I489" s="17"/>
      <c r="J489" s="17"/>
      <c r="K489" s="17"/>
      <c r="L489" s="17"/>
      <c r="M489" s="17"/>
      <c r="N489" s="17"/>
    </row>
    <row r="490" spans="2:14" ht="24.95" customHeight="1">
      <c r="B490" s="17"/>
      <c r="C490" s="17"/>
      <c r="F490" s="17"/>
      <c r="G490" s="17"/>
      <c r="H490" s="17"/>
      <c r="I490" s="17"/>
      <c r="J490" s="17"/>
      <c r="K490" s="17"/>
      <c r="L490" s="17"/>
      <c r="M490" s="17"/>
      <c r="N490" s="17"/>
    </row>
    <row r="491" spans="2:14" ht="24.95" customHeight="1">
      <c r="B491" s="17"/>
      <c r="C491" s="17"/>
      <c r="F491" s="17"/>
      <c r="G491" s="17"/>
      <c r="H491" s="17"/>
      <c r="I491" s="17"/>
      <c r="J491" s="17"/>
      <c r="K491" s="17"/>
      <c r="L491" s="17"/>
      <c r="M491" s="17"/>
      <c r="N491" s="17"/>
    </row>
    <row r="492" spans="2:14" ht="24.95" customHeight="1">
      <c r="B492" s="17"/>
      <c r="C492" s="17"/>
      <c r="F492" s="17"/>
      <c r="G492" s="17"/>
      <c r="H492" s="17"/>
      <c r="I492" s="17"/>
      <c r="J492" s="17"/>
      <c r="K492" s="17"/>
      <c r="L492" s="17"/>
      <c r="M492" s="17"/>
      <c r="N492" s="17"/>
    </row>
    <row r="493" spans="2:14" ht="24.95" customHeight="1">
      <c r="B493" s="17"/>
      <c r="C493" s="17"/>
      <c r="F493" s="17"/>
      <c r="G493" s="17"/>
      <c r="H493" s="17"/>
      <c r="I493" s="17"/>
      <c r="J493" s="17"/>
      <c r="K493" s="17"/>
      <c r="L493" s="17"/>
      <c r="M493" s="17"/>
      <c r="N493" s="17"/>
    </row>
    <row r="494" spans="2:14" ht="24.95" customHeight="1">
      <c r="B494" s="17"/>
      <c r="C494" s="17"/>
      <c r="F494" s="17"/>
      <c r="G494" s="17"/>
      <c r="H494" s="17"/>
      <c r="I494" s="17"/>
      <c r="J494" s="17"/>
      <c r="K494" s="17"/>
      <c r="L494" s="17"/>
      <c r="M494" s="17"/>
      <c r="N494" s="17"/>
    </row>
    <row r="495" spans="2:14" ht="24.95" customHeight="1">
      <c r="B495" s="17"/>
      <c r="C495" s="17"/>
      <c r="F495" s="17"/>
      <c r="G495" s="17"/>
      <c r="H495" s="17"/>
      <c r="I495" s="17"/>
      <c r="J495" s="17"/>
      <c r="K495" s="17"/>
      <c r="L495" s="17"/>
      <c r="M495" s="17"/>
      <c r="N495" s="17"/>
    </row>
    <row r="496" spans="2:14" ht="24.95" customHeight="1">
      <c r="B496" s="17"/>
      <c r="C496" s="17"/>
      <c r="F496" s="17"/>
      <c r="G496" s="17"/>
      <c r="H496" s="17"/>
      <c r="I496" s="17"/>
      <c r="J496" s="17"/>
      <c r="K496" s="17"/>
      <c r="L496" s="17"/>
      <c r="M496" s="17"/>
      <c r="N496" s="17"/>
    </row>
    <row r="497" spans="2:14" ht="24.95" customHeight="1">
      <c r="B497" s="17"/>
      <c r="C497" s="17"/>
      <c r="F497" s="17"/>
      <c r="G497" s="17"/>
      <c r="H497" s="17"/>
      <c r="I497" s="17"/>
      <c r="J497" s="17"/>
      <c r="K497" s="17"/>
      <c r="L497" s="17"/>
      <c r="M497" s="17"/>
      <c r="N497" s="17"/>
    </row>
    <row r="498" spans="2:14" ht="24.95" customHeight="1">
      <c r="B498" s="17"/>
      <c r="C498" s="17"/>
      <c r="F498" s="17"/>
      <c r="G498" s="17"/>
      <c r="H498" s="17"/>
      <c r="I498" s="17"/>
      <c r="J498" s="17"/>
      <c r="K498" s="17"/>
      <c r="L498" s="17"/>
      <c r="M498" s="17"/>
      <c r="N498" s="17"/>
    </row>
    <row r="499" spans="2:14" ht="24.95" customHeight="1">
      <c r="B499" s="17"/>
      <c r="C499" s="17"/>
      <c r="F499" s="17"/>
      <c r="G499" s="17"/>
      <c r="H499" s="17"/>
      <c r="I499" s="17"/>
      <c r="J499" s="17"/>
      <c r="K499" s="17"/>
      <c r="L499" s="17"/>
      <c r="M499" s="17"/>
      <c r="N499" s="17"/>
    </row>
    <row r="500" spans="2:14" ht="24.95" customHeight="1">
      <c r="B500" s="17"/>
      <c r="C500" s="17"/>
      <c r="F500" s="17"/>
      <c r="G500" s="17"/>
      <c r="H500" s="17"/>
      <c r="I500" s="17"/>
      <c r="J500" s="17"/>
      <c r="K500" s="17"/>
      <c r="L500" s="17"/>
      <c r="M500" s="17"/>
      <c r="N500" s="17"/>
    </row>
    <row r="501" spans="2:14" ht="24.95" customHeight="1">
      <c r="B501" s="17"/>
      <c r="C501" s="17"/>
      <c r="F501" s="17"/>
      <c r="G501" s="17"/>
      <c r="H501" s="17"/>
      <c r="I501" s="17"/>
      <c r="J501" s="17"/>
      <c r="K501" s="17"/>
      <c r="L501" s="17"/>
      <c r="M501" s="17"/>
      <c r="N501" s="17"/>
    </row>
    <row r="502" spans="2:14" ht="24.95" customHeight="1">
      <c r="B502" s="17"/>
      <c r="C502" s="17"/>
      <c r="F502" s="17"/>
      <c r="G502" s="17"/>
      <c r="H502" s="17"/>
      <c r="I502" s="17"/>
      <c r="J502" s="17"/>
      <c r="K502" s="17"/>
      <c r="L502" s="17"/>
      <c r="M502" s="17"/>
      <c r="N502" s="17"/>
    </row>
    <row r="503" spans="2:14" ht="24.95" customHeight="1">
      <c r="B503" s="17"/>
      <c r="C503" s="17"/>
      <c r="F503" s="17"/>
      <c r="G503" s="17"/>
      <c r="H503" s="17"/>
      <c r="I503" s="17"/>
      <c r="J503" s="17"/>
      <c r="K503" s="17"/>
      <c r="L503" s="17"/>
      <c r="M503" s="17"/>
      <c r="N503" s="17"/>
    </row>
    <row r="504" spans="2:14" ht="24.95" customHeight="1">
      <c r="B504" s="17"/>
      <c r="C504" s="17"/>
      <c r="F504" s="17"/>
      <c r="G504" s="17"/>
      <c r="H504" s="17"/>
      <c r="I504" s="17"/>
      <c r="J504" s="17"/>
      <c r="K504" s="17"/>
      <c r="L504" s="17"/>
      <c r="M504" s="17"/>
      <c r="N504" s="17"/>
    </row>
    <row r="505" spans="2:14" ht="24.95" customHeight="1">
      <c r="B505" s="17"/>
      <c r="C505" s="17"/>
      <c r="F505" s="17"/>
      <c r="G505" s="17"/>
      <c r="H505" s="17"/>
      <c r="I505" s="17"/>
      <c r="J505" s="17"/>
      <c r="K505" s="17"/>
      <c r="L505" s="17"/>
      <c r="M505" s="17"/>
      <c r="N505" s="17"/>
    </row>
    <row r="506" spans="2:14" ht="24.95" customHeight="1">
      <c r="B506" s="17"/>
      <c r="C506" s="17"/>
      <c r="F506" s="17"/>
      <c r="G506" s="17"/>
      <c r="H506" s="17"/>
      <c r="I506" s="17"/>
      <c r="J506" s="17"/>
      <c r="K506" s="17"/>
      <c r="L506" s="17"/>
      <c r="M506" s="17"/>
      <c r="N506" s="17"/>
    </row>
    <row r="507" spans="2:14" ht="24.95" customHeight="1">
      <c r="B507" s="17"/>
      <c r="C507" s="17"/>
      <c r="F507" s="17"/>
      <c r="G507" s="17"/>
      <c r="H507" s="17"/>
      <c r="I507" s="17"/>
      <c r="J507" s="17"/>
      <c r="K507" s="17"/>
      <c r="L507" s="17"/>
      <c r="M507" s="17"/>
      <c r="N507" s="17"/>
    </row>
    <row r="508" spans="2:14" ht="24.95" customHeight="1">
      <c r="B508" s="17"/>
      <c r="C508" s="17"/>
      <c r="F508" s="17"/>
      <c r="G508" s="17"/>
      <c r="H508" s="17"/>
      <c r="I508" s="17"/>
      <c r="J508" s="17"/>
      <c r="K508" s="17"/>
      <c r="L508" s="17"/>
      <c r="M508" s="17"/>
      <c r="N508" s="17"/>
    </row>
    <row r="509" spans="2:14" ht="24.95" customHeight="1">
      <c r="B509" s="17"/>
      <c r="C509" s="17"/>
      <c r="F509" s="17"/>
      <c r="G509" s="17"/>
      <c r="H509" s="17"/>
      <c r="I509" s="17"/>
      <c r="J509" s="17"/>
      <c r="K509" s="17"/>
      <c r="L509" s="17"/>
      <c r="M509" s="17"/>
      <c r="N509" s="17"/>
    </row>
    <row r="510" spans="2:14" ht="24.95" customHeight="1">
      <c r="B510" s="17"/>
      <c r="C510" s="17"/>
      <c r="F510" s="17"/>
      <c r="G510" s="17"/>
      <c r="H510" s="17"/>
      <c r="I510" s="17"/>
      <c r="J510" s="17"/>
      <c r="K510" s="17"/>
      <c r="L510" s="17"/>
      <c r="M510" s="17"/>
      <c r="N510" s="17"/>
    </row>
    <row r="511" spans="2:14" ht="24.95" customHeight="1">
      <c r="B511" s="17"/>
      <c r="C511" s="17"/>
      <c r="F511" s="17"/>
      <c r="G511" s="17"/>
      <c r="H511" s="17"/>
      <c r="I511" s="17"/>
      <c r="J511" s="17"/>
      <c r="K511" s="17"/>
      <c r="L511" s="17"/>
      <c r="M511" s="17"/>
      <c r="N511" s="17"/>
    </row>
    <row r="512" spans="2:14" ht="24.95" customHeight="1">
      <c r="B512" s="17"/>
      <c r="C512" s="17"/>
      <c r="F512" s="17"/>
      <c r="G512" s="17"/>
      <c r="H512" s="17"/>
      <c r="I512" s="17"/>
      <c r="J512" s="17"/>
      <c r="K512" s="17"/>
      <c r="L512" s="17"/>
      <c r="M512" s="17"/>
      <c r="N512" s="17"/>
    </row>
    <row r="513" spans="2:14" ht="24.95" customHeight="1">
      <c r="B513" s="17"/>
      <c r="C513" s="17"/>
      <c r="F513" s="17"/>
      <c r="G513" s="17"/>
      <c r="H513" s="17"/>
      <c r="I513" s="17"/>
      <c r="J513" s="17"/>
      <c r="K513" s="17"/>
      <c r="L513" s="17"/>
      <c r="M513" s="17"/>
      <c r="N513" s="17"/>
    </row>
    <row r="514" spans="2:14" ht="24.95" customHeight="1">
      <c r="B514" s="17"/>
      <c r="C514" s="17"/>
      <c r="F514" s="17"/>
      <c r="G514" s="17"/>
      <c r="H514" s="17"/>
      <c r="I514" s="17"/>
      <c r="J514" s="17"/>
      <c r="K514" s="17"/>
      <c r="L514" s="17"/>
      <c r="M514" s="17"/>
      <c r="N514" s="17"/>
    </row>
    <row r="515" spans="2:14" ht="24.95" customHeight="1">
      <c r="B515" s="17"/>
      <c r="C515" s="17"/>
      <c r="F515" s="17"/>
      <c r="G515" s="17"/>
      <c r="H515" s="17"/>
      <c r="I515" s="17"/>
      <c r="J515" s="17"/>
      <c r="K515" s="17"/>
      <c r="L515" s="17"/>
      <c r="M515" s="17"/>
      <c r="N515" s="17"/>
    </row>
    <row r="516" spans="2:14" ht="24.95" customHeight="1">
      <c r="B516" s="17"/>
      <c r="C516" s="17"/>
      <c r="F516" s="17"/>
      <c r="G516" s="17"/>
      <c r="H516" s="17"/>
      <c r="I516" s="17"/>
      <c r="J516" s="17"/>
      <c r="K516" s="17"/>
      <c r="L516" s="17"/>
      <c r="M516" s="17"/>
      <c r="N516" s="17"/>
    </row>
    <row r="517" spans="2:14" ht="24.95" customHeight="1">
      <c r="B517" s="17"/>
      <c r="C517" s="17"/>
      <c r="F517" s="17"/>
      <c r="G517" s="17"/>
      <c r="H517" s="17"/>
      <c r="I517" s="17"/>
      <c r="J517" s="17"/>
      <c r="K517" s="17"/>
      <c r="L517" s="17"/>
      <c r="M517" s="17"/>
      <c r="N517" s="17"/>
    </row>
    <row r="518" spans="2:14" ht="24.95" customHeight="1">
      <c r="B518" s="17"/>
      <c r="C518" s="17"/>
      <c r="F518" s="17"/>
      <c r="G518" s="17"/>
      <c r="H518" s="17"/>
      <c r="I518" s="17"/>
      <c r="J518" s="17"/>
      <c r="K518" s="17"/>
      <c r="L518" s="17"/>
      <c r="M518" s="17"/>
      <c r="N518" s="17"/>
    </row>
    <row r="519" spans="2:14" ht="24.95" customHeight="1">
      <c r="B519" s="17"/>
      <c r="C519" s="17"/>
      <c r="F519" s="17"/>
      <c r="G519" s="17"/>
      <c r="H519" s="17"/>
      <c r="I519" s="17"/>
      <c r="J519" s="17"/>
      <c r="K519" s="17"/>
      <c r="L519" s="17"/>
      <c r="M519" s="17"/>
      <c r="N519" s="17"/>
    </row>
    <row r="520" spans="2:14" ht="24.95" customHeight="1">
      <c r="B520" s="17"/>
      <c r="C520" s="17"/>
      <c r="F520" s="17"/>
      <c r="G520" s="17"/>
      <c r="H520" s="17"/>
      <c r="I520" s="17"/>
      <c r="J520" s="17"/>
      <c r="K520" s="17"/>
      <c r="L520" s="17"/>
      <c r="M520" s="17"/>
      <c r="N520" s="17"/>
    </row>
    <row r="521" spans="2:14" ht="24.95" customHeight="1">
      <c r="B521" s="17"/>
      <c r="C521" s="17"/>
      <c r="F521" s="17"/>
      <c r="G521" s="17"/>
      <c r="H521" s="17"/>
      <c r="I521" s="17"/>
      <c r="J521" s="17"/>
      <c r="K521" s="17"/>
      <c r="L521" s="17"/>
      <c r="M521" s="17"/>
      <c r="N521" s="17"/>
    </row>
    <row r="522" spans="2:14" ht="24.95" customHeight="1">
      <c r="B522" s="17"/>
      <c r="C522" s="17"/>
      <c r="F522" s="17"/>
      <c r="G522" s="17"/>
      <c r="H522" s="17"/>
      <c r="I522" s="17"/>
      <c r="J522" s="17"/>
      <c r="K522" s="17"/>
      <c r="L522" s="17"/>
      <c r="M522" s="17"/>
      <c r="N522" s="17"/>
    </row>
    <row r="523" spans="2:14" ht="24.95" customHeight="1">
      <c r="B523" s="17"/>
      <c r="C523" s="17"/>
      <c r="F523" s="17"/>
      <c r="G523" s="17"/>
      <c r="H523" s="17"/>
      <c r="I523" s="17"/>
      <c r="J523" s="17"/>
      <c r="K523" s="17"/>
      <c r="L523" s="17"/>
      <c r="M523" s="17"/>
      <c r="N523" s="17"/>
    </row>
    <row r="524" spans="2:14" ht="24.95" customHeight="1">
      <c r="B524" s="17"/>
      <c r="C524" s="17"/>
      <c r="F524" s="17"/>
      <c r="G524" s="17"/>
      <c r="H524" s="17"/>
      <c r="I524" s="17"/>
      <c r="J524" s="17"/>
      <c r="K524" s="17"/>
      <c r="L524" s="17"/>
      <c r="M524" s="17"/>
      <c r="N524" s="17"/>
    </row>
    <row r="525" spans="2:14" ht="24.95" customHeight="1">
      <c r="B525" s="17"/>
      <c r="C525" s="17"/>
      <c r="F525" s="17"/>
      <c r="G525" s="17"/>
      <c r="H525" s="17"/>
      <c r="I525" s="17"/>
      <c r="J525" s="17"/>
      <c r="K525" s="17"/>
      <c r="L525" s="17"/>
      <c r="M525" s="17"/>
      <c r="N525" s="17"/>
    </row>
    <row r="526" spans="2:14" ht="24.95" customHeight="1">
      <c r="B526" s="17"/>
      <c r="C526" s="17"/>
      <c r="F526" s="17"/>
      <c r="G526" s="17"/>
      <c r="H526" s="17"/>
      <c r="I526" s="17"/>
      <c r="J526" s="17"/>
      <c r="K526" s="17"/>
      <c r="L526" s="17"/>
      <c r="M526" s="17"/>
      <c r="N526" s="17"/>
    </row>
    <row r="527" spans="2:14" ht="24.95" customHeight="1">
      <c r="B527" s="17"/>
      <c r="C527" s="17"/>
      <c r="F527" s="17"/>
      <c r="G527" s="17"/>
      <c r="H527" s="17"/>
      <c r="I527" s="17"/>
      <c r="J527" s="17"/>
      <c r="K527" s="17"/>
      <c r="L527" s="17"/>
      <c r="M527" s="17"/>
      <c r="N527" s="17"/>
    </row>
    <row r="528" spans="2:14" ht="24.95" customHeight="1">
      <c r="B528" s="17"/>
      <c r="C528" s="17"/>
      <c r="F528" s="17"/>
      <c r="G528" s="17"/>
      <c r="H528" s="17"/>
      <c r="I528" s="17"/>
      <c r="J528" s="17"/>
      <c r="K528" s="17"/>
      <c r="L528" s="17"/>
      <c r="M528" s="17"/>
      <c r="N528" s="17"/>
    </row>
    <row r="529" spans="2:14" ht="24.95" customHeight="1">
      <c r="B529" s="17"/>
      <c r="C529" s="17"/>
      <c r="F529" s="17"/>
      <c r="G529" s="17"/>
      <c r="H529" s="17"/>
      <c r="I529" s="17"/>
      <c r="J529" s="17"/>
      <c r="K529" s="17"/>
      <c r="L529" s="17"/>
      <c r="M529" s="17"/>
      <c r="N529" s="17"/>
    </row>
    <row r="530" spans="2:14" ht="24.95" customHeight="1">
      <c r="B530" s="17"/>
      <c r="C530" s="17"/>
      <c r="F530" s="17"/>
      <c r="G530" s="17"/>
      <c r="H530" s="17"/>
      <c r="I530" s="17"/>
      <c r="J530" s="17"/>
      <c r="K530" s="17"/>
      <c r="L530" s="17"/>
      <c r="M530" s="17"/>
      <c r="N530" s="17"/>
    </row>
    <row r="531" spans="2:14" ht="24.95" customHeight="1">
      <c r="B531" s="17"/>
      <c r="C531" s="17"/>
      <c r="F531" s="17"/>
      <c r="G531" s="17"/>
      <c r="H531" s="17"/>
      <c r="I531" s="17"/>
      <c r="J531" s="17"/>
      <c r="K531" s="17"/>
      <c r="L531" s="17"/>
      <c r="M531" s="17"/>
      <c r="N531" s="17"/>
    </row>
    <row r="532" spans="2:14" ht="24.95" customHeight="1">
      <c r="B532" s="17"/>
      <c r="C532" s="17"/>
      <c r="F532" s="17"/>
      <c r="G532" s="17"/>
      <c r="H532" s="17"/>
      <c r="I532" s="17"/>
      <c r="J532" s="17"/>
      <c r="K532" s="17"/>
      <c r="L532" s="17"/>
      <c r="M532" s="17"/>
      <c r="N532" s="17"/>
    </row>
    <row r="533" spans="2:14" ht="24.95" customHeight="1">
      <c r="B533" s="17"/>
      <c r="C533" s="17"/>
      <c r="F533" s="17"/>
      <c r="G533" s="17"/>
      <c r="H533" s="17"/>
      <c r="I533" s="17"/>
      <c r="J533" s="17"/>
      <c r="K533" s="17"/>
      <c r="L533" s="17"/>
      <c r="M533" s="17"/>
      <c r="N533" s="17"/>
    </row>
    <row r="534" spans="2:14" ht="24.95" customHeight="1">
      <c r="B534" s="17"/>
      <c r="C534" s="17"/>
      <c r="F534" s="17"/>
      <c r="G534" s="17"/>
      <c r="H534" s="17"/>
      <c r="I534" s="17"/>
      <c r="J534" s="17"/>
      <c r="K534" s="17"/>
      <c r="L534" s="17"/>
      <c r="M534" s="17"/>
      <c r="N534" s="17"/>
    </row>
    <row r="535" spans="2:14" ht="24.95" customHeight="1">
      <c r="B535" s="17"/>
      <c r="C535" s="17"/>
      <c r="F535" s="17"/>
      <c r="G535" s="17"/>
      <c r="H535" s="17"/>
      <c r="I535" s="17"/>
      <c r="J535" s="17"/>
      <c r="K535" s="17"/>
      <c r="L535" s="17"/>
      <c r="M535" s="17"/>
      <c r="N535" s="17"/>
    </row>
    <row r="536" spans="2:14" ht="24.95" customHeight="1">
      <c r="B536" s="17"/>
      <c r="C536" s="17"/>
      <c r="F536" s="17"/>
      <c r="G536" s="17"/>
      <c r="H536" s="17"/>
      <c r="I536" s="17"/>
      <c r="J536" s="17"/>
      <c r="K536" s="17"/>
      <c r="L536" s="17"/>
      <c r="M536" s="17"/>
      <c r="N536" s="17"/>
    </row>
    <row r="537" spans="2:14" ht="24.95" customHeight="1">
      <c r="B537" s="17"/>
      <c r="C537" s="17"/>
      <c r="F537" s="17"/>
      <c r="G537" s="17"/>
      <c r="H537" s="17"/>
      <c r="I537" s="17"/>
      <c r="J537" s="17"/>
      <c r="K537" s="17"/>
      <c r="L537" s="17"/>
      <c r="M537" s="17"/>
      <c r="N537" s="17"/>
    </row>
    <row r="538" spans="2:14" ht="24.95" customHeight="1">
      <c r="B538" s="17"/>
      <c r="C538" s="17"/>
      <c r="F538" s="17"/>
      <c r="G538" s="17"/>
      <c r="H538" s="17"/>
      <c r="I538" s="17"/>
      <c r="J538" s="17"/>
      <c r="K538" s="17"/>
      <c r="L538" s="17"/>
      <c r="M538" s="17"/>
      <c r="N538" s="17"/>
    </row>
    <row r="539" spans="2:14" ht="24.95" customHeight="1">
      <c r="B539" s="17"/>
      <c r="C539" s="17"/>
      <c r="F539" s="17"/>
      <c r="G539" s="17"/>
      <c r="H539" s="17"/>
      <c r="I539" s="17"/>
      <c r="J539" s="17"/>
      <c r="K539" s="17"/>
      <c r="L539" s="17"/>
      <c r="M539" s="17"/>
      <c r="N539" s="17"/>
    </row>
    <row r="540" spans="2:14" ht="24.95" customHeight="1">
      <c r="B540" s="17"/>
      <c r="C540" s="17"/>
      <c r="F540" s="17"/>
      <c r="G540" s="17"/>
      <c r="H540" s="17"/>
      <c r="I540" s="17"/>
      <c r="J540" s="17"/>
      <c r="K540" s="17"/>
      <c r="L540" s="17"/>
      <c r="M540" s="17"/>
      <c r="N540" s="17"/>
    </row>
    <row r="541" spans="2:14" ht="24.95" customHeight="1">
      <c r="B541" s="17"/>
      <c r="C541" s="17"/>
      <c r="F541" s="17"/>
      <c r="G541" s="17"/>
      <c r="H541" s="17"/>
      <c r="I541" s="17"/>
      <c r="J541" s="17"/>
      <c r="K541" s="17"/>
      <c r="L541" s="17"/>
      <c r="M541" s="17"/>
      <c r="N541" s="17"/>
    </row>
    <row r="542" spans="2:14" ht="24.95" customHeight="1">
      <c r="B542" s="17"/>
      <c r="C542" s="17"/>
      <c r="F542" s="17"/>
      <c r="G542" s="17"/>
      <c r="H542" s="17"/>
      <c r="I542" s="17"/>
      <c r="J542" s="17"/>
      <c r="K542" s="17"/>
      <c r="L542" s="17"/>
      <c r="M542" s="17"/>
      <c r="N542" s="17"/>
    </row>
    <row r="543" spans="2:14" ht="24.95" customHeight="1">
      <c r="B543" s="17"/>
      <c r="C543" s="17"/>
      <c r="F543" s="17"/>
      <c r="G543" s="17"/>
      <c r="H543" s="17"/>
      <c r="I543" s="17"/>
      <c r="J543" s="17"/>
      <c r="K543" s="17"/>
      <c r="L543" s="17"/>
      <c r="M543" s="17"/>
      <c r="N543" s="17"/>
    </row>
    <row r="544" spans="2:14" ht="24.95" customHeight="1">
      <c r="B544" s="17"/>
      <c r="C544" s="17"/>
      <c r="F544" s="17"/>
      <c r="G544" s="17"/>
      <c r="H544" s="17"/>
      <c r="I544" s="17"/>
      <c r="J544" s="17"/>
      <c r="K544" s="17"/>
      <c r="L544" s="17"/>
      <c r="M544" s="17"/>
      <c r="N544" s="17"/>
    </row>
    <row r="545" spans="2:14" ht="24.95" customHeight="1">
      <c r="B545" s="17"/>
      <c r="C545" s="17"/>
      <c r="F545" s="17"/>
      <c r="G545" s="17"/>
      <c r="H545" s="17"/>
      <c r="I545" s="17"/>
      <c r="J545" s="17"/>
      <c r="K545" s="17"/>
      <c r="L545" s="17"/>
      <c r="M545" s="17"/>
      <c r="N545" s="17"/>
    </row>
    <row r="546" spans="2:14" ht="24.95" customHeight="1">
      <c r="B546" s="17"/>
      <c r="C546" s="17"/>
      <c r="F546" s="17"/>
      <c r="G546" s="17"/>
      <c r="H546" s="17"/>
      <c r="I546" s="17"/>
      <c r="J546" s="17"/>
      <c r="K546" s="17"/>
      <c r="L546" s="17"/>
      <c r="M546" s="17"/>
      <c r="N546" s="17"/>
    </row>
    <row r="547" spans="2:14" ht="24.95" customHeight="1">
      <c r="B547" s="17"/>
      <c r="C547" s="17"/>
      <c r="F547" s="17"/>
      <c r="G547" s="17"/>
      <c r="H547" s="17"/>
      <c r="I547" s="17"/>
      <c r="J547" s="17"/>
      <c r="K547" s="17"/>
      <c r="L547" s="17"/>
      <c r="M547" s="17"/>
      <c r="N547" s="17"/>
    </row>
    <row r="548" spans="2:14" ht="24.95" customHeight="1">
      <c r="B548" s="17"/>
      <c r="C548" s="17"/>
      <c r="F548" s="17"/>
      <c r="G548" s="17"/>
      <c r="H548" s="17"/>
      <c r="I548" s="17"/>
      <c r="J548" s="17"/>
      <c r="K548" s="17"/>
      <c r="L548" s="17"/>
      <c r="M548" s="17"/>
      <c r="N548" s="17"/>
    </row>
    <row r="549" spans="2:14" ht="24.95" customHeight="1">
      <c r="B549" s="17"/>
      <c r="C549" s="17"/>
      <c r="F549" s="17"/>
      <c r="G549" s="17"/>
      <c r="H549" s="17"/>
      <c r="I549" s="17"/>
      <c r="J549" s="17"/>
      <c r="K549" s="17"/>
      <c r="L549" s="17"/>
      <c r="M549" s="17"/>
      <c r="N549" s="17"/>
    </row>
    <row r="550" spans="2:14" ht="24.95" customHeight="1">
      <c r="B550" s="17"/>
      <c r="C550" s="17"/>
      <c r="F550" s="17"/>
      <c r="G550" s="17"/>
      <c r="H550" s="17"/>
      <c r="I550" s="17"/>
      <c r="J550" s="17"/>
      <c r="K550" s="17"/>
      <c r="L550" s="17"/>
      <c r="M550" s="17"/>
      <c r="N550" s="17"/>
    </row>
    <row r="551" spans="2:14" ht="24.95" customHeight="1">
      <c r="B551" s="17"/>
      <c r="C551" s="17"/>
      <c r="F551" s="17"/>
      <c r="G551" s="17"/>
      <c r="H551" s="17"/>
      <c r="I551" s="17"/>
      <c r="J551" s="17"/>
      <c r="K551" s="17"/>
      <c r="L551" s="17"/>
      <c r="M551" s="17"/>
      <c r="N551" s="17"/>
    </row>
    <row r="552" spans="2:14" ht="24.95" customHeight="1">
      <c r="B552" s="17"/>
      <c r="C552" s="17"/>
      <c r="F552" s="17"/>
      <c r="G552" s="17"/>
      <c r="H552" s="17"/>
      <c r="I552" s="17"/>
      <c r="J552" s="17"/>
      <c r="K552" s="17"/>
      <c r="L552" s="17"/>
      <c r="M552" s="17"/>
      <c r="N552" s="17"/>
    </row>
    <row r="553" spans="2:14" ht="24.95" customHeight="1">
      <c r="B553" s="17"/>
      <c r="C553" s="17"/>
      <c r="F553" s="17"/>
      <c r="G553" s="17"/>
      <c r="H553" s="17"/>
      <c r="I553" s="17"/>
      <c r="J553" s="17"/>
      <c r="K553" s="17"/>
      <c r="L553" s="17"/>
      <c r="M553" s="17"/>
      <c r="N553" s="17"/>
    </row>
    <row r="554" spans="2:14" ht="24.95" customHeight="1">
      <c r="B554" s="17"/>
      <c r="C554" s="17"/>
      <c r="F554" s="17"/>
      <c r="G554" s="17"/>
      <c r="H554" s="17"/>
      <c r="I554" s="17"/>
      <c r="J554" s="17"/>
      <c r="K554" s="17"/>
      <c r="L554" s="17"/>
      <c r="M554" s="17"/>
      <c r="N554" s="17"/>
    </row>
    <row r="555" spans="2:14" ht="24.95" customHeight="1">
      <c r="B555" s="17"/>
      <c r="C555" s="17"/>
      <c r="F555" s="17"/>
      <c r="G555" s="17"/>
      <c r="H555" s="17"/>
      <c r="I555" s="17"/>
      <c r="J555" s="17"/>
      <c r="K555" s="17"/>
      <c r="L555" s="17"/>
      <c r="M555" s="17"/>
      <c r="N555" s="17"/>
    </row>
    <row r="556" spans="2:14" ht="24.95" customHeight="1">
      <c r="B556" s="17"/>
      <c r="C556" s="17"/>
      <c r="F556" s="17"/>
      <c r="G556" s="17"/>
      <c r="H556" s="17"/>
      <c r="I556" s="17"/>
      <c r="J556" s="17"/>
      <c r="K556" s="17"/>
      <c r="L556" s="17"/>
      <c r="M556" s="17"/>
      <c r="N556" s="17"/>
    </row>
    <row r="557" spans="2:14" ht="24.95" customHeight="1">
      <c r="B557" s="17"/>
      <c r="C557" s="17"/>
      <c r="F557" s="17"/>
      <c r="G557" s="17"/>
      <c r="H557" s="17"/>
      <c r="I557" s="17"/>
      <c r="J557" s="17"/>
      <c r="K557" s="17"/>
      <c r="L557" s="17"/>
      <c r="M557" s="17"/>
      <c r="N557" s="17"/>
    </row>
    <row r="558" spans="2:14" ht="24.95" customHeight="1">
      <c r="B558" s="17"/>
      <c r="C558" s="17"/>
      <c r="F558" s="17"/>
      <c r="G558" s="17"/>
      <c r="H558" s="17"/>
      <c r="I558" s="17"/>
      <c r="J558" s="17"/>
      <c r="K558" s="17"/>
      <c r="L558" s="17"/>
      <c r="M558" s="17"/>
      <c r="N558" s="17"/>
    </row>
    <row r="559" spans="2:14" ht="24.95" customHeight="1">
      <c r="B559" s="17"/>
      <c r="C559" s="17"/>
      <c r="F559" s="17"/>
      <c r="G559" s="17"/>
      <c r="H559" s="17"/>
      <c r="I559" s="17"/>
      <c r="J559" s="17"/>
      <c r="K559" s="17"/>
      <c r="L559" s="17"/>
      <c r="M559" s="17"/>
      <c r="N559" s="17"/>
    </row>
    <row r="560" spans="2:14" ht="24.95" customHeight="1">
      <c r="B560" s="17"/>
      <c r="C560" s="17"/>
      <c r="F560" s="17"/>
      <c r="G560" s="17"/>
      <c r="H560" s="17"/>
      <c r="I560" s="17"/>
      <c r="J560" s="17"/>
      <c r="K560" s="17"/>
      <c r="L560" s="17"/>
      <c r="M560" s="17"/>
      <c r="N560" s="17"/>
    </row>
    <row r="561" spans="2:14" ht="24.95" customHeight="1">
      <c r="B561" s="17"/>
      <c r="C561" s="17"/>
      <c r="F561" s="17"/>
      <c r="G561" s="17"/>
      <c r="H561" s="17"/>
      <c r="I561" s="17"/>
      <c r="J561" s="17"/>
      <c r="K561" s="17"/>
      <c r="L561" s="17"/>
      <c r="M561" s="17"/>
      <c r="N561" s="17"/>
    </row>
    <row r="562" spans="2:14" ht="24.95" customHeight="1">
      <c r="B562" s="17"/>
      <c r="C562" s="17"/>
      <c r="F562" s="17"/>
      <c r="G562" s="17"/>
      <c r="H562" s="17"/>
      <c r="I562" s="17"/>
      <c r="J562" s="17"/>
      <c r="K562" s="17"/>
      <c r="L562" s="17"/>
      <c r="M562" s="17"/>
      <c r="N562" s="17"/>
    </row>
    <row r="563" spans="2:14" ht="24.95" customHeight="1">
      <c r="B563" s="17"/>
      <c r="C563" s="17"/>
      <c r="F563" s="17"/>
      <c r="G563" s="17"/>
      <c r="H563" s="17"/>
      <c r="I563" s="17"/>
      <c r="J563" s="17"/>
      <c r="K563" s="17"/>
      <c r="L563" s="17"/>
      <c r="M563" s="17"/>
      <c r="N563" s="17"/>
    </row>
    <row r="564" spans="2:14" ht="24.95" customHeight="1">
      <c r="B564" s="17"/>
      <c r="C564" s="17"/>
      <c r="F564" s="17"/>
      <c r="G564" s="17"/>
      <c r="H564" s="17"/>
      <c r="I564" s="17"/>
      <c r="J564" s="17"/>
      <c r="K564" s="17"/>
      <c r="L564" s="17"/>
      <c r="M564" s="17"/>
      <c r="N564" s="17"/>
    </row>
    <row r="565" spans="2:14" ht="24.95" customHeight="1">
      <c r="B565" s="17"/>
      <c r="C565" s="17"/>
      <c r="F565" s="17"/>
      <c r="G565" s="17"/>
      <c r="H565" s="17"/>
      <c r="I565" s="17"/>
      <c r="J565" s="17"/>
      <c r="K565" s="17"/>
      <c r="L565" s="17"/>
      <c r="M565" s="17"/>
      <c r="N565" s="17"/>
    </row>
    <row r="566" spans="2:14" ht="24.95" customHeight="1">
      <c r="B566" s="17"/>
      <c r="C566" s="17"/>
      <c r="F566" s="17"/>
      <c r="G566" s="17"/>
      <c r="H566" s="17"/>
      <c r="I566" s="17"/>
      <c r="J566" s="17"/>
      <c r="K566" s="17"/>
      <c r="L566" s="17"/>
      <c r="M566" s="17"/>
      <c r="N566" s="17"/>
    </row>
    <row r="567" spans="2:14" ht="24.95" customHeight="1">
      <c r="B567" s="17"/>
      <c r="C567" s="17"/>
      <c r="F567" s="17"/>
      <c r="G567" s="17"/>
      <c r="H567" s="17"/>
      <c r="I567" s="17"/>
      <c r="J567" s="17"/>
      <c r="K567" s="17"/>
      <c r="L567" s="17"/>
      <c r="M567" s="17"/>
      <c r="N567" s="17"/>
    </row>
    <row r="568" spans="2:14" ht="24.95" customHeight="1">
      <c r="B568" s="17"/>
      <c r="C568" s="17"/>
      <c r="F568" s="17"/>
      <c r="G568" s="17"/>
      <c r="H568" s="17"/>
      <c r="I568" s="17"/>
      <c r="J568" s="17"/>
      <c r="K568" s="17"/>
      <c r="L568" s="17"/>
      <c r="M568" s="17"/>
      <c r="N568" s="17"/>
    </row>
    <row r="569" spans="2:14" ht="24.95" customHeight="1">
      <c r="B569" s="17"/>
      <c r="C569" s="17"/>
      <c r="F569" s="17"/>
      <c r="G569" s="17"/>
      <c r="H569" s="17"/>
      <c r="I569" s="17"/>
      <c r="J569" s="17"/>
      <c r="K569" s="17"/>
      <c r="L569" s="17"/>
      <c r="M569" s="17"/>
      <c r="N569" s="17"/>
    </row>
    <row r="570" spans="2:14" ht="24.95" customHeight="1">
      <c r="B570" s="17"/>
      <c r="C570" s="17"/>
      <c r="F570" s="17"/>
      <c r="G570" s="17"/>
      <c r="H570" s="17"/>
      <c r="I570" s="17"/>
      <c r="J570" s="17"/>
      <c r="K570" s="17"/>
      <c r="L570" s="17"/>
      <c r="M570" s="17"/>
      <c r="N570" s="17"/>
    </row>
    <row r="571" spans="2:14" ht="24.95" customHeight="1">
      <c r="B571" s="17"/>
      <c r="C571" s="17"/>
      <c r="F571" s="17"/>
      <c r="G571" s="17"/>
      <c r="H571" s="17"/>
      <c r="I571" s="17"/>
      <c r="J571" s="17"/>
      <c r="K571" s="17"/>
      <c r="L571" s="17"/>
      <c r="M571" s="17"/>
      <c r="N571" s="17"/>
    </row>
    <row r="572" spans="2:14" ht="24.95" customHeight="1">
      <c r="B572" s="17"/>
      <c r="C572" s="17"/>
      <c r="F572" s="17"/>
      <c r="G572" s="17"/>
      <c r="H572" s="17"/>
      <c r="I572" s="17"/>
      <c r="J572" s="17"/>
      <c r="K572" s="17"/>
      <c r="L572" s="17"/>
      <c r="M572" s="17"/>
      <c r="N572" s="17"/>
    </row>
    <row r="573" spans="2:14" ht="24.95" customHeight="1">
      <c r="B573" s="17"/>
      <c r="C573" s="17"/>
      <c r="F573" s="17"/>
      <c r="G573" s="17"/>
      <c r="H573" s="17"/>
      <c r="I573" s="17"/>
      <c r="J573" s="17"/>
      <c r="K573" s="17"/>
      <c r="L573" s="17"/>
      <c r="M573" s="17"/>
      <c r="N573" s="17"/>
    </row>
    <row r="574" spans="2:14" ht="24.95" customHeight="1">
      <c r="B574" s="17"/>
      <c r="C574" s="17"/>
      <c r="F574" s="17"/>
      <c r="G574" s="17"/>
      <c r="H574" s="17"/>
      <c r="I574" s="17"/>
      <c r="J574" s="17"/>
      <c r="K574" s="17"/>
      <c r="L574" s="17"/>
      <c r="M574" s="17"/>
      <c r="N574" s="17"/>
    </row>
    <row r="575" spans="2:14" ht="24.95" customHeight="1">
      <c r="B575" s="17"/>
      <c r="C575" s="17"/>
      <c r="F575" s="17"/>
      <c r="G575" s="17"/>
      <c r="H575" s="17"/>
      <c r="I575" s="17"/>
      <c r="J575" s="17"/>
      <c r="K575" s="17"/>
      <c r="L575" s="17"/>
      <c r="M575" s="17"/>
      <c r="N575" s="17"/>
    </row>
    <row r="576" spans="2:14" ht="24.95" customHeight="1">
      <c r="B576" s="17"/>
      <c r="C576" s="17"/>
      <c r="F576" s="17"/>
      <c r="G576" s="17"/>
      <c r="H576" s="17"/>
      <c r="I576" s="17"/>
      <c r="J576" s="17"/>
      <c r="K576" s="17"/>
      <c r="L576" s="17"/>
      <c r="M576" s="17"/>
      <c r="N576" s="17"/>
    </row>
    <row r="577" spans="2:14" ht="24.95" customHeight="1">
      <c r="B577" s="17"/>
      <c r="C577" s="17"/>
      <c r="F577" s="17"/>
      <c r="G577" s="17"/>
      <c r="H577" s="17"/>
      <c r="I577" s="17"/>
      <c r="J577" s="17"/>
      <c r="K577" s="17"/>
      <c r="L577" s="17"/>
      <c r="M577" s="17"/>
      <c r="N577" s="17"/>
    </row>
    <row r="578" spans="2:14" ht="24.95" customHeight="1">
      <c r="B578" s="17"/>
      <c r="C578" s="17"/>
      <c r="F578" s="17"/>
      <c r="G578" s="17"/>
      <c r="H578" s="17"/>
      <c r="I578" s="17"/>
      <c r="J578" s="17"/>
      <c r="K578" s="17"/>
      <c r="L578" s="17"/>
      <c r="M578" s="17"/>
      <c r="N578" s="17"/>
    </row>
    <row r="579" spans="2:14" ht="24.95" customHeight="1">
      <c r="B579" s="17"/>
      <c r="C579" s="17"/>
      <c r="F579" s="17"/>
      <c r="G579" s="17"/>
      <c r="H579" s="17"/>
      <c r="I579" s="17"/>
      <c r="J579" s="17"/>
      <c r="K579" s="17"/>
      <c r="L579" s="17"/>
      <c r="M579" s="17"/>
      <c r="N579" s="17"/>
    </row>
    <row r="580" spans="2:14" ht="24.95" customHeight="1">
      <c r="B580" s="17"/>
      <c r="C580" s="17"/>
      <c r="F580" s="17"/>
      <c r="G580" s="17"/>
      <c r="H580" s="17"/>
      <c r="I580" s="17"/>
      <c r="J580" s="17"/>
      <c r="K580" s="17"/>
      <c r="L580" s="17"/>
      <c r="M580" s="17"/>
      <c r="N580" s="17"/>
    </row>
    <row r="581" spans="2:14" ht="24.95" customHeight="1">
      <c r="B581" s="17"/>
      <c r="C581" s="17"/>
      <c r="F581" s="17"/>
      <c r="G581" s="17"/>
      <c r="H581" s="17"/>
      <c r="I581" s="17"/>
      <c r="J581" s="17"/>
      <c r="K581" s="17"/>
      <c r="L581" s="17"/>
      <c r="M581" s="17"/>
      <c r="N581" s="17"/>
    </row>
    <row r="582" spans="2:14" ht="24.95" customHeight="1">
      <c r="B582" s="17"/>
      <c r="C582" s="17"/>
      <c r="F582" s="17"/>
      <c r="G582" s="17"/>
      <c r="H582" s="17"/>
      <c r="I582" s="17"/>
      <c r="J582" s="17"/>
      <c r="K582" s="17"/>
      <c r="L582" s="17"/>
      <c r="M582" s="17"/>
      <c r="N582" s="17"/>
    </row>
    <row r="583" spans="2:14" ht="24.95" customHeight="1">
      <c r="B583" s="17"/>
      <c r="C583" s="17"/>
      <c r="F583" s="17"/>
      <c r="G583" s="17"/>
      <c r="H583" s="17"/>
      <c r="I583" s="17"/>
      <c r="J583" s="17"/>
      <c r="K583" s="17"/>
      <c r="L583" s="17"/>
      <c r="M583" s="17"/>
      <c r="N583" s="17"/>
    </row>
    <row r="584" spans="2:14" ht="24.95" customHeight="1">
      <c r="B584" s="17"/>
      <c r="C584" s="17"/>
      <c r="F584" s="17"/>
      <c r="G584" s="17"/>
      <c r="H584" s="17"/>
      <c r="I584" s="17"/>
      <c r="J584" s="17"/>
      <c r="K584" s="17"/>
      <c r="L584" s="17"/>
      <c r="M584" s="17"/>
      <c r="N584" s="17"/>
    </row>
    <row r="585" spans="2:14" ht="24.95" customHeight="1">
      <c r="B585" s="17"/>
      <c r="C585" s="17"/>
      <c r="F585" s="17"/>
      <c r="G585" s="17"/>
      <c r="H585" s="17"/>
      <c r="I585" s="17"/>
      <c r="J585" s="17"/>
      <c r="K585" s="17"/>
      <c r="L585" s="17"/>
      <c r="M585" s="17"/>
      <c r="N585" s="17"/>
    </row>
    <row r="586" spans="2:14" ht="24.95" customHeight="1">
      <c r="B586" s="17"/>
      <c r="C586" s="17"/>
      <c r="F586" s="17"/>
      <c r="G586" s="17"/>
      <c r="H586" s="17"/>
      <c r="I586" s="17"/>
      <c r="J586" s="17"/>
      <c r="K586" s="17"/>
      <c r="L586" s="17"/>
      <c r="M586" s="17"/>
      <c r="N586" s="17"/>
    </row>
    <row r="587" spans="2:14" ht="24.95" customHeight="1">
      <c r="B587" s="17"/>
      <c r="C587" s="17"/>
      <c r="F587" s="17"/>
      <c r="G587" s="17"/>
      <c r="H587" s="17"/>
      <c r="I587" s="17"/>
      <c r="J587" s="17"/>
      <c r="K587" s="17"/>
      <c r="L587" s="17"/>
      <c r="M587" s="17"/>
      <c r="N587" s="17"/>
    </row>
    <row r="588" spans="2:14" ht="24.95" customHeight="1">
      <c r="B588" s="17"/>
      <c r="C588" s="17"/>
      <c r="F588" s="17"/>
      <c r="G588" s="17"/>
      <c r="H588" s="17"/>
      <c r="I588" s="17"/>
      <c r="J588" s="17"/>
      <c r="K588" s="17"/>
      <c r="L588" s="17"/>
      <c r="M588" s="17"/>
      <c r="N588" s="17"/>
    </row>
    <row r="589" spans="2:14" ht="24.95" customHeight="1">
      <c r="B589" s="17"/>
      <c r="C589" s="17"/>
      <c r="F589" s="17"/>
      <c r="G589" s="17"/>
      <c r="H589" s="17"/>
      <c r="I589" s="17"/>
      <c r="J589" s="17"/>
      <c r="K589" s="17"/>
      <c r="L589" s="17"/>
      <c r="M589" s="17"/>
      <c r="N589" s="17"/>
    </row>
    <row r="590" spans="2:14" ht="24.95" customHeight="1">
      <c r="B590" s="17"/>
      <c r="C590" s="17"/>
      <c r="F590" s="17"/>
      <c r="G590" s="17"/>
      <c r="H590" s="17"/>
      <c r="I590" s="17"/>
      <c r="J590" s="17"/>
      <c r="K590" s="17"/>
      <c r="L590" s="17"/>
      <c r="M590" s="17"/>
      <c r="N590" s="17"/>
    </row>
    <row r="591" spans="2:14" ht="24.95" customHeight="1">
      <c r="B591" s="17"/>
      <c r="C591" s="17"/>
      <c r="F591" s="17"/>
      <c r="G591" s="17"/>
      <c r="H591" s="17"/>
      <c r="I591" s="17"/>
      <c r="J591" s="17"/>
      <c r="K591" s="17"/>
      <c r="L591" s="17"/>
      <c r="M591" s="17"/>
      <c r="N591" s="17"/>
    </row>
    <row r="592" spans="2:14" ht="24.95" customHeight="1">
      <c r="B592" s="17"/>
      <c r="C592" s="17"/>
      <c r="F592" s="17"/>
      <c r="G592" s="17"/>
      <c r="H592" s="17"/>
      <c r="I592" s="17"/>
      <c r="J592" s="17"/>
      <c r="K592" s="17"/>
      <c r="L592" s="17"/>
      <c r="M592" s="17"/>
      <c r="N592" s="17"/>
    </row>
    <row r="593" spans="2:14" ht="24.95" customHeight="1">
      <c r="B593" s="17"/>
      <c r="C593" s="17"/>
      <c r="F593" s="17"/>
      <c r="G593" s="17"/>
      <c r="H593" s="17"/>
      <c r="I593" s="17"/>
      <c r="J593" s="17"/>
      <c r="K593" s="17"/>
      <c r="L593" s="17"/>
      <c r="M593" s="17"/>
      <c r="N593" s="17"/>
    </row>
    <row r="594" spans="2:14" ht="24.95" customHeight="1">
      <c r="B594" s="17"/>
      <c r="C594" s="17"/>
      <c r="F594" s="17"/>
      <c r="G594" s="17"/>
      <c r="H594" s="17"/>
      <c r="I594" s="17"/>
      <c r="J594" s="17"/>
      <c r="K594" s="17"/>
      <c r="L594" s="17"/>
      <c r="M594" s="17"/>
      <c r="N594" s="17"/>
    </row>
    <row r="595" spans="2:14" ht="24.95" customHeight="1">
      <c r="B595" s="17"/>
      <c r="C595" s="17"/>
      <c r="F595" s="17"/>
      <c r="G595" s="17"/>
      <c r="H595" s="17"/>
      <c r="I595" s="17"/>
      <c r="J595" s="17"/>
      <c r="K595" s="17"/>
      <c r="L595" s="17"/>
      <c r="M595" s="17"/>
      <c r="N595" s="17"/>
    </row>
    <row r="596" spans="2:14" ht="24.95" customHeight="1">
      <c r="B596" s="17"/>
      <c r="C596" s="17"/>
      <c r="F596" s="17"/>
      <c r="G596" s="17"/>
      <c r="H596" s="17"/>
      <c r="I596" s="17"/>
      <c r="J596" s="17"/>
      <c r="K596" s="17"/>
      <c r="L596" s="17"/>
      <c r="M596" s="17"/>
      <c r="N596" s="17"/>
    </row>
    <row r="597" spans="2:14" ht="24.95" customHeight="1">
      <c r="B597" s="17"/>
      <c r="C597" s="17"/>
      <c r="F597" s="17"/>
      <c r="G597" s="17"/>
      <c r="H597" s="17"/>
      <c r="I597" s="17"/>
      <c r="J597" s="17"/>
      <c r="K597" s="17"/>
      <c r="L597" s="17"/>
      <c r="M597" s="17"/>
      <c r="N597" s="17"/>
    </row>
    <row r="598" spans="2:14" ht="24.95" customHeight="1">
      <c r="B598" s="17"/>
      <c r="C598" s="17"/>
      <c r="F598" s="17"/>
      <c r="G598" s="17"/>
      <c r="H598" s="17"/>
      <c r="I598" s="17"/>
      <c r="J598" s="17"/>
      <c r="K598" s="17"/>
      <c r="L598" s="17"/>
      <c r="M598" s="17"/>
      <c r="N598" s="17"/>
    </row>
    <row r="599" spans="2:14" ht="24.95" customHeight="1">
      <c r="B599" s="17"/>
      <c r="C599" s="17"/>
      <c r="F599" s="17"/>
      <c r="G599" s="17"/>
      <c r="H599" s="17"/>
      <c r="I599" s="17"/>
      <c r="J599" s="17"/>
      <c r="K599" s="17"/>
      <c r="L599" s="17"/>
      <c r="M599" s="17"/>
      <c r="N599" s="17"/>
    </row>
    <row r="600" spans="2:14" ht="24.95" customHeight="1">
      <c r="B600" s="17"/>
      <c r="C600" s="17"/>
      <c r="F600" s="17"/>
      <c r="G600" s="17"/>
      <c r="H600" s="17"/>
      <c r="I600" s="17"/>
      <c r="J600" s="17"/>
      <c r="K600" s="17"/>
      <c r="L600" s="17"/>
      <c r="M600" s="17"/>
      <c r="N600" s="17"/>
    </row>
    <row r="601" spans="2:14" ht="24.95" customHeight="1">
      <c r="B601" s="17"/>
      <c r="C601" s="17"/>
      <c r="F601" s="17"/>
      <c r="G601" s="17"/>
      <c r="H601" s="17"/>
      <c r="I601" s="17"/>
      <c r="J601" s="17"/>
      <c r="K601" s="17"/>
      <c r="L601" s="17"/>
      <c r="M601" s="17"/>
      <c r="N601" s="17"/>
    </row>
    <row r="602" spans="2:14" ht="24.95" customHeight="1">
      <c r="B602" s="17"/>
      <c r="C602" s="17"/>
      <c r="F602" s="17"/>
      <c r="G602" s="17"/>
      <c r="H602" s="17"/>
      <c r="I602" s="17"/>
      <c r="J602" s="17"/>
      <c r="K602" s="17"/>
      <c r="L602" s="17"/>
      <c r="M602" s="17"/>
      <c r="N602" s="17"/>
    </row>
    <row r="603" spans="2:14" ht="24.95" customHeight="1">
      <c r="B603" s="17"/>
      <c r="C603" s="17"/>
      <c r="F603" s="17"/>
      <c r="G603" s="17"/>
      <c r="H603" s="17"/>
      <c r="I603" s="17"/>
      <c r="J603" s="17"/>
      <c r="K603" s="17"/>
      <c r="L603" s="17"/>
      <c r="M603" s="17"/>
      <c r="N603" s="17"/>
    </row>
    <row r="604" spans="2:14" ht="24.95" customHeight="1">
      <c r="B604" s="17"/>
      <c r="C604" s="17"/>
      <c r="F604" s="17"/>
      <c r="G604" s="17"/>
      <c r="H604" s="17"/>
      <c r="I604" s="17"/>
      <c r="J604" s="17"/>
      <c r="K604" s="17"/>
      <c r="L604" s="17"/>
      <c r="M604" s="17"/>
      <c r="N604" s="17"/>
    </row>
    <row r="605" spans="2:14" ht="24.95" customHeight="1">
      <c r="B605" s="17"/>
      <c r="C605" s="17"/>
      <c r="F605" s="17"/>
      <c r="G605" s="17"/>
      <c r="H605" s="17"/>
      <c r="I605" s="17"/>
      <c r="J605" s="17"/>
      <c r="K605" s="17"/>
      <c r="L605" s="17"/>
      <c r="M605" s="17"/>
      <c r="N605" s="17"/>
    </row>
    <row r="606" spans="2:14" ht="24.95" customHeight="1">
      <c r="B606" s="17"/>
      <c r="C606" s="17"/>
      <c r="F606" s="17"/>
      <c r="G606" s="17"/>
      <c r="H606" s="17"/>
      <c r="I606" s="17"/>
      <c r="J606" s="17"/>
      <c r="K606" s="17"/>
      <c r="L606" s="17"/>
      <c r="M606" s="17"/>
      <c r="N606" s="17"/>
    </row>
    <row r="607" spans="2:14" ht="24.95" customHeight="1">
      <c r="B607" s="17"/>
      <c r="C607" s="17"/>
      <c r="F607" s="17"/>
      <c r="G607" s="17"/>
      <c r="H607" s="17"/>
      <c r="I607" s="17"/>
      <c r="J607" s="17"/>
      <c r="K607" s="17"/>
      <c r="L607" s="17"/>
      <c r="M607" s="17"/>
      <c r="N607" s="17"/>
    </row>
    <row r="608" spans="2:14" ht="24.95" customHeight="1">
      <c r="B608" s="17"/>
      <c r="C608" s="17"/>
      <c r="F608" s="17"/>
      <c r="G608" s="17"/>
      <c r="H608" s="17"/>
      <c r="I608" s="17"/>
      <c r="J608" s="17"/>
      <c r="K608" s="17"/>
      <c r="L608" s="17"/>
      <c r="M608" s="17"/>
      <c r="N608" s="17"/>
    </row>
    <row r="609" spans="2:14" ht="24.95" customHeight="1">
      <c r="B609" s="17"/>
      <c r="C609" s="17"/>
      <c r="F609" s="17"/>
      <c r="G609" s="17"/>
      <c r="H609" s="17"/>
      <c r="I609" s="17"/>
      <c r="J609" s="17"/>
      <c r="K609" s="17"/>
      <c r="L609" s="17"/>
      <c r="M609" s="17"/>
      <c r="N609" s="17"/>
    </row>
    <row r="610" spans="2:14" ht="24.95" customHeight="1">
      <c r="B610" s="17"/>
      <c r="C610" s="17"/>
      <c r="F610" s="17"/>
      <c r="G610" s="17"/>
      <c r="H610" s="17"/>
      <c r="I610" s="17"/>
      <c r="J610" s="17"/>
      <c r="K610" s="17"/>
      <c r="L610" s="17"/>
      <c r="M610" s="17"/>
      <c r="N610" s="17"/>
    </row>
    <row r="611" spans="2:14" ht="24.95" customHeight="1">
      <c r="B611" s="17"/>
      <c r="C611" s="17"/>
      <c r="F611" s="17"/>
      <c r="G611" s="17"/>
      <c r="H611" s="17"/>
      <c r="I611" s="17"/>
      <c r="J611" s="17"/>
      <c r="K611" s="17"/>
      <c r="L611" s="17"/>
      <c r="M611" s="17"/>
      <c r="N611" s="17"/>
    </row>
    <row r="612" spans="2:14" ht="24.95" customHeight="1">
      <c r="B612" s="17"/>
      <c r="C612" s="17"/>
      <c r="F612" s="17"/>
      <c r="G612" s="17"/>
      <c r="H612" s="17"/>
      <c r="I612" s="17"/>
      <c r="J612" s="17"/>
      <c r="K612" s="17"/>
      <c r="L612" s="17"/>
      <c r="M612" s="17"/>
      <c r="N612" s="17"/>
    </row>
    <row r="613" spans="2:14" ht="24.95" customHeight="1">
      <c r="B613" s="17"/>
      <c r="C613" s="17"/>
      <c r="F613" s="17"/>
      <c r="G613" s="17"/>
      <c r="H613" s="17"/>
      <c r="I613" s="17"/>
      <c r="J613" s="17"/>
      <c r="K613" s="17"/>
      <c r="L613" s="17"/>
      <c r="M613" s="17"/>
      <c r="N613" s="17"/>
    </row>
    <row r="614" spans="2:14" ht="24.95" customHeight="1">
      <c r="B614" s="17"/>
      <c r="C614" s="17"/>
      <c r="F614" s="17"/>
      <c r="G614" s="17"/>
      <c r="H614" s="17"/>
      <c r="I614" s="17"/>
      <c r="J614" s="17"/>
      <c r="K614" s="17"/>
      <c r="L614" s="17"/>
      <c r="M614" s="17"/>
      <c r="N614" s="17"/>
    </row>
    <row r="615" spans="2:14" ht="24.95" customHeight="1">
      <c r="B615" s="17"/>
      <c r="C615" s="17"/>
      <c r="F615" s="17"/>
      <c r="G615" s="17"/>
      <c r="H615" s="17"/>
      <c r="I615" s="17"/>
      <c r="J615" s="17"/>
      <c r="K615" s="17"/>
      <c r="L615" s="17"/>
      <c r="M615" s="17"/>
      <c r="N615" s="17"/>
    </row>
    <row r="616" spans="2:14" ht="24.95" customHeight="1">
      <c r="B616" s="17"/>
      <c r="C616" s="17"/>
      <c r="F616" s="17"/>
      <c r="G616" s="17"/>
      <c r="H616" s="17"/>
      <c r="I616" s="17"/>
      <c r="J616" s="17"/>
      <c r="K616" s="17"/>
      <c r="L616" s="17"/>
      <c r="M616" s="17"/>
      <c r="N616" s="17"/>
    </row>
    <row r="617" spans="2:14" ht="24.95" customHeight="1">
      <c r="B617" s="17"/>
      <c r="C617" s="17"/>
      <c r="F617" s="17"/>
      <c r="G617" s="17"/>
      <c r="H617" s="17"/>
      <c r="I617" s="17"/>
      <c r="J617" s="17"/>
      <c r="K617" s="17"/>
      <c r="L617" s="17"/>
      <c r="M617" s="17"/>
      <c r="N617" s="17"/>
    </row>
    <row r="618" spans="2:14" ht="24.95" customHeight="1">
      <c r="B618" s="17"/>
      <c r="C618" s="17"/>
      <c r="F618" s="17"/>
      <c r="G618" s="17"/>
      <c r="H618" s="17"/>
      <c r="I618" s="17"/>
      <c r="J618" s="17"/>
      <c r="K618" s="17"/>
      <c r="L618" s="17"/>
      <c r="M618" s="17"/>
      <c r="N618" s="17"/>
    </row>
    <row r="619" spans="2:14" ht="24.95" customHeight="1">
      <c r="B619" s="17"/>
      <c r="C619" s="17"/>
      <c r="F619" s="17"/>
      <c r="G619" s="17"/>
      <c r="H619" s="17"/>
      <c r="I619" s="17"/>
      <c r="J619" s="17"/>
      <c r="K619" s="17"/>
      <c r="L619" s="17"/>
      <c r="M619" s="17"/>
      <c r="N619" s="17"/>
    </row>
    <row r="620" spans="2:14" ht="24.95" customHeight="1">
      <c r="B620" s="17"/>
      <c r="C620" s="17"/>
      <c r="F620" s="17"/>
      <c r="G620" s="17"/>
      <c r="H620" s="17"/>
      <c r="I620" s="17"/>
      <c r="J620" s="17"/>
      <c r="K620" s="17"/>
      <c r="L620" s="17"/>
      <c r="M620" s="17"/>
      <c r="N620" s="17"/>
    </row>
    <row r="621" spans="2:14" ht="24.95" customHeight="1">
      <c r="B621" s="17"/>
      <c r="C621" s="17"/>
      <c r="F621" s="17"/>
      <c r="G621" s="17"/>
      <c r="H621" s="17"/>
      <c r="I621" s="17"/>
      <c r="J621" s="17"/>
      <c r="K621" s="17"/>
      <c r="L621" s="17"/>
      <c r="M621" s="17"/>
      <c r="N621" s="17"/>
    </row>
    <row r="622" spans="2:14" ht="24.95" customHeight="1">
      <c r="B622" s="17"/>
      <c r="C622" s="17"/>
      <c r="F622" s="17"/>
      <c r="G622" s="17"/>
      <c r="H622" s="17"/>
      <c r="I622" s="17"/>
      <c r="J622" s="17"/>
      <c r="K622" s="17"/>
      <c r="L622" s="17"/>
      <c r="M622" s="17"/>
      <c r="N622" s="17"/>
    </row>
    <row r="623" spans="2:14" ht="24.95" customHeight="1">
      <c r="B623" s="17"/>
      <c r="C623" s="17"/>
      <c r="F623" s="17"/>
      <c r="G623" s="17"/>
      <c r="H623" s="17"/>
      <c r="I623" s="17"/>
      <c r="J623" s="17"/>
      <c r="K623" s="17"/>
      <c r="L623" s="17"/>
      <c r="M623" s="17"/>
      <c r="N623" s="17"/>
    </row>
    <row r="624" spans="2:14" ht="24.95" customHeight="1">
      <c r="B624" s="17"/>
      <c r="C624" s="17"/>
      <c r="F624" s="17"/>
      <c r="G624" s="17"/>
      <c r="H624" s="17"/>
      <c r="I624" s="17"/>
      <c r="J624" s="17"/>
      <c r="K624" s="17"/>
      <c r="L624" s="17"/>
      <c r="M624" s="17"/>
      <c r="N624" s="17"/>
    </row>
    <row r="625" spans="2:14" ht="24.95" customHeight="1">
      <c r="B625" s="17"/>
      <c r="C625" s="17"/>
      <c r="F625" s="17"/>
      <c r="G625" s="17"/>
      <c r="H625" s="17"/>
      <c r="I625" s="17"/>
      <c r="J625" s="17"/>
      <c r="K625" s="17"/>
      <c r="L625" s="17"/>
      <c r="M625" s="17"/>
      <c r="N625" s="17"/>
    </row>
    <row r="626" spans="2:14" ht="24.95" customHeight="1">
      <c r="B626" s="17"/>
      <c r="C626" s="17"/>
      <c r="F626" s="17"/>
      <c r="G626" s="17"/>
      <c r="H626" s="17"/>
      <c r="I626" s="17"/>
      <c r="J626" s="17"/>
      <c r="K626" s="17"/>
      <c r="L626" s="17"/>
      <c r="M626" s="17"/>
      <c r="N626" s="17"/>
    </row>
    <row r="627" spans="2:14" ht="24.95" customHeight="1">
      <c r="B627" s="17"/>
      <c r="C627" s="17"/>
      <c r="F627" s="17"/>
      <c r="G627" s="17"/>
      <c r="H627" s="17"/>
      <c r="I627" s="17"/>
      <c r="J627" s="17"/>
      <c r="K627" s="17"/>
      <c r="L627" s="17"/>
      <c r="M627" s="17"/>
      <c r="N627" s="17"/>
    </row>
    <row r="628" spans="2:14" ht="24.95" customHeight="1">
      <c r="B628" s="17"/>
      <c r="C628" s="17"/>
      <c r="F628" s="17"/>
      <c r="G628" s="17"/>
      <c r="H628" s="17"/>
      <c r="I628" s="17"/>
      <c r="J628" s="17"/>
      <c r="K628" s="17"/>
      <c r="L628" s="17"/>
      <c r="M628" s="17"/>
      <c r="N628" s="17"/>
    </row>
    <row r="629" spans="2:14" ht="24.95" customHeight="1">
      <c r="B629" s="17"/>
      <c r="C629" s="17"/>
      <c r="F629" s="17"/>
      <c r="G629" s="17"/>
      <c r="H629" s="17"/>
      <c r="I629" s="17"/>
      <c r="J629" s="17"/>
      <c r="K629" s="17"/>
      <c r="L629" s="17"/>
      <c r="M629" s="17"/>
      <c r="N629" s="17"/>
    </row>
    <row r="630" spans="2:14" ht="24.95" customHeight="1">
      <c r="B630" s="17"/>
      <c r="C630" s="17"/>
      <c r="F630" s="17"/>
      <c r="G630" s="17"/>
      <c r="H630" s="17"/>
      <c r="I630" s="17"/>
      <c r="J630" s="17"/>
      <c r="K630" s="17"/>
      <c r="L630" s="17"/>
      <c r="M630" s="17"/>
      <c r="N630" s="17"/>
    </row>
    <row r="631" spans="2:14" ht="24.95" customHeight="1">
      <c r="B631" s="17"/>
      <c r="C631" s="17"/>
      <c r="F631" s="17"/>
      <c r="G631" s="17"/>
      <c r="H631" s="17"/>
      <c r="I631" s="17"/>
      <c r="J631" s="17"/>
      <c r="K631" s="17"/>
      <c r="L631" s="17"/>
      <c r="M631" s="17"/>
      <c r="N631" s="17"/>
    </row>
    <row r="632" spans="2:14" ht="24.95" customHeight="1">
      <c r="B632" s="17"/>
      <c r="C632" s="17"/>
      <c r="F632" s="17"/>
      <c r="G632" s="17"/>
      <c r="H632" s="17"/>
      <c r="I632" s="17"/>
      <c r="J632" s="17"/>
      <c r="K632" s="17"/>
      <c r="L632" s="17"/>
      <c r="M632" s="17"/>
      <c r="N632" s="17"/>
    </row>
    <row r="633" spans="2:14" ht="24.95" customHeight="1">
      <c r="B633" s="17"/>
      <c r="C633" s="17"/>
      <c r="F633" s="17"/>
      <c r="G633" s="17"/>
      <c r="H633" s="17"/>
      <c r="I633" s="17"/>
      <c r="J633" s="17"/>
      <c r="K633" s="17"/>
      <c r="L633" s="17"/>
      <c r="M633" s="17"/>
      <c r="N633" s="17"/>
    </row>
    <row r="634" spans="2:14" ht="24.95" customHeight="1">
      <c r="B634" s="17"/>
      <c r="C634" s="17"/>
      <c r="F634" s="17"/>
      <c r="G634" s="17"/>
      <c r="H634" s="17"/>
      <c r="I634" s="17"/>
      <c r="J634" s="17"/>
      <c r="K634" s="17"/>
      <c r="L634" s="17"/>
      <c r="M634" s="17"/>
      <c r="N634" s="17"/>
    </row>
    <row r="635" spans="2:14" ht="24.95" customHeight="1">
      <c r="B635" s="17"/>
      <c r="C635" s="17"/>
      <c r="F635" s="17"/>
      <c r="G635" s="17"/>
      <c r="H635" s="17"/>
      <c r="I635" s="17"/>
      <c r="J635" s="17"/>
      <c r="K635" s="17"/>
      <c r="L635" s="17"/>
      <c r="M635" s="17"/>
      <c r="N635" s="17"/>
    </row>
    <row r="636" spans="2:14" ht="24.95" customHeight="1">
      <c r="B636" s="17"/>
      <c r="C636" s="17"/>
      <c r="F636" s="17"/>
      <c r="G636" s="17"/>
      <c r="H636" s="17"/>
      <c r="I636" s="17"/>
      <c r="J636" s="17"/>
      <c r="K636" s="17"/>
      <c r="L636" s="17"/>
      <c r="M636" s="17"/>
      <c r="N636" s="17"/>
    </row>
    <row r="637" spans="2:14" ht="24.95" customHeight="1">
      <c r="B637" s="17"/>
      <c r="C637" s="17"/>
      <c r="F637" s="17"/>
      <c r="G637" s="17"/>
      <c r="H637" s="17"/>
      <c r="I637" s="17"/>
      <c r="J637" s="17"/>
      <c r="K637" s="17"/>
      <c r="L637" s="17"/>
      <c r="M637" s="17"/>
      <c r="N637" s="17"/>
    </row>
    <row r="638" spans="2:14" ht="24.95" customHeight="1">
      <c r="B638" s="17"/>
      <c r="C638" s="17"/>
      <c r="F638" s="17"/>
      <c r="G638" s="17"/>
      <c r="H638" s="17"/>
      <c r="I638" s="17"/>
      <c r="J638" s="17"/>
      <c r="K638" s="17"/>
      <c r="L638" s="17"/>
      <c r="M638" s="17"/>
      <c r="N638" s="17"/>
    </row>
    <row r="639" spans="2:14" ht="24.95" customHeight="1">
      <c r="B639" s="17"/>
      <c r="C639" s="17"/>
      <c r="F639" s="17"/>
      <c r="G639" s="17"/>
      <c r="H639" s="17"/>
      <c r="I639" s="17"/>
      <c r="J639" s="17"/>
      <c r="K639" s="17"/>
      <c r="L639" s="17"/>
      <c r="M639" s="17"/>
      <c r="N639" s="17"/>
    </row>
    <row r="640" spans="2:14" ht="24.95" customHeight="1">
      <c r="B640" s="17"/>
      <c r="C640" s="17"/>
      <c r="F640" s="17"/>
      <c r="G640" s="17"/>
      <c r="H640" s="17"/>
      <c r="I640" s="17"/>
      <c r="J640" s="17"/>
      <c r="K640" s="17"/>
      <c r="L640" s="17"/>
      <c r="M640" s="17"/>
      <c r="N640" s="17"/>
    </row>
    <row r="641" spans="2:14" ht="24.95" customHeight="1">
      <c r="B641" s="17"/>
      <c r="C641" s="17"/>
      <c r="F641" s="17"/>
      <c r="G641" s="17"/>
      <c r="H641" s="17"/>
      <c r="I641" s="17"/>
      <c r="J641" s="17"/>
      <c r="K641" s="17"/>
      <c r="L641" s="17"/>
      <c r="M641" s="17"/>
      <c r="N641" s="17"/>
    </row>
    <row r="642" spans="2:14" ht="24.95" customHeight="1">
      <c r="B642" s="17"/>
      <c r="C642" s="17"/>
      <c r="F642" s="17"/>
      <c r="G642" s="17"/>
      <c r="H642" s="17"/>
      <c r="I642" s="17"/>
      <c r="J642" s="17"/>
      <c r="K642" s="17"/>
      <c r="L642" s="17"/>
      <c r="M642" s="17"/>
      <c r="N642" s="17"/>
    </row>
    <row r="643" spans="2:14" ht="24.95" customHeight="1">
      <c r="B643" s="17"/>
      <c r="C643" s="17"/>
      <c r="F643" s="17"/>
      <c r="G643" s="17"/>
      <c r="H643" s="17"/>
      <c r="I643" s="17"/>
      <c r="J643" s="17"/>
      <c r="K643" s="17"/>
      <c r="L643" s="17"/>
      <c r="M643" s="17"/>
      <c r="N643" s="17"/>
    </row>
    <row r="644" spans="2:14" ht="24.95" customHeight="1">
      <c r="B644" s="17"/>
      <c r="C644" s="17"/>
      <c r="F644" s="17"/>
      <c r="G644" s="17"/>
      <c r="H644" s="17"/>
      <c r="I644" s="17"/>
      <c r="J644" s="17"/>
      <c r="K644" s="17"/>
      <c r="L644" s="17"/>
      <c r="M644" s="17"/>
      <c r="N644" s="17"/>
    </row>
    <row r="645" spans="2:14" ht="24.95" customHeight="1">
      <c r="B645" s="17"/>
      <c r="C645" s="17"/>
      <c r="F645" s="17"/>
      <c r="G645" s="17"/>
      <c r="H645" s="17"/>
      <c r="I645" s="17"/>
      <c r="J645" s="17"/>
      <c r="K645" s="17"/>
      <c r="L645" s="17"/>
      <c r="M645" s="17"/>
      <c r="N645" s="17"/>
    </row>
    <row r="646" spans="2:14" ht="24.95" customHeight="1">
      <c r="B646" s="17"/>
      <c r="C646" s="17"/>
      <c r="F646" s="17"/>
      <c r="G646" s="17"/>
      <c r="H646" s="17"/>
      <c r="I646" s="17"/>
      <c r="J646" s="17"/>
      <c r="K646" s="17"/>
      <c r="L646" s="17"/>
      <c r="M646" s="17"/>
      <c r="N646" s="17"/>
    </row>
    <row r="647" spans="2:14" ht="24.95" customHeight="1">
      <c r="B647" s="17"/>
      <c r="C647" s="17"/>
      <c r="F647" s="17"/>
      <c r="G647" s="17"/>
      <c r="H647" s="17"/>
      <c r="I647" s="17"/>
      <c r="J647" s="17"/>
      <c r="K647" s="17"/>
      <c r="L647" s="17"/>
      <c r="M647" s="17"/>
      <c r="N647" s="17"/>
    </row>
    <row r="648" spans="2:14" ht="24.95" customHeight="1">
      <c r="B648" s="17"/>
      <c r="C648" s="17"/>
      <c r="F648" s="17"/>
      <c r="G648" s="17"/>
      <c r="H648" s="17"/>
      <c r="I648" s="17"/>
      <c r="J648" s="17"/>
      <c r="K648" s="17"/>
      <c r="L648" s="17"/>
      <c r="M648" s="17"/>
      <c r="N648" s="17"/>
    </row>
    <row r="649" spans="2:14" ht="24.95" customHeight="1">
      <c r="B649" s="17"/>
      <c r="C649" s="17"/>
      <c r="F649" s="17"/>
      <c r="G649" s="17"/>
      <c r="H649" s="17"/>
      <c r="I649" s="17"/>
      <c r="J649" s="17"/>
      <c r="K649" s="17"/>
      <c r="L649" s="17"/>
      <c r="M649" s="17"/>
      <c r="N649" s="17"/>
    </row>
    <row r="650" spans="2:14" ht="24.95" customHeight="1">
      <c r="B650" s="17"/>
      <c r="C650" s="17"/>
      <c r="F650" s="17"/>
      <c r="G650" s="17"/>
      <c r="H650" s="17"/>
      <c r="I650" s="17"/>
      <c r="J650" s="17"/>
      <c r="K650" s="17"/>
      <c r="L650" s="17"/>
      <c r="M650" s="17"/>
      <c r="N650" s="17"/>
    </row>
    <row r="651" spans="2:14" ht="24.95" customHeight="1">
      <c r="B651" s="17"/>
      <c r="C651" s="17"/>
      <c r="F651" s="17"/>
      <c r="G651" s="17"/>
      <c r="H651" s="17"/>
      <c r="I651" s="17"/>
      <c r="J651" s="17"/>
      <c r="K651" s="17"/>
      <c r="L651" s="17"/>
      <c r="M651" s="17"/>
      <c r="N651" s="17"/>
    </row>
    <row r="652" spans="2:14" ht="24.95" customHeight="1">
      <c r="B652" s="17"/>
      <c r="C652" s="17"/>
      <c r="F652" s="17"/>
      <c r="G652" s="17"/>
      <c r="H652" s="17"/>
      <c r="I652" s="17"/>
      <c r="J652" s="17"/>
      <c r="K652" s="17"/>
      <c r="L652" s="17"/>
      <c r="M652" s="17"/>
      <c r="N652" s="17"/>
    </row>
    <row r="653" spans="2:14" ht="24.95" customHeight="1">
      <c r="B653" s="17"/>
      <c r="C653" s="17"/>
      <c r="F653" s="17"/>
      <c r="G653" s="17"/>
      <c r="H653" s="17"/>
      <c r="I653" s="17"/>
      <c r="J653" s="17"/>
      <c r="K653" s="17"/>
      <c r="L653" s="17"/>
      <c r="M653" s="17"/>
      <c r="N653" s="17"/>
    </row>
    <row r="654" spans="2:14" ht="24.95" customHeight="1">
      <c r="B654" s="17"/>
      <c r="C654" s="17"/>
      <c r="F654" s="17"/>
      <c r="G654" s="17"/>
      <c r="H654" s="17"/>
      <c r="I654" s="17"/>
      <c r="J654" s="17"/>
      <c r="K654" s="17"/>
      <c r="L654" s="17"/>
      <c r="M654" s="17"/>
      <c r="N654" s="17"/>
    </row>
    <row r="655" spans="2:14" ht="24.95" customHeight="1">
      <c r="B655" s="17"/>
      <c r="C655" s="17"/>
      <c r="F655" s="17"/>
      <c r="G655" s="17"/>
      <c r="H655" s="17"/>
      <c r="I655" s="17"/>
      <c r="J655" s="17"/>
      <c r="K655" s="17"/>
      <c r="L655" s="17"/>
      <c r="M655" s="17"/>
      <c r="N655" s="17"/>
    </row>
    <row r="656" spans="2:14" ht="24.95" customHeight="1">
      <c r="B656" s="17"/>
      <c r="C656" s="17"/>
      <c r="F656" s="17"/>
      <c r="G656" s="17"/>
      <c r="H656" s="17"/>
      <c r="I656" s="17"/>
      <c r="J656" s="17"/>
      <c r="K656" s="17"/>
      <c r="L656" s="17"/>
      <c r="M656" s="17"/>
      <c r="N656" s="17"/>
    </row>
    <row r="657" spans="2:14" ht="24.95" customHeight="1">
      <c r="B657" s="17"/>
      <c r="C657" s="17"/>
      <c r="F657" s="17"/>
      <c r="G657" s="17"/>
      <c r="H657" s="17"/>
      <c r="I657" s="17"/>
      <c r="J657" s="17"/>
      <c r="K657" s="17"/>
      <c r="L657" s="17"/>
      <c r="M657" s="17"/>
      <c r="N657" s="17"/>
    </row>
    <row r="658" spans="2:14" ht="24.95" customHeight="1">
      <c r="B658" s="17"/>
      <c r="C658" s="17"/>
      <c r="F658" s="17"/>
      <c r="G658" s="17"/>
      <c r="H658" s="17"/>
      <c r="I658" s="17"/>
      <c r="J658" s="17"/>
      <c r="K658" s="17"/>
      <c r="L658" s="17"/>
      <c r="M658" s="17"/>
      <c r="N658" s="17"/>
    </row>
    <row r="659" spans="2:14" ht="24.95" customHeight="1">
      <c r="B659" s="17"/>
      <c r="C659" s="17"/>
      <c r="F659" s="17"/>
      <c r="G659" s="17"/>
      <c r="H659" s="17"/>
      <c r="I659" s="17"/>
      <c r="J659" s="17"/>
      <c r="K659" s="17"/>
      <c r="L659" s="17"/>
      <c r="M659" s="17"/>
      <c r="N659" s="17"/>
    </row>
    <row r="660" spans="2:14" ht="24.95" customHeight="1">
      <c r="B660" s="17"/>
      <c r="C660" s="17"/>
      <c r="F660" s="17"/>
      <c r="G660" s="17"/>
      <c r="H660" s="17"/>
      <c r="I660" s="17"/>
      <c r="J660" s="17"/>
      <c r="K660" s="17"/>
      <c r="L660" s="17"/>
      <c r="M660" s="17"/>
      <c r="N660" s="17"/>
    </row>
    <row r="661" spans="2:14" ht="24.95" customHeight="1">
      <c r="B661" s="17"/>
      <c r="C661" s="17"/>
      <c r="F661" s="17"/>
      <c r="G661" s="17"/>
      <c r="H661" s="17"/>
      <c r="I661" s="17"/>
      <c r="J661" s="17"/>
      <c r="K661" s="17"/>
      <c r="L661" s="17"/>
      <c r="M661" s="17"/>
      <c r="N661" s="17"/>
    </row>
    <row r="662" spans="2:14" ht="24.95" customHeight="1">
      <c r="B662" s="17"/>
      <c r="C662" s="17"/>
      <c r="F662" s="17"/>
      <c r="G662" s="17"/>
      <c r="H662" s="17"/>
      <c r="I662" s="17"/>
      <c r="J662" s="17"/>
      <c r="K662" s="17"/>
      <c r="L662" s="17"/>
      <c r="M662" s="17"/>
      <c r="N662" s="17"/>
    </row>
    <row r="663" spans="2:14" ht="24.95" customHeight="1">
      <c r="B663" s="17"/>
      <c r="C663" s="17"/>
      <c r="F663" s="17"/>
      <c r="G663" s="17"/>
      <c r="H663" s="17"/>
      <c r="I663" s="17"/>
      <c r="J663" s="17"/>
      <c r="K663" s="17"/>
      <c r="L663" s="17"/>
      <c r="M663" s="17"/>
      <c r="N663" s="17"/>
    </row>
    <row r="664" spans="2:14" ht="24.95" customHeight="1">
      <c r="B664" s="17"/>
      <c r="C664" s="17"/>
      <c r="F664" s="17"/>
      <c r="G664" s="17"/>
      <c r="H664" s="17"/>
      <c r="I664" s="17"/>
      <c r="J664" s="17"/>
      <c r="K664" s="17"/>
      <c r="L664" s="17"/>
      <c r="M664" s="17"/>
      <c r="N664" s="17"/>
    </row>
    <row r="665" spans="2:14" ht="24.95" customHeight="1">
      <c r="B665" s="17"/>
      <c r="C665" s="17"/>
      <c r="F665" s="17"/>
      <c r="G665" s="17"/>
      <c r="H665" s="17"/>
      <c r="I665" s="17"/>
      <c r="J665" s="17"/>
      <c r="K665" s="17"/>
      <c r="L665" s="17"/>
      <c r="M665" s="17"/>
      <c r="N665" s="17"/>
    </row>
    <row r="666" spans="2:14" ht="24.95" customHeight="1">
      <c r="B666" s="17"/>
      <c r="C666" s="17"/>
      <c r="F666" s="17"/>
      <c r="G666" s="17"/>
      <c r="H666" s="17"/>
      <c r="I666" s="17"/>
      <c r="J666" s="17"/>
      <c r="K666" s="17"/>
      <c r="L666" s="17"/>
      <c r="M666" s="17"/>
      <c r="N666" s="17"/>
    </row>
    <row r="667" spans="2:14" ht="24.95" customHeight="1">
      <c r="B667" s="17"/>
      <c r="C667" s="17"/>
      <c r="F667" s="17"/>
      <c r="G667" s="17"/>
      <c r="H667" s="17"/>
      <c r="I667" s="17"/>
      <c r="J667" s="17"/>
      <c r="K667" s="17"/>
      <c r="L667" s="17"/>
      <c r="M667" s="17"/>
      <c r="N667" s="17"/>
    </row>
    <row r="668" spans="2:14" ht="24.95" customHeight="1">
      <c r="B668" s="17"/>
      <c r="C668" s="17"/>
      <c r="F668" s="17"/>
      <c r="G668" s="17"/>
      <c r="H668" s="17"/>
      <c r="I668" s="17"/>
      <c r="J668" s="17"/>
      <c r="K668" s="17"/>
      <c r="L668" s="17"/>
      <c r="M668" s="17"/>
      <c r="N668" s="17"/>
    </row>
    <row r="669" spans="2:14" ht="24.95" customHeight="1">
      <c r="B669" s="17"/>
      <c r="C669" s="17"/>
      <c r="F669" s="17"/>
      <c r="G669" s="17"/>
      <c r="H669" s="17"/>
      <c r="I669" s="17"/>
      <c r="J669" s="17"/>
      <c r="K669" s="17"/>
      <c r="L669" s="17"/>
      <c r="M669" s="17"/>
      <c r="N669" s="17"/>
    </row>
    <row r="670" spans="2:14" ht="24.95" customHeight="1">
      <c r="B670" s="17"/>
      <c r="C670" s="17"/>
      <c r="F670" s="17"/>
      <c r="G670" s="17"/>
      <c r="H670" s="17"/>
      <c r="I670" s="17"/>
      <c r="J670" s="17"/>
      <c r="K670" s="17"/>
      <c r="L670" s="17"/>
      <c r="M670" s="17"/>
      <c r="N670" s="17"/>
    </row>
    <row r="671" spans="2:14" ht="24.95" customHeight="1">
      <c r="B671" s="17"/>
      <c r="C671" s="17"/>
      <c r="F671" s="17"/>
      <c r="G671" s="17"/>
      <c r="H671" s="17"/>
      <c r="I671" s="17"/>
      <c r="J671" s="17"/>
      <c r="K671" s="17"/>
      <c r="L671" s="17"/>
      <c r="M671" s="17"/>
      <c r="N671" s="17"/>
    </row>
    <row r="672" spans="2:14" ht="24.95" customHeight="1">
      <c r="B672" s="17"/>
      <c r="C672" s="17"/>
      <c r="F672" s="17"/>
      <c r="G672" s="17"/>
      <c r="H672" s="17"/>
      <c r="I672" s="17"/>
      <c r="J672" s="17"/>
      <c r="K672" s="17"/>
      <c r="L672" s="17"/>
      <c r="M672" s="17"/>
      <c r="N672" s="17"/>
    </row>
    <row r="673" spans="2:14" ht="24.95" customHeight="1">
      <c r="B673" s="17"/>
      <c r="C673" s="17"/>
      <c r="F673" s="17"/>
      <c r="G673" s="17"/>
      <c r="H673" s="17"/>
      <c r="I673" s="17"/>
      <c r="J673" s="17"/>
      <c r="K673" s="17"/>
      <c r="L673" s="17"/>
      <c r="M673" s="17"/>
      <c r="N673" s="17"/>
    </row>
    <row r="674" spans="2:14" ht="24.95" customHeight="1">
      <c r="B674" s="17"/>
      <c r="C674" s="17"/>
      <c r="F674" s="17"/>
      <c r="G674" s="17"/>
      <c r="H674" s="17"/>
      <c r="I674" s="17"/>
      <c r="J674" s="17"/>
      <c r="K674" s="17"/>
      <c r="L674" s="17"/>
      <c r="M674" s="17"/>
      <c r="N674" s="17"/>
    </row>
    <row r="675" spans="2:14" ht="24.95" customHeight="1">
      <c r="B675" s="17"/>
      <c r="C675" s="17"/>
      <c r="F675" s="17"/>
      <c r="G675" s="17"/>
      <c r="H675" s="17"/>
      <c r="I675" s="17"/>
      <c r="J675" s="17"/>
      <c r="K675" s="17"/>
      <c r="L675" s="17"/>
      <c r="M675" s="17"/>
      <c r="N675" s="17"/>
    </row>
    <row r="676" spans="2:14" ht="24.95" customHeight="1">
      <c r="B676" s="17"/>
      <c r="C676" s="17"/>
      <c r="F676" s="17"/>
      <c r="G676" s="17"/>
      <c r="H676" s="17"/>
      <c r="I676" s="17"/>
      <c r="J676" s="17"/>
      <c r="K676" s="17"/>
      <c r="L676" s="17"/>
      <c r="M676" s="17"/>
      <c r="N676" s="17"/>
    </row>
    <row r="677" spans="2:14" ht="24.95" customHeight="1">
      <c r="B677" s="17"/>
      <c r="C677" s="17"/>
      <c r="F677" s="17"/>
      <c r="G677" s="17"/>
      <c r="H677" s="17"/>
      <c r="I677" s="17"/>
      <c r="J677" s="17"/>
      <c r="K677" s="17"/>
      <c r="L677" s="17"/>
      <c r="M677" s="17"/>
      <c r="N677" s="17"/>
    </row>
    <row r="678" spans="2:14" ht="24.95" customHeight="1">
      <c r="B678" s="17"/>
      <c r="C678" s="17"/>
      <c r="F678" s="17"/>
      <c r="G678" s="17"/>
      <c r="H678" s="17"/>
      <c r="I678" s="17"/>
      <c r="J678" s="17"/>
      <c r="K678" s="17"/>
      <c r="L678" s="17"/>
      <c r="M678" s="17"/>
      <c r="N678" s="17"/>
    </row>
    <row r="679" spans="2:14" ht="24.95" customHeight="1">
      <c r="B679" s="17"/>
      <c r="C679" s="17"/>
      <c r="F679" s="17"/>
      <c r="G679" s="17"/>
      <c r="H679" s="17"/>
      <c r="I679" s="17"/>
      <c r="J679" s="17"/>
      <c r="K679" s="17"/>
      <c r="L679" s="17"/>
      <c r="M679" s="17"/>
      <c r="N679" s="17"/>
    </row>
    <row r="680" spans="2:14" ht="24.95" customHeight="1">
      <c r="B680" s="17"/>
      <c r="C680" s="17"/>
      <c r="F680" s="17"/>
      <c r="G680" s="17"/>
      <c r="H680" s="17"/>
      <c r="I680" s="17"/>
      <c r="J680" s="17"/>
      <c r="K680" s="17"/>
      <c r="L680" s="17"/>
      <c r="M680" s="17"/>
      <c r="N680" s="17"/>
    </row>
    <row r="681" spans="2:14" ht="24.95" customHeight="1">
      <c r="B681" s="17"/>
      <c r="C681" s="17"/>
      <c r="F681" s="17"/>
      <c r="G681" s="17"/>
      <c r="H681" s="17"/>
      <c r="I681" s="17"/>
      <c r="J681" s="17"/>
      <c r="K681" s="17"/>
      <c r="L681" s="17"/>
      <c r="M681" s="17"/>
      <c r="N681" s="17"/>
    </row>
    <row r="682" spans="2:14" ht="24.95" customHeight="1">
      <c r="B682" s="17"/>
      <c r="C682" s="17"/>
      <c r="F682" s="17"/>
      <c r="G682" s="17"/>
      <c r="H682" s="17"/>
      <c r="I682" s="17"/>
      <c r="J682" s="17"/>
      <c r="K682" s="17"/>
      <c r="L682" s="17"/>
      <c r="M682" s="17"/>
      <c r="N682" s="17"/>
    </row>
    <row r="683" spans="2:14" ht="24.95" customHeight="1">
      <c r="B683" s="17"/>
      <c r="C683" s="17"/>
      <c r="F683" s="17"/>
      <c r="G683" s="17"/>
      <c r="H683" s="17"/>
      <c r="I683" s="17"/>
      <c r="J683" s="17"/>
      <c r="K683" s="17"/>
      <c r="L683" s="17"/>
      <c r="M683" s="17"/>
      <c r="N683" s="17"/>
    </row>
    <row r="684" spans="2:14" ht="24.95" customHeight="1">
      <c r="B684" s="17"/>
      <c r="C684" s="17"/>
      <c r="F684" s="17"/>
      <c r="G684" s="17"/>
      <c r="H684" s="17"/>
      <c r="I684" s="17"/>
      <c r="J684" s="17"/>
      <c r="K684" s="17"/>
      <c r="L684" s="17"/>
      <c r="M684" s="17"/>
      <c r="N684" s="17"/>
    </row>
    <row r="685" spans="2:14" ht="24.95" customHeight="1">
      <c r="B685" s="17"/>
      <c r="C685" s="17"/>
      <c r="F685" s="17"/>
      <c r="G685" s="17"/>
      <c r="H685" s="17"/>
      <c r="I685" s="17"/>
      <c r="J685" s="17"/>
      <c r="K685" s="17"/>
      <c r="L685" s="17"/>
      <c r="M685" s="17"/>
      <c r="N685" s="17"/>
    </row>
    <row r="686" spans="2:14" ht="24.95" customHeight="1">
      <c r="B686" s="17"/>
      <c r="C686" s="17"/>
      <c r="F686" s="17"/>
      <c r="G686" s="17"/>
      <c r="H686" s="17"/>
      <c r="I686" s="17"/>
      <c r="J686" s="17"/>
      <c r="K686" s="17"/>
      <c r="L686" s="17"/>
      <c r="M686" s="17"/>
      <c r="N686" s="17"/>
    </row>
    <row r="687" spans="2:14" ht="24.95" customHeight="1">
      <c r="B687" s="17"/>
      <c r="C687" s="17"/>
      <c r="F687" s="17"/>
      <c r="G687" s="17"/>
      <c r="H687" s="17"/>
      <c r="I687" s="17"/>
      <c r="J687" s="17"/>
      <c r="K687" s="17"/>
      <c r="L687" s="17"/>
      <c r="M687" s="17"/>
      <c r="N687" s="17"/>
    </row>
    <row r="688" spans="2:14" ht="24.95" customHeight="1">
      <c r="B688" s="17"/>
      <c r="C688" s="17"/>
      <c r="F688" s="17"/>
      <c r="G688" s="17"/>
      <c r="H688" s="17"/>
      <c r="I688" s="17"/>
      <c r="J688" s="17"/>
      <c r="K688" s="17"/>
      <c r="L688" s="17"/>
      <c r="M688" s="17"/>
      <c r="N688" s="17"/>
    </row>
    <row r="689" spans="2:14" ht="24.95" customHeight="1">
      <c r="B689" s="17"/>
      <c r="C689" s="17"/>
      <c r="F689" s="17"/>
      <c r="G689" s="17"/>
      <c r="H689" s="17"/>
      <c r="I689" s="17"/>
      <c r="J689" s="17"/>
      <c r="K689" s="17"/>
      <c r="L689" s="17"/>
      <c r="M689" s="17"/>
      <c r="N689" s="17"/>
    </row>
    <row r="690" spans="2:14" ht="24.95" customHeight="1">
      <c r="B690" s="17"/>
      <c r="C690" s="17"/>
      <c r="F690" s="17"/>
      <c r="G690" s="17"/>
      <c r="H690" s="17"/>
      <c r="I690" s="17"/>
      <c r="J690" s="17"/>
      <c r="K690" s="17"/>
      <c r="L690" s="17"/>
      <c r="M690" s="17"/>
      <c r="N690" s="17"/>
    </row>
    <row r="691" spans="2:14" ht="24.95" customHeight="1">
      <c r="B691" s="17"/>
      <c r="C691" s="17"/>
      <c r="F691" s="17"/>
      <c r="G691" s="17"/>
      <c r="H691" s="17"/>
      <c r="I691" s="17"/>
      <c r="J691" s="17"/>
      <c r="K691" s="17"/>
      <c r="L691" s="17"/>
      <c r="M691" s="17"/>
      <c r="N691" s="17"/>
    </row>
    <row r="692" spans="2:14" ht="24.95" customHeight="1">
      <c r="B692" s="17"/>
      <c r="C692" s="17"/>
      <c r="F692" s="17"/>
      <c r="G692" s="17"/>
      <c r="H692" s="17"/>
      <c r="I692" s="17"/>
      <c r="J692" s="17"/>
      <c r="K692" s="17"/>
      <c r="L692" s="17"/>
      <c r="M692" s="17"/>
      <c r="N692" s="17"/>
    </row>
    <row r="693" spans="2:14" ht="24.95" customHeight="1">
      <c r="B693" s="17"/>
      <c r="C693" s="17"/>
      <c r="F693" s="17"/>
      <c r="G693" s="17"/>
      <c r="H693" s="17"/>
      <c r="I693" s="17"/>
      <c r="J693" s="17"/>
      <c r="K693" s="17"/>
      <c r="L693" s="17"/>
      <c r="M693" s="17"/>
      <c r="N693" s="17"/>
    </row>
    <row r="694" spans="2:14" ht="24.95" customHeight="1">
      <c r="B694" s="17"/>
      <c r="C694" s="17"/>
      <c r="F694" s="17"/>
      <c r="G694" s="17"/>
      <c r="H694" s="17"/>
      <c r="I694" s="17"/>
      <c r="J694" s="17"/>
      <c r="K694" s="17"/>
      <c r="L694" s="17"/>
      <c r="M694" s="17"/>
      <c r="N694" s="17"/>
    </row>
    <row r="695" spans="2:14" ht="24.95" customHeight="1">
      <c r="B695" s="17"/>
      <c r="C695" s="17"/>
      <c r="F695" s="17"/>
      <c r="G695" s="17"/>
      <c r="H695" s="17"/>
      <c r="I695" s="17"/>
      <c r="J695" s="17"/>
      <c r="K695" s="17"/>
      <c r="L695" s="17"/>
      <c r="M695" s="17"/>
      <c r="N695" s="17"/>
    </row>
    <row r="696" spans="2:14" ht="24.95" customHeight="1">
      <c r="B696" s="17"/>
      <c r="C696" s="17"/>
      <c r="F696" s="17"/>
      <c r="G696" s="17"/>
      <c r="H696" s="17"/>
      <c r="I696" s="17"/>
      <c r="J696" s="17"/>
      <c r="K696" s="17"/>
      <c r="L696" s="17"/>
      <c r="M696" s="17"/>
      <c r="N696" s="17"/>
    </row>
    <row r="697" spans="2:14" ht="24.95" customHeight="1">
      <c r="B697" s="17"/>
      <c r="C697" s="17"/>
      <c r="F697" s="17"/>
      <c r="G697" s="17"/>
      <c r="H697" s="17"/>
      <c r="I697" s="17"/>
      <c r="J697" s="17"/>
      <c r="K697" s="17"/>
      <c r="L697" s="17"/>
      <c r="M697" s="17"/>
      <c r="N697" s="17"/>
    </row>
    <row r="698" spans="2:14" ht="24.95" customHeight="1">
      <c r="B698" s="17"/>
      <c r="C698" s="17"/>
      <c r="F698" s="17"/>
      <c r="G698" s="17"/>
      <c r="H698" s="17"/>
      <c r="I698" s="17"/>
      <c r="J698" s="17"/>
      <c r="K698" s="17"/>
      <c r="L698" s="17"/>
      <c r="M698" s="17"/>
      <c r="N698" s="17"/>
    </row>
    <row r="699" spans="2:14" ht="24.95" customHeight="1">
      <c r="B699" s="17"/>
      <c r="C699" s="17"/>
      <c r="F699" s="17"/>
      <c r="G699" s="17"/>
      <c r="H699" s="17"/>
      <c r="I699" s="17"/>
      <c r="J699" s="17"/>
      <c r="K699" s="17"/>
      <c r="L699" s="17"/>
      <c r="M699" s="17"/>
      <c r="N699" s="17"/>
    </row>
    <row r="700" spans="2:14" ht="24.95" customHeight="1">
      <c r="B700" s="17"/>
      <c r="C700" s="17"/>
      <c r="F700" s="17"/>
      <c r="G700" s="17"/>
      <c r="H700" s="17"/>
      <c r="I700" s="17"/>
      <c r="J700" s="17"/>
      <c r="K700" s="17"/>
      <c r="L700" s="17"/>
      <c r="M700" s="17"/>
      <c r="N700" s="17"/>
    </row>
    <row r="701" spans="2:14" ht="24.95" customHeight="1">
      <c r="B701" s="17"/>
      <c r="C701" s="17"/>
      <c r="F701" s="17"/>
      <c r="G701" s="17"/>
      <c r="H701" s="17"/>
      <c r="I701" s="17"/>
      <c r="J701" s="17"/>
      <c r="K701" s="17"/>
      <c r="L701" s="17"/>
      <c r="M701" s="17"/>
      <c r="N701" s="17"/>
    </row>
    <row r="702" spans="2:14" ht="24.95" customHeight="1">
      <c r="B702" s="17"/>
      <c r="C702" s="17"/>
      <c r="F702" s="17"/>
      <c r="G702" s="17"/>
      <c r="H702" s="17"/>
      <c r="I702" s="17"/>
      <c r="J702" s="17"/>
      <c r="K702" s="17"/>
      <c r="L702" s="17"/>
      <c r="M702" s="17"/>
      <c r="N702" s="17"/>
    </row>
    <row r="703" spans="2:14" ht="24.95" customHeight="1">
      <c r="B703" s="17"/>
      <c r="C703" s="17"/>
      <c r="F703" s="17"/>
      <c r="G703" s="17"/>
      <c r="H703" s="17"/>
      <c r="I703" s="17"/>
      <c r="J703" s="17"/>
      <c r="K703" s="17"/>
      <c r="L703" s="17"/>
      <c r="M703" s="17"/>
      <c r="N703" s="17"/>
    </row>
    <row r="704" spans="2:14" ht="24.95" customHeight="1">
      <c r="B704" s="17"/>
      <c r="C704" s="17"/>
      <c r="F704" s="17"/>
      <c r="G704" s="17"/>
      <c r="H704" s="17"/>
      <c r="I704" s="17"/>
      <c r="J704" s="17"/>
      <c r="K704" s="17"/>
      <c r="L704" s="17"/>
      <c r="M704" s="17"/>
      <c r="N704" s="17"/>
    </row>
    <row r="705" spans="2:14" ht="24.95" customHeight="1">
      <c r="B705" s="17"/>
      <c r="C705" s="17"/>
      <c r="F705" s="17"/>
      <c r="G705" s="17"/>
      <c r="H705" s="17"/>
      <c r="I705" s="17"/>
      <c r="J705" s="17"/>
      <c r="K705" s="17"/>
      <c r="L705" s="17"/>
      <c r="M705" s="17"/>
      <c r="N705" s="17"/>
    </row>
    <row r="706" spans="2:14" ht="24.95" customHeight="1">
      <c r="B706" s="17"/>
      <c r="C706" s="17"/>
      <c r="F706" s="17"/>
      <c r="G706" s="17"/>
      <c r="H706" s="17"/>
      <c r="I706" s="17"/>
      <c r="J706" s="17"/>
      <c r="K706" s="17"/>
      <c r="L706" s="17"/>
      <c r="M706" s="17"/>
      <c r="N706" s="17"/>
    </row>
    <row r="707" spans="2:14" ht="24.95" customHeight="1">
      <c r="B707" s="17"/>
      <c r="C707" s="17"/>
      <c r="F707" s="17"/>
      <c r="G707" s="17"/>
      <c r="H707" s="17"/>
      <c r="I707" s="17"/>
      <c r="J707" s="17"/>
      <c r="K707" s="17"/>
      <c r="L707" s="17"/>
      <c r="M707" s="17"/>
      <c r="N707" s="17"/>
    </row>
    <row r="708" spans="2:14" ht="24.95" customHeight="1">
      <c r="B708" s="17"/>
      <c r="C708" s="17"/>
      <c r="F708" s="17"/>
      <c r="G708" s="17"/>
      <c r="H708" s="17"/>
      <c r="I708" s="17"/>
      <c r="J708" s="17"/>
      <c r="K708" s="17"/>
      <c r="L708" s="17"/>
      <c r="M708" s="17"/>
      <c r="N708" s="17"/>
    </row>
    <row r="709" spans="2:14" ht="24.95" customHeight="1">
      <c r="B709" s="17"/>
      <c r="C709" s="17"/>
      <c r="F709" s="17"/>
      <c r="G709" s="17"/>
      <c r="H709" s="17"/>
      <c r="I709" s="17"/>
      <c r="J709" s="17"/>
      <c r="K709" s="17"/>
      <c r="L709" s="17"/>
      <c r="M709" s="17"/>
      <c r="N709" s="17"/>
    </row>
    <row r="710" spans="2:14" ht="24.95" customHeight="1">
      <c r="B710" s="17"/>
      <c r="C710" s="17"/>
      <c r="F710" s="17"/>
      <c r="G710" s="17"/>
      <c r="H710" s="17"/>
      <c r="I710" s="17"/>
      <c r="J710" s="17"/>
      <c r="K710" s="17"/>
      <c r="L710" s="17"/>
      <c r="M710" s="17"/>
      <c r="N710" s="17"/>
    </row>
    <row r="711" spans="2:14" ht="24.95" customHeight="1">
      <c r="B711" s="17"/>
      <c r="C711" s="17"/>
      <c r="F711" s="17"/>
      <c r="G711" s="17"/>
      <c r="H711" s="17"/>
      <c r="I711" s="17"/>
      <c r="J711" s="17"/>
      <c r="K711" s="17"/>
      <c r="L711" s="17"/>
      <c r="M711" s="17"/>
      <c r="N711" s="17"/>
    </row>
    <row r="712" spans="2:14" ht="24.95" customHeight="1">
      <c r="B712" s="17"/>
      <c r="C712" s="17"/>
      <c r="F712" s="17"/>
      <c r="G712" s="17"/>
      <c r="H712" s="17"/>
      <c r="I712" s="17"/>
      <c r="J712" s="17"/>
      <c r="K712" s="17"/>
      <c r="L712" s="17"/>
      <c r="M712" s="17"/>
      <c r="N712" s="17"/>
    </row>
    <row r="713" spans="2:14" ht="24.95" customHeight="1">
      <c r="B713" s="17"/>
      <c r="C713" s="17"/>
      <c r="F713" s="17"/>
      <c r="G713" s="17"/>
      <c r="H713" s="17"/>
      <c r="I713" s="17"/>
      <c r="J713" s="17"/>
      <c r="K713" s="17"/>
      <c r="L713" s="17"/>
      <c r="M713" s="17"/>
      <c r="N713" s="17"/>
    </row>
    <row r="714" spans="2:14" ht="24.95" customHeight="1">
      <c r="B714" s="17"/>
      <c r="C714" s="17"/>
      <c r="F714" s="17"/>
      <c r="G714" s="17"/>
      <c r="H714" s="17"/>
      <c r="I714" s="17"/>
      <c r="J714" s="17"/>
      <c r="K714" s="17"/>
      <c r="L714" s="17"/>
      <c r="M714" s="17"/>
      <c r="N714" s="17"/>
    </row>
    <row r="715" spans="2:14" ht="24.95" customHeight="1">
      <c r="B715" s="17"/>
      <c r="C715" s="17"/>
      <c r="F715" s="17"/>
      <c r="G715" s="17"/>
      <c r="H715" s="17"/>
      <c r="I715" s="17"/>
      <c r="J715" s="17"/>
      <c r="K715" s="17"/>
      <c r="L715" s="17"/>
      <c r="M715" s="17"/>
      <c r="N715" s="17"/>
    </row>
    <row r="716" spans="2:14" ht="24.95" customHeight="1">
      <c r="B716" s="17"/>
      <c r="C716" s="17"/>
      <c r="F716" s="17"/>
      <c r="G716" s="17"/>
      <c r="H716" s="17"/>
      <c r="I716" s="17"/>
      <c r="J716" s="17"/>
      <c r="K716" s="17"/>
      <c r="L716" s="17"/>
      <c r="M716" s="17"/>
      <c r="N716" s="17"/>
    </row>
    <row r="717" spans="2:14" ht="24.95" customHeight="1">
      <c r="B717" s="17"/>
      <c r="C717" s="17"/>
      <c r="F717" s="17"/>
      <c r="G717" s="17"/>
      <c r="H717" s="17"/>
      <c r="I717" s="17"/>
      <c r="J717" s="17"/>
      <c r="K717" s="17"/>
      <c r="L717" s="17"/>
      <c r="M717" s="17"/>
      <c r="N717" s="17"/>
    </row>
    <row r="718" spans="2:14" ht="24.95" customHeight="1">
      <c r="B718" s="17"/>
      <c r="C718" s="17"/>
      <c r="F718" s="17"/>
      <c r="G718" s="17"/>
      <c r="H718" s="17"/>
      <c r="I718" s="17"/>
      <c r="J718" s="17"/>
      <c r="K718" s="17"/>
      <c r="L718" s="17"/>
      <c r="M718" s="17"/>
      <c r="N718" s="17"/>
    </row>
    <row r="719" spans="2:14" ht="24.95" customHeight="1">
      <c r="B719" s="17"/>
      <c r="C719" s="17"/>
      <c r="F719" s="17"/>
      <c r="G719" s="17"/>
      <c r="H719" s="17"/>
      <c r="I719" s="17"/>
      <c r="J719" s="17"/>
      <c r="K719" s="17"/>
      <c r="L719" s="17"/>
      <c r="M719" s="17"/>
      <c r="N719" s="17"/>
    </row>
    <row r="720" spans="2:14" ht="24.95" customHeight="1">
      <c r="B720" s="17"/>
      <c r="C720" s="17"/>
      <c r="F720" s="17"/>
      <c r="G720" s="17"/>
      <c r="H720" s="17"/>
      <c r="I720" s="17"/>
      <c r="J720" s="17"/>
      <c r="K720" s="17"/>
      <c r="L720" s="17"/>
      <c r="M720" s="17"/>
      <c r="N720" s="17"/>
    </row>
    <row r="721" spans="2:14" ht="24.95" customHeight="1">
      <c r="B721" s="17"/>
      <c r="C721" s="17"/>
      <c r="F721" s="17"/>
      <c r="G721" s="17"/>
      <c r="H721" s="17"/>
      <c r="I721" s="17"/>
      <c r="J721" s="17"/>
      <c r="K721" s="17"/>
      <c r="L721" s="17"/>
      <c r="M721" s="17"/>
      <c r="N721" s="17"/>
    </row>
    <row r="722" spans="2:14" ht="24.95" customHeight="1">
      <c r="B722" s="17"/>
      <c r="C722" s="17"/>
      <c r="F722" s="17"/>
      <c r="G722" s="17"/>
      <c r="H722" s="17"/>
      <c r="I722" s="17"/>
      <c r="J722" s="17"/>
      <c r="K722" s="17"/>
      <c r="L722" s="17"/>
      <c r="M722" s="17"/>
      <c r="N722" s="17"/>
    </row>
    <row r="723" spans="2:14" ht="24.95" customHeight="1">
      <c r="B723" s="17"/>
      <c r="C723" s="17"/>
      <c r="F723" s="17"/>
      <c r="G723" s="17"/>
      <c r="H723" s="17"/>
      <c r="I723" s="17"/>
      <c r="J723" s="17"/>
      <c r="K723" s="17"/>
      <c r="L723" s="17"/>
      <c r="M723" s="17"/>
      <c r="N723" s="17"/>
    </row>
    <row r="724" spans="2:14" ht="24.95" customHeight="1">
      <c r="B724" s="17"/>
      <c r="C724" s="17"/>
      <c r="F724" s="17"/>
      <c r="G724" s="17"/>
      <c r="H724" s="17"/>
      <c r="I724" s="17"/>
      <c r="J724" s="17"/>
      <c r="K724" s="17"/>
      <c r="L724" s="17"/>
      <c r="M724" s="17"/>
      <c r="N724" s="17"/>
    </row>
    <row r="725" spans="2:14" ht="24.95" customHeight="1">
      <c r="B725" s="17"/>
      <c r="C725" s="17"/>
      <c r="F725" s="17"/>
      <c r="G725" s="17"/>
      <c r="H725" s="17"/>
      <c r="I725" s="17"/>
      <c r="J725" s="17"/>
      <c r="K725" s="17"/>
      <c r="L725" s="17"/>
      <c r="M725" s="17"/>
      <c r="N725" s="17"/>
    </row>
    <row r="726" spans="2:14" ht="24.95" customHeight="1">
      <c r="B726" s="17"/>
      <c r="C726" s="17"/>
      <c r="F726" s="17"/>
      <c r="G726" s="17"/>
      <c r="H726" s="17"/>
      <c r="I726" s="17"/>
      <c r="J726" s="17"/>
      <c r="K726" s="17"/>
      <c r="L726" s="17"/>
      <c r="M726" s="17"/>
      <c r="N726" s="17"/>
    </row>
    <row r="727" spans="2:14" ht="24.95" customHeight="1">
      <c r="B727" s="17"/>
      <c r="C727" s="17"/>
      <c r="F727" s="17"/>
      <c r="G727" s="17"/>
      <c r="H727" s="17"/>
      <c r="I727" s="17"/>
      <c r="J727" s="17"/>
      <c r="K727" s="17"/>
      <c r="L727" s="17"/>
      <c r="M727" s="17"/>
      <c r="N727" s="17"/>
    </row>
    <row r="728" spans="2:14" ht="24.95" customHeight="1">
      <c r="B728" s="17"/>
      <c r="C728" s="17"/>
      <c r="F728" s="17"/>
      <c r="G728" s="17"/>
      <c r="H728" s="17"/>
      <c r="I728" s="17"/>
      <c r="J728" s="17"/>
      <c r="K728" s="17"/>
      <c r="L728" s="17"/>
      <c r="M728" s="17"/>
      <c r="N728" s="17"/>
    </row>
    <row r="729" spans="2:14" ht="24.95" customHeight="1">
      <c r="B729" s="17"/>
      <c r="C729" s="17"/>
      <c r="F729" s="17"/>
      <c r="G729" s="17"/>
      <c r="H729" s="17"/>
      <c r="I729" s="17"/>
      <c r="J729" s="17"/>
      <c r="K729" s="17"/>
      <c r="L729" s="17"/>
      <c r="M729" s="17"/>
      <c r="N729" s="17"/>
    </row>
    <row r="730" spans="2:14" ht="24.95" customHeight="1">
      <c r="B730" s="17"/>
      <c r="C730" s="17"/>
      <c r="F730" s="17"/>
      <c r="G730" s="17"/>
      <c r="H730" s="17"/>
      <c r="I730" s="17"/>
      <c r="J730" s="17"/>
      <c r="K730" s="17"/>
      <c r="L730" s="17"/>
      <c r="M730" s="17"/>
      <c r="N730" s="17"/>
    </row>
    <row r="731" spans="2:14" ht="24.95" customHeight="1">
      <c r="B731" s="17"/>
      <c r="C731" s="17"/>
      <c r="F731" s="17"/>
      <c r="G731" s="17"/>
      <c r="H731" s="17"/>
      <c r="I731" s="17"/>
      <c r="J731" s="17"/>
      <c r="K731" s="17"/>
      <c r="L731" s="17"/>
      <c r="M731" s="17"/>
      <c r="N731" s="17"/>
    </row>
    <row r="732" spans="2:14" ht="24.95" customHeight="1">
      <c r="B732" s="17"/>
      <c r="C732" s="17"/>
      <c r="F732" s="17"/>
      <c r="G732" s="17"/>
      <c r="H732" s="17"/>
      <c r="I732" s="17"/>
      <c r="J732" s="17"/>
      <c r="K732" s="17"/>
      <c r="L732" s="17"/>
      <c r="M732" s="17"/>
      <c r="N732" s="17"/>
    </row>
    <row r="733" spans="2:14" ht="24.95" customHeight="1">
      <c r="B733" s="17"/>
      <c r="C733" s="17"/>
      <c r="F733" s="17"/>
      <c r="G733" s="17"/>
      <c r="H733" s="17"/>
      <c r="I733" s="17"/>
      <c r="J733" s="17"/>
      <c r="K733" s="17"/>
      <c r="L733" s="17"/>
      <c r="M733" s="17"/>
      <c r="N733" s="17"/>
    </row>
    <row r="734" spans="2:14" ht="24.95" customHeight="1">
      <c r="B734" s="17"/>
      <c r="C734" s="17"/>
      <c r="F734" s="17"/>
      <c r="G734" s="17"/>
      <c r="H734" s="17"/>
      <c r="I734" s="17"/>
      <c r="J734" s="17"/>
      <c r="K734" s="17"/>
      <c r="L734" s="17"/>
      <c r="M734" s="17"/>
      <c r="N734" s="17"/>
    </row>
    <row r="735" spans="2:14" ht="24.95" customHeight="1">
      <c r="B735" s="17"/>
      <c r="C735" s="17"/>
      <c r="F735" s="17"/>
      <c r="G735" s="17"/>
      <c r="H735" s="17"/>
      <c r="I735" s="17"/>
      <c r="J735" s="17"/>
      <c r="K735" s="17"/>
      <c r="L735" s="17"/>
      <c r="M735" s="17"/>
      <c r="N735" s="17"/>
    </row>
    <row r="736" spans="2:14" ht="24.95" customHeight="1">
      <c r="B736" s="17"/>
      <c r="C736" s="17"/>
      <c r="F736" s="17"/>
      <c r="G736" s="17"/>
      <c r="H736" s="17"/>
      <c r="I736" s="17"/>
      <c r="J736" s="17"/>
      <c r="K736" s="17"/>
      <c r="L736" s="17"/>
      <c r="M736" s="17"/>
      <c r="N736" s="17"/>
    </row>
    <row r="737" spans="2:14" ht="24.95" customHeight="1">
      <c r="B737" s="17"/>
      <c r="C737" s="17"/>
      <c r="F737" s="17"/>
      <c r="G737" s="17"/>
      <c r="H737" s="17"/>
      <c r="I737" s="17"/>
      <c r="J737" s="17"/>
      <c r="K737" s="17"/>
      <c r="L737" s="17"/>
      <c r="M737" s="17"/>
      <c r="N737" s="17"/>
    </row>
    <row r="738" spans="2:14" ht="24.95" customHeight="1">
      <c r="B738" s="17"/>
      <c r="C738" s="17"/>
      <c r="F738" s="17"/>
      <c r="G738" s="17"/>
      <c r="H738" s="17"/>
      <c r="I738" s="17"/>
      <c r="J738" s="17"/>
      <c r="K738" s="17"/>
      <c r="L738" s="17"/>
      <c r="M738" s="17"/>
      <c r="N738" s="17"/>
    </row>
    <row r="739" spans="2:14" ht="24.95" customHeight="1">
      <c r="B739" s="17"/>
      <c r="C739" s="17"/>
      <c r="F739" s="17"/>
      <c r="G739" s="17"/>
      <c r="H739" s="17"/>
      <c r="I739" s="17"/>
      <c r="J739" s="17"/>
      <c r="K739" s="17"/>
      <c r="L739" s="17"/>
      <c r="M739" s="17"/>
      <c r="N739" s="17"/>
    </row>
    <row r="740" spans="2:14" ht="24.95" customHeight="1">
      <c r="B740" s="17"/>
      <c r="C740" s="17"/>
      <c r="F740" s="17"/>
      <c r="G740" s="17"/>
      <c r="H740" s="17"/>
      <c r="I740" s="17"/>
      <c r="J740" s="17"/>
      <c r="K740" s="17"/>
      <c r="L740" s="17"/>
      <c r="M740" s="17"/>
      <c r="N740" s="17"/>
    </row>
    <row r="741" spans="2:14" ht="24.95" customHeight="1">
      <c r="B741" s="17"/>
      <c r="C741" s="17"/>
      <c r="F741" s="17"/>
      <c r="G741" s="17"/>
      <c r="H741" s="17"/>
      <c r="I741" s="17"/>
      <c r="J741" s="17"/>
      <c r="K741" s="17"/>
      <c r="L741" s="17"/>
      <c r="M741" s="17"/>
      <c r="N741" s="17"/>
    </row>
    <row r="742" spans="2:14" ht="24.95" customHeight="1">
      <c r="B742" s="17"/>
      <c r="C742" s="17"/>
      <c r="F742" s="17"/>
      <c r="G742" s="17"/>
      <c r="H742" s="17"/>
      <c r="I742" s="17"/>
      <c r="J742" s="17"/>
      <c r="K742" s="17"/>
      <c r="L742" s="17"/>
      <c r="M742" s="17"/>
      <c r="N742" s="17"/>
    </row>
    <row r="743" spans="2:14" ht="24.95" customHeight="1">
      <c r="B743" s="17"/>
      <c r="C743" s="17"/>
      <c r="F743" s="17"/>
      <c r="G743" s="17"/>
      <c r="H743" s="17"/>
      <c r="I743" s="17"/>
      <c r="J743" s="17"/>
      <c r="K743" s="17"/>
      <c r="L743" s="17"/>
      <c r="M743" s="17"/>
      <c r="N743" s="17"/>
    </row>
    <row r="744" spans="2:14" ht="24.95" customHeight="1">
      <c r="B744" s="17"/>
      <c r="C744" s="17"/>
      <c r="F744" s="17"/>
      <c r="G744" s="17"/>
      <c r="H744" s="17"/>
      <c r="I744" s="17"/>
      <c r="J744" s="17"/>
      <c r="K744" s="17"/>
      <c r="L744" s="17"/>
      <c r="M744" s="17"/>
      <c r="N744" s="17"/>
    </row>
    <row r="745" spans="2:14" ht="24.95" customHeight="1">
      <c r="B745" s="17"/>
      <c r="C745" s="17"/>
      <c r="F745" s="17"/>
      <c r="G745" s="17"/>
      <c r="H745" s="17"/>
      <c r="I745" s="17"/>
      <c r="J745" s="17"/>
      <c r="K745" s="17"/>
      <c r="L745" s="17"/>
      <c r="M745" s="17"/>
      <c r="N745" s="17"/>
    </row>
    <row r="746" spans="2:14" ht="24.95" customHeight="1">
      <c r="B746" s="17"/>
      <c r="C746" s="17"/>
      <c r="F746" s="17"/>
      <c r="G746" s="17"/>
      <c r="H746" s="17"/>
      <c r="I746" s="17"/>
      <c r="J746" s="17"/>
      <c r="K746" s="17"/>
      <c r="L746" s="17"/>
      <c r="M746" s="17"/>
      <c r="N746" s="17"/>
    </row>
    <row r="747" spans="2:14" ht="24.95" customHeight="1">
      <c r="B747" s="17"/>
      <c r="C747" s="17"/>
      <c r="F747" s="17"/>
      <c r="G747" s="17"/>
      <c r="H747" s="17"/>
      <c r="I747" s="17"/>
      <c r="J747" s="17"/>
      <c r="K747" s="17"/>
      <c r="L747" s="17"/>
      <c r="M747" s="17"/>
      <c r="N747" s="17"/>
    </row>
    <row r="748" spans="2:14" ht="24.95" customHeight="1">
      <c r="B748" s="17"/>
      <c r="C748" s="17"/>
      <c r="F748" s="17"/>
      <c r="G748" s="17"/>
      <c r="H748" s="17"/>
      <c r="I748" s="17"/>
      <c r="J748" s="17"/>
      <c r="K748" s="17"/>
      <c r="L748" s="17"/>
      <c r="M748" s="17"/>
      <c r="N748" s="17"/>
    </row>
    <row r="749" spans="2:14" ht="24.95" customHeight="1">
      <c r="B749" s="17"/>
      <c r="C749" s="17"/>
      <c r="F749" s="17"/>
      <c r="G749" s="17"/>
      <c r="H749" s="17"/>
      <c r="I749" s="17"/>
      <c r="J749" s="17"/>
      <c r="K749" s="17"/>
      <c r="L749" s="17"/>
      <c r="M749" s="17"/>
      <c r="N749" s="17"/>
    </row>
    <row r="750" spans="2:14" ht="24.95" customHeight="1">
      <c r="B750" s="17"/>
      <c r="C750" s="17"/>
      <c r="F750" s="17"/>
      <c r="G750" s="17"/>
      <c r="H750" s="17"/>
      <c r="I750" s="17"/>
      <c r="J750" s="17"/>
      <c r="K750" s="17"/>
      <c r="L750" s="17"/>
      <c r="M750" s="17"/>
      <c r="N750" s="17"/>
    </row>
    <row r="751" spans="2:14" ht="24.95" customHeight="1">
      <c r="B751" s="17"/>
      <c r="C751" s="17"/>
      <c r="F751" s="17"/>
      <c r="G751" s="17"/>
      <c r="H751" s="17"/>
      <c r="I751" s="17"/>
      <c r="J751" s="17"/>
      <c r="K751" s="17"/>
      <c r="L751" s="17"/>
      <c r="M751" s="17"/>
      <c r="N751" s="17"/>
    </row>
    <row r="752" spans="2:14" ht="24.95" customHeight="1">
      <c r="B752" s="17"/>
      <c r="C752" s="17"/>
      <c r="F752" s="17"/>
      <c r="G752" s="17"/>
      <c r="H752" s="17"/>
      <c r="I752" s="17"/>
      <c r="J752" s="17"/>
      <c r="K752" s="17"/>
      <c r="L752" s="17"/>
      <c r="M752" s="17"/>
      <c r="N752" s="17"/>
    </row>
    <row r="753" spans="2:14" ht="24.95" customHeight="1">
      <c r="B753" s="17"/>
      <c r="C753" s="17"/>
      <c r="F753" s="17"/>
      <c r="G753" s="17"/>
      <c r="H753" s="17"/>
      <c r="I753" s="17"/>
      <c r="J753" s="17"/>
      <c r="K753" s="17"/>
      <c r="L753" s="17"/>
      <c r="M753" s="17"/>
      <c r="N753" s="17"/>
    </row>
    <row r="754" spans="2:14" ht="24.95" customHeight="1">
      <c r="B754" s="17"/>
      <c r="C754" s="17"/>
      <c r="F754" s="17"/>
      <c r="G754" s="17"/>
      <c r="H754" s="17"/>
      <c r="I754" s="17"/>
      <c r="J754" s="17"/>
      <c r="K754" s="17"/>
      <c r="L754" s="17"/>
      <c r="M754" s="17"/>
      <c r="N754" s="17"/>
    </row>
    <row r="755" spans="2:14" ht="24.95" customHeight="1">
      <c r="B755" s="17"/>
      <c r="C755" s="17"/>
      <c r="F755" s="17"/>
      <c r="G755" s="17"/>
      <c r="H755" s="17"/>
      <c r="I755" s="17"/>
      <c r="J755" s="17"/>
      <c r="K755" s="17"/>
      <c r="L755" s="17"/>
      <c r="M755" s="17"/>
      <c r="N755" s="17"/>
    </row>
    <row r="756" spans="2:14" ht="24.95" customHeight="1">
      <c r="B756" s="17"/>
      <c r="C756" s="17"/>
      <c r="F756" s="17"/>
      <c r="G756" s="17"/>
      <c r="H756" s="17"/>
      <c r="I756" s="17"/>
      <c r="J756" s="17"/>
      <c r="K756" s="17"/>
      <c r="L756" s="17"/>
      <c r="M756" s="17"/>
      <c r="N756" s="17"/>
    </row>
    <row r="757" spans="2:14" ht="24.95" customHeight="1">
      <c r="B757" s="17"/>
      <c r="C757" s="17"/>
      <c r="F757" s="17"/>
      <c r="G757" s="17"/>
      <c r="H757" s="17"/>
      <c r="I757" s="17"/>
      <c r="J757" s="17"/>
      <c r="K757" s="17"/>
      <c r="L757" s="17"/>
      <c r="M757" s="17"/>
      <c r="N757" s="17"/>
    </row>
    <row r="758" spans="2:14" ht="24.95" customHeight="1">
      <c r="B758" s="17"/>
      <c r="C758" s="17"/>
      <c r="F758" s="17"/>
      <c r="G758" s="17"/>
      <c r="H758" s="17"/>
      <c r="I758" s="17"/>
      <c r="J758" s="17"/>
      <c r="K758" s="17"/>
      <c r="L758" s="17"/>
      <c r="M758" s="17"/>
      <c r="N758" s="17"/>
    </row>
    <row r="759" spans="2:14" ht="24.95" customHeight="1">
      <c r="B759" s="17"/>
      <c r="C759" s="17"/>
      <c r="F759" s="17"/>
      <c r="G759" s="17"/>
      <c r="H759" s="17"/>
      <c r="I759" s="17"/>
      <c r="J759" s="17"/>
      <c r="K759" s="17"/>
      <c r="L759" s="17"/>
      <c r="M759" s="17"/>
      <c r="N759" s="17"/>
    </row>
    <row r="760" spans="2:14" ht="24.95" customHeight="1">
      <c r="B760" s="17"/>
      <c r="C760" s="17"/>
      <c r="F760" s="17"/>
      <c r="G760" s="17"/>
      <c r="H760" s="17"/>
      <c r="I760" s="17"/>
      <c r="J760" s="17"/>
      <c r="K760" s="17"/>
      <c r="L760" s="17"/>
      <c r="M760" s="17"/>
      <c r="N760" s="17"/>
    </row>
    <row r="761" spans="2:14" ht="24.95" customHeight="1">
      <c r="B761" s="17"/>
      <c r="C761" s="17"/>
      <c r="F761" s="17"/>
      <c r="G761" s="17"/>
      <c r="H761" s="17"/>
      <c r="I761" s="17"/>
      <c r="J761" s="17"/>
      <c r="K761" s="17"/>
      <c r="L761" s="17"/>
      <c r="M761" s="17"/>
      <c r="N761" s="17"/>
    </row>
    <row r="762" spans="2:14" ht="24.95" customHeight="1">
      <c r="B762" s="17"/>
      <c r="C762" s="17"/>
      <c r="F762" s="17"/>
      <c r="G762" s="17"/>
      <c r="H762" s="17"/>
      <c r="I762" s="17"/>
      <c r="J762" s="17"/>
      <c r="K762" s="17"/>
      <c r="L762" s="17"/>
      <c r="M762" s="17"/>
      <c r="N762" s="17"/>
    </row>
    <row r="763" spans="2:14" ht="24.95" customHeight="1">
      <c r="B763" s="17"/>
      <c r="C763" s="17"/>
      <c r="F763" s="17"/>
      <c r="G763" s="17"/>
      <c r="H763" s="17"/>
      <c r="I763" s="17"/>
      <c r="J763" s="17"/>
      <c r="K763" s="17"/>
      <c r="L763" s="17"/>
      <c r="M763" s="17"/>
      <c r="N763" s="17"/>
    </row>
    <row r="764" spans="2:14" ht="24.95" customHeight="1">
      <c r="B764" s="17"/>
      <c r="C764" s="17"/>
      <c r="F764" s="17"/>
      <c r="G764" s="17"/>
      <c r="H764" s="17"/>
      <c r="I764" s="17"/>
      <c r="J764" s="17"/>
      <c r="K764" s="17"/>
      <c r="L764" s="17"/>
      <c r="M764" s="17"/>
      <c r="N764" s="17"/>
    </row>
    <row r="765" spans="2:14" ht="24.95" customHeight="1">
      <c r="B765" s="17"/>
      <c r="C765" s="17"/>
      <c r="F765" s="17"/>
      <c r="G765" s="17"/>
      <c r="H765" s="17"/>
      <c r="I765" s="17"/>
      <c r="J765" s="17"/>
      <c r="K765" s="17"/>
      <c r="L765" s="17"/>
      <c r="M765" s="17"/>
      <c r="N765" s="17"/>
    </row>
    <row r="766" spans="2:14" ht="24.95" customHeight="1">
      <c r="B766" s="17"/>
      <c r="C766" s="17"/>
      <c r="F766" s="17"/>
      <c r="G766" s="17"/>
      <c r="H766" s="17"/>
      <c r="I766" s="17"/>
      <c r="J766" s="17"/>
      <c r="K766" s="17"/>
      <c r="L766" s="17"/>
      <c r="M766" s="17"/>
      <c r="N766" s="17"/>
    </row>
    <row r="767" spans="2:14" ht="24.95" customHeight="1">
      <c r="B767" s="17"/>
      <c r="C767" s="17"/>
      <c r="F767" s="17"/>
      <c r="G767" s="17"/>
      <c r="H767" s="17"/>
      <c r="I767" s="17"/>
      <c r="J767" s="17"/>
      <c r="K767" s="17"/>
      <c r="L767" s="17"/>
      <c r="M767" s="17"/>
      <c r="N767" s="17"/>
    </row>
    <row r="768" spans="2:14" ht="24.95" customHeight="1">
      <c r="B768" s="17"/>
      <c r="C768" s="17"/>
      <c r="F768" s="17"/>
      <c r="G768" s="17"/>
      <c r="H768" s="17"/>
      <c r="I768" s="17"/>
      <c r="J768" s="17"/>
      <c r="K768" s="17"/>
      <c r="L768" s="17"/>
      <c r="M768" s="17"/>
      <c r="N768" s="17"/>
    </row>
    <row r="769" spans="2:14" ht="24.95" customHeight="1">
      <c r="B769" s="17"/>
      <c r="C769" s="17"/>
      <c r="F769" s="17"/>
      <c r="G769" s="17"/>
      <c r="H769" s="17"/>
      <c r="I769" s="17"/>
      <c r="J769" s="17"/>
      <c r="K769" s="17"/>
      <c r="L769" s="17"/>
      <c r="M769" s="17"/>
      <c r="N769" s="17"/>
    </row>
    <row r="770" spans="2:14" ht="24.95" customHeight="1">
      <c r="B770" s="17"/>
      <c r="C770" s="17"/>
      <c r="F770" s="17"/>
      <c r="G770" s="17"/>
      <c r="H770" s="17"/>
      <c r="I770" s="17"/>
      <c r="J770" s="17"/>
      <c r="K770" s="17"/>
      <c r="L770" s="17"/>
      <c r="M770" s="17"/>
      <c r="N770" s="17"/>
    </row>
    <row r="771" spans="2:14" ht="24.95" customHeight="1">
      <c r="B771" s="17"/>
      <c r="C771" s="17"/>
      <c r="F771" s="17"/>
      <c r="G771" s="17"/>
      <c r="H771" s="17"/>
      <c r="I771" s="17"/>
      <c r="J771" s="17"/>
      <c r="K771" s="17"/>
      <c r="L771" s="17"/>
      <c r="M771" s="17"/>
      <c r="N771" s="17"/>
    </row>
    <row r="772" spans="2:14" ht="24.95" customHeight="1">
      <c r="B772" s="17"/>
      <c r="C772" s="17"/>
      <c r="F772" s="17"/>
      <c r="G772" s="17"/>
      <c r="H772" s="17"/>
      <c r="I772" s="17"/>
      <c r="J772" s="17"/>
      <c r="K772" s="17"/>
      <c r="L772" s="17"/>
      <c r="M772" s="17"/>
      <c r="N772" s="17"/>
    </row>
    <row r="773" spans="2:14" ht="24.95" customHeight="1">
      <c r="B773" s="17"/>
      <c r="C773" s="17"/>
      <c r="F773" s="17"/>
      <c r="G773" s="17"/>
      <c r="H773" s="17"/>
      <c r="I773" s="17"/>
      <c r="J773" s="17"/>
      <c r="K773" s="17"/>
      <c r="L773" s="17"/>
      <c r="M773" s="17"/>
      <c r="N773" s="17"/>
    </row>
    <row r="774" spans="2:14" ht="24.95" customHeight="1">
      <c r="B774" s="17"/>
      <c r="C774" s="17"/>
      <c r="F774" s="17"/>
      <c r="G774" s="17"/>
      <c r="H774" s="17"/>
      <c r="I774" s="17"/>
      <c r="J774" s="17"/>
      <c r="K774" s="17"/>
      <c r="L774" s="17"/>
      <c r="M774" s="17"/>
      <c r="N774" s="17"/>
    </row>
    <row r="775" spans="2:14" ht="24.95" customHeight="1">
      <c r="B775" s="17"/>
      <c r="C775" s="17"/>
      <c r="F775" s="17"/>
      <c r="G775" s="17"/>
      <c r="H775" s="17"/>
      <c r="I775" s="17"/>
      <c r="J775" s="17"/>
      <c r="K775" s="17"/>
      <c r="L775" s="17"/>
      <c r="M775" s="17"/>
      <c r="N775" s="17"/>
    </row>
    <row r="776" spans="2:14" ht="24.95" customHeight="1">
      <c r="B776" s="17"/>
      <c r="C776" s="17"/>
      <c r="F776" s="17"/>
      <c r="G776" s="17"/>
      <c r="H776" s="17"/>
      <c r="I776" s="17"/>
      <c r="J776" s="17"/>
      <c r="K776" s="17"/>
      <c r="L776" s="17"/>
      <c r="M776" s="17"/>
      <c r="N776" s="17"/>
    </row>
    <row r="777" spans="2:14" ht="24.95" customHeight="1">
      <c r="B777" s="17"/>
      <c r="C777" s="17"/>
      <c r="F777" s="17"/>
      <c r="G777" s="17"/>
      <c r="H777" s="17"/>
      <c r="I777" s="17"/>
      <c r="J777" s="17"/>
      <c r="K777" s="17"/>
      <c r="L777" s="17"/>
      <c r="M777" s="17"/>
      <c r="N777" s="17"/>
    </row>
    <row r="778" spans="2:14" ht="24.95" customHeight="1">
      <c r="B778" s="17"/>
      <c r="C778" s="17"/>
      <c r="F778" s="17"/>
      <c r="G778" s="17"/>
      <c r="H778" s="17"/>
      <c r="I778" s="17"/>
      <c r="J778" s="17"/>
      <c r="K778" s="17"/>
      <c r="L778" s="17"/>
      <c r="M778" s="17"/>
      <c r="N778" s="17"/>
    </row>
    <row r="779" spans="2:14" ht="24.95" customHeight="1">
      <c r="B779" s="17"/>
      <c r="C779" s="17"/>
      <c r="F779" s="17"/>
      <c r="G779" s="17"/>
      <c r="H779" s="17"/>
      <c r="I779" s="17"/>
      <c r="J779" s="17"/>
      <c r="K779" s="17"/>
      <c r="L779" s="17"/>
      <c r="M779" s="17"/>
      <c r="N779" s="17"/>
    </row>
    <row r="780" spans="2:14" ht="24.95" customHeight="1">
      <c r="B780" s="17"/>
      <c r="C780" s="17"/>
      <c r="F780" s="17"/>
      <c r="G780" s="17"/>
      <c r="H780" s="17"/>
      <c r="I780" s="17"/>
      <c r="J780" s="17"/>
      <c r="K780" s="17"/>
      <c r="L780" s="17"/>
      <c r="M780" s="17"/>
      <c r="N780" s="17"/>
    </row>
    <row r="781" spans="2:14" ht="24.95" customHeight="1">
      <c r="B781" s="17"/>
      <c r="C781" s="17"/>
      <c r="F781" s="17"/>
      <c r="G781" s="17"/>
      <c r="H781" s="17"/>
      <c r="I781" s="17"/>
      <c r="J781" s="17"/>
      <c r="K781" s="17"/>
      <c r="L781" s="17"/>
      <c r="M781" s="17"/>
      <c r="N781" s="17"/>
    </row>
    <row r="782" spans="2:14" ht="24.95" customHeight="1">
      <c r="B782" s="17"/>
      <c r="C782" s="17"/>
      <c r="F782" s="17"/>
      <c r="G782" s="17"/>
      <c r="H782" s="17"/>
      <c r="I782" s="17"/>
      <c r="J782" s="17"/>
      <c r="K782" s="17"/>
      <c r="L782" s="17"/>
      <c r="M782" s="17"/>
      <c r="N782" s="17"/>
    </row>
    <row r="783" spans="2:14" ht="24.95" customHeight="1">
      <c r="B783" s="17"/>
      <c r="C783" s="17"/>
      <c r="F783" s="17"/>
      <c r="G783" s="17"/>
      <c r="H783" s="17"/>
      <c r="I783" s="17"/>
      <c r="J783" s="17"/>
      <c r="K783" s="17"/>
      <c r="L783" s="17"/>
      <c r="M783" s="17"/>
      <c r="N783" s="17"/>
    </row>
    <row r="784" spans="2:14" ht="24.95" customHeight="1">
      <c r="B784" s="17"/>
      <c r="C784" s="17"/>
      <c r="F784" s="17"/>
      <c r="G784" s="17"/>
      <c r="H784" s="17"/>
      <c r="I784" s="17"/>
      <c r="J784" s="17"/>
      <c r="K784" s="17"/>
      <c r="L784" s="17"/>
      <c r="M784" s="17"/>
      <c r="N784" s="17"/>
    </row>
    <row r="785" spans="2:14" ht="24.95" customHeight="1">
      <c r="B785" s="17"/>
      <c r="C785" s="17"/>
      <c r="F785" s="17"/>
      <c r="G785" s="17"/>
      <c r="H785" s="17"/>
      <c r="I785" s="17"/>
      <c r="J785" s="17"/>
      <c r="K785" s="17"/>
      <c r="L785" s="17"/>
      <c r="M785" s="17"/>
      <c r="N785" s="17"/>
    </row>
    <row r="786" spans="2:14" ht="24.95" customHeight="1">
      <c r="B786" s="17"/>
      <c r="C786" s="17"/>
      <c r="F786" s="17"/>
      <c r="G786" s="17"/>
      <c r="H786" s="17"/>
      <c r="I786" s="17"/>
      <c r="J786" s="17"/>
      <c r="K786" s="17"/>
      <c r="L786" s="17"/>
      <c r="M786" s="17"/>
      <c r="N786" s="17"/>
    </row>
    <row r="787" spans="2:14" ht="24.95" customHeight="1">
      <c r="B787" s="17"/>
      <c r="C787" s="17"/>
      <c r="F787" s="17"/>
      <c r="G787" s="17"/>
      <c r="H787" s="17"/>
      <c r="I787" s="17"/>
      <c r="J787" s="17"/>
      <c r="K787" s="17"/>
      <c r="L787" s="17"/>
      <c r="M787" s="17"/>
      <c r="N787" s="17"/>
    </row>
    <row r="788" spans="2:14" ht="24.95" customHeight="1">
      <c r="B788" s="17"/>
      <c r="C788" s="17"/>
      <c r="F788" s="17"/>
      <c r="G788" s="17"/>
      <c r="H788" s="17"/>
      <c r="I788" s="17"/>
      <c r="J788" s="17"/>
      <c r="K788" s="17"/>
      <c r="L788" s="17"/>
      <c r="M788" s="17"/>
      <c r="N788" s="17"/>
    </row>
    <row r="789" spans="2:14" ht="24.95" customHeight="1">
      <c r="B789" s="17"/>
      <c r="C789" s="17"/>
      <c r="F789" s="17"/>
      <c r="G789" s="17"/>
      <c r="H789" s="17"/>
      <c r="I789" s="17"/>
      <c r="J789" s="17"/>
      <c r="K789" s="17"/>
      <c r="L789" s="17"/>
      <c r="M789" s="17"/>
      <c r="N789" s="17"/>
    </row>
    <row r="790" spans="2:14" ht="24.95" customHeight="1">
      <c r="B790" s="17"/>
      <c r="C790" s="17"/>
      <c r="F790" s="17"/>
      <c r="G790" s="17"/>
      <c r="H790" s="17"/>
      <c r="I790" s="17"/>
      <c r="J790" s="17"/>
      <c r="K790" s="17"/>
      <c r="L790" s="17"/>
      <c r="M790" s="17"/>
      <c r="N790" s="17"/>
    </row>
    <row r="791" spans="2:14" ht="24.95" customHeight="1">
      <c r="B791" s="17"/>
      <c r="C791" s="17"/>
      <c r="F791" s="17"/>
      <c r="G791" s="17"/>
      <c r="H791" s="17"/>
      <c r="I791" s="17"/>
      <c r="J791" s="17"/>
      <c r="K791" s="17"/>
      <c r="L791" s="17"/>
      <c r="M791" s="17"/>
      <c r="N791" s="17"/>
    </row>
    <row r="792" spans="2:14" ht="24.95" customHeight="1">
      <c r="B792" s="17"/>
      <c r="C792" s="17"/>
      <c r="F792" s="17"/>
      <c r="G792" s="17"/>
      <c r="H792" s="17"/>
      <c r="I792" s="17"/>
      <c r="J792" s="17"/>
      <c r="K792" s="17"/>
      <c r="L792" s="17"/>
      <c r="M792" s="17"/>
      <c r="N792" s="17"/>
    </row>
    <row r="793" spans="2:14" ht="24.95" customHeight="1">
      <c r="B793" s="17"/>
      <c r="C793" s="17"/>
      <c r="F793" s="17"/>
      <c r="G793" s="17"/>
      <c r="H793" s="17"/>
      <c r="I793" s="17"/>
      <c r="J793" s="17"/>
      <c r="K793" s="17"/>
      <c r="L793" s="17"/>
      <c r="M793" s="17"/>
      <c r="N793" s="17"/>
    </row>
    <row r="794" spans="2:14" ht="24.95" customHeight="1">
      <c r="B794" s="17"/>
      <c r="C794" s="17"/>
      <c r="F794" s="17"/>
      <c r="G794" s="17"/>
      <c r="H794" s="17"/>
      <c r="I794" s="17"/>
      <c r="J794" s="17"/>
      <c r="K794" s="17"/>
      <c r="L794" s="17"/>
      <c r="M794" s="17"/>
      <c r="N794" s="17"/>
    </row>
    <row r="795" spans="2:14" ht="24.95" customHeight="1">
      <c r="B795" s="17"/>
      <c r="C795" s="17"/>
      <c r="F795" s="17"/>
      <c r="G795" s="17"/>
      <c r="H795" s="17"/>
      <c r="I795" s="17"/>
      <c r="J795" s="17"/>
      <c r="K795" s="17"/>
      <c r="L795" s="17"/>
      <c r="M795" s="17"/>
      <c r="N795" s="17"/>
    </row>
    <row r="796" spans="2:14" ht="24.95" customHeight="1">
      <c r="B796" s="17"/>
      <c r="C796" s="17"/>
      <c r="F796" s="17"/>
      <c r="G796" s="17"/>
      <c r="H796" s="17"/>
      <c r="I796" s="17"/>
      <c r="J796" s="17"/>
      <c r="K796" s="17"/>
      <c r="L796" s="17"/>
      <c r="M796" s="17"/>
      <c r="N796" s="17"/>
    </row>
    <row r="797" spans="2:14" ht="24.95" customHeight="1">
      <c r="B797" s="17"/>
      <c r="C797" s="17"/>
      <c r="F797" s="17"/>
      <c r="G797" s="17"/>
      <c r="H797" s="17"/>
      <c r="I797" s="17"/>
      <c r="J797" s="17"/>
      <c r="K797" s="17"/>
      <c r="L797" s="17"/>
      <c r="M797" s="17"/>
      <c r="N797" s="17"/>
    </row>
    <row r="798" spans="2:14" ht="24.95" customHeight="1">
      <c r="B798" s="17"/>
      <c r="C798" s="17"/>
      <c r="F798" s="17"/>
      <c r="G798" s="17"/>
      <c r="H798" s="17"/>
      <c r="I798" s="17"/>
      <c r="J798" s="17"/>
      <c r="K798" s="17"/>
      <c r="L798" s="17"/>
      <c r="M798" s="17"/>
      <c r="N798" s="17"/>
    </row>
    <row r="799" spans="2:14" ht="24.95" customHeight="1">
      <c r="B799" s="17"/>
      <c r="C799" s="17"/>
      <c r="F799" s="17"/>
      <c r="G799" s="17"/>
      <c r="H799" s="17"/>
      <c r="I799" s="17"/>
      <c r="J799" s="17"/>
      <c r="K799" s="17"/>
      <c r="L799" s="17"/>
      <c r="M799" s="17"/>
      <c r="N799" s="17"/>
    </row>
    <row r="800" spans="2:14" ht="24.95" customHeight="1">
      <c r="B800" s="17"/>
      <c r="C800" s="17"/>
      <c r="F800" s="17"/>
      <c r="G800" s="17"/>
      <c r="H800" s="17"/>
      <c r="I800" s="17"/>
      <c r="J800" s="17"/>
      <c r="K800" s="17"/>
      <c r="L800" s="17"/>
      <c r="M800" s="17"/>
      <c r="N800" s="17"/>
    </row>
    <row r="801" spans="2:14" ht="24.95" customHeight="1">
      <c r="B801" s="17"/>
      <c r="C801" s="17"/>
      <c r="F801" s="17"/>
      <c r="G801" s="17"/>
      <c r="H801" s="17"/>
      <c r="I801" s="17"/>
      <c r="J801" s="17"/>
      <c r="K801" s="17"/>
      <c r="L801" s="17"/>
      <c r="M801" s="17"/>
      <c r="N801" s="17"/>
    </row>
    <row r="802" spans="2:14" ht="24.95" customHeight="1">
      <c r="B802" s="17"/>
      <c r="C802" s="17"/>
      <c r="F802" s="17"/>
      <c r="G802" s="17"/>
      <c r="H802" s="17"/>
      <c r="I802" s="17"/>
      <c r="J802" s="17"/>
      <c r="K802" s="17"/>
      <c r="L802" s="17"/>
      <c r="M802" s="17"/>
      <c r="N802" s="17"/>
    </row>
    <row r="803" spans="2:14" ht="24.95" customHeight="1">
      <c r="B803" s="17"/>
      <c r="C803" s="17"/>
      <c r="F803" s="17"/>
      <c r="G803" s="17"/>
      <c r="H803" s="17"/>
      <c r="I803" s="17"/>
      <c r="J803" s="17"/>
      <c r="K803" s="17"/>
      <c r="L803" s="17"/>
      <c r="M803" s="17"/>
      <c r="N803" s="17"/>
    </row>
    <row r="804" spans="2:14" ht="24.95" customHeight="1">
      <c r="B804" s="17"/>
      <c r="C804" s="17"/>
      <c r="F804" s="17"/>
      <c r="G804" s="17"/>
      <c r="H804" s="17"/>
      <c r="I804" s="17"/>
      <c r="J804" s="17"/>
      <c r="K804" s="17"/>
      <c r="L804" s="17"/>
      <c r="M804" s="17"/>
      <c r="N804" s="17"/>
    </row>
    <row r="805" spans="2:14" ht="24.95" customHeight="1">
      <c r="B805" s="17"/>
      <c r="C805" s="17"/>
      <c r="F805" s="17"/>
      <c r="G805" s="17"/>
      <c r="H805" s="17"/>
      <c r="I805" s="17"/>
      <c r="J805" s="17"/>
      <c r="K805" s="17"/>
      <c r="L805" s="17"/>
      <c r="M805" s="17"/>
      <c r="N805" s="17"/>
    </row>
    <row r="806" spans="2:14" ht="24.95" customHeight="1">
      <c r="B806" s="17"/>
      <c r="C806" s="17"/>
      <c r="F806" s="17"/>
      <c r="G806" s="17"/>
      <c r="H806" s="17"/>
      <c r="I806" s="17"/>
      <c r="J806" s="17"/>
      <c r="K806" s="17"/>
      <c r="L806" s="17"/>
      <c r="M806" s="17"/>
      <c r="N806" s="17"/>
    </row>
    <row r="807" spans="2:14" ht="24.95" customHeight="1">
      <c r="B807" s="17"/>
      <c r="C807" s="17"/>
      <c r="F807" s="17"/>
      <c r="G807" s="17"/>
      <c r="H807" s="17"/>
      <c r="I807" s="17"/>
      <c r="J807" s="17"/>
      <c r="K807" s="17"/>
      <c r="L807" s="17"/>
      <c r="M807" s="17"/>
      <c r="N807" s="17"/>
    </row>
    <row r="808" spans="2:14" ht="24.95" customHeight="1">
      <c r="B808" s="17"/>
      <c r="C808" s="17"/>
      <c r="F808" s="17"/>
      <c r="G808" s="17"/>
      <c r="H808" s="17"/>
      <c r="I808" s="17"/>
      <c r="J808" s="17"/>
      <c r="K808" s="17"/>
      <c r="L808" s="17"/>
      <c r="M808" s="17"/>
      <c r="N808" s="17"/>
    </row>
    <row r="809" spans="2:14" ht="24.95" customHeight="1">
      <c r="B809" s="17"/>
      <c r="C809" s="17"/>
      <c r="F809" s="17"/>
      <c r="G809" s="17"/>
      <c r="H809" s="17"/>
      <c r="I809" s="17"/>
      <c r="J809" s="17"/>
      <c r="K809" s="17"/>
      <c r="L809" s="17"/>
      <c r="M809" s="17"/>
      <c r="N809" s="17"/>
    </row>
    <row r="810" spans="2:14" ht="24.95" customHeight="1">
      <c r="B810" s="17"/>
      <c r="C810" s="17"/>
      <c r="F810" s="17"/>
      <c r="G810" s="17"/>
      <c r="H810" s="17"/>
      <c r="I810" s="17"/>
      <c r="J810" s="17"/>
      <c r="K810" s="17"/>
      <c r="L810" s="17"/>
      <c r="M810" s="17"/>
      <c r="N810" s="17"/>
    </row>
    <row r="811" spans="2:14" ht="24.95" customHeight="1">
      <c r="B811" s="17"/>
      <c r="C811" s="17"/>
      <c r="F811" s="17"/>
      <c r="G811" s="17"/>
      <c r="H811" s="17"/>
      <c r="I811" s="17"/>
      <c r="J811" s="17"/>
      <c r="K811" s="17"/>
      <c r="L811" s="17"/>
      <c r="M811" s="17"/>
      <c r="N811" s="17"/>
    </row>
    <row r="812" spans="2:14" ht="24.95" customHeight="1">
      <c r="B812" s="17"/>
      <c r="C812" s="17"/>
      <c r="F812" s="17"/>
      <c r="G812" s="17"/>
      <c r="H812" s="17"/>
      <c r="I812" s="17"/>
      <c r="J812" s="17"/>
      <c r="K812" s="17"/>
      <c r="L812" s="17"/>
      <c r="M812" s="17"/>
      <c r="N812" s="17"/>
    </row>
    <row r="813" spans="2:14" ht="24.95" customHeight="1">
      <c r="B813" s="17"/>
      <c r="C813" s="17"/>
      <c r="F813" s="17"/>
      <c r="G813" s="17"/>
      <c r="H813" s="17"/>
      <c r="I813" s="17"/>
      <c r="J813" s="17"/>
      <c r="K813" s="17"/>
      <c r="L813" s="17"/>
      <c r="M813" s="17"/>
      <c r="N813" s="17"/>
    </row>
    <row r="814" spans="2:14" ht="24.95" customHeight="1">
      <c r="B814" s="17"/>
      <c r="C814" s="17"/>
      <c r="F814" s="17"/>
      <c r="G814" s="17"/>
      <c r="H814" s="17"/>
      <c r="I814" s="17"/>
      <c r="J814" s="17"/>
      <c r="K814" s="17"/>
      <c r="L814" s="17"/>
      <c r="M814" s="17"/>
      <c r="N814" s="17"/>
    </row>
    <row r="815" spans="2:14" ht="24.95" customHeight="1">
      <c r="B815" s="17"/>
      <c r="C815" s="17"/>
      <c r="F815" s="17"/>
      <c r="G815" s="17"/>
      <c r="H815" s="17"/>
      <c r="I815" s="17"/>
      <c r="J815" s="17"/>
      <c r="K815" s="17"/>
      <c r="L815" s="17"/>
      <c r="M815" s="17"/>
      <c r="N815" s="17"/>
    </row>
    <row r="816" spans="2:14" ht="24.95" customHeight="1">
      <c r="B816" s="17"/>
      <c r="C816" s="17"/>
      <c r="F816" s="17"/>
      <c r="G816" s="17"/>
      <c r="H816" s="17"/>
      <c r="I816" s="17"/>
      <c r="J816" s="17"/>
      <c r="K816" s="17"/>
      <c r="L816" s="17"/>
      <c r="M816" s="17"/>
      <c r="N816" s="17"/>
    </row>
    <row r="817" spans="2:14" ht="24.95" customHeight="1">
      <c r="B817" s="17"/>
      <c r="C817" s="17"/>
      <c r="F817" s="17"/>
      <c r="G817" s="17"/>
      <c r="H817" s="17"/>
      <c r="I817" s="17"/>
      <c r="J817" s="17"/>
      <c r="K817" s="17"/>
      <c r="L817" s="17"/>
      <c r="M817" s="17"/>
      <c r="N817" s="17"/>
    </row>
    <row r="818" spans="2:14" ht="24.95" customHeight="1">
      <c r="B818" s="17"/>
      <c r="C818" s="17"/>
      <c r="F818" s="17"/>
      <c r="G818" s="17"/>
      <c r="H818" s="17"/>
      <c r="I818" s="17"/>
      <c r="J818" s="17"/>
      <c r="K818" s="17"/>
      <c r="L818" s="17"/>
      <c r="M818" s="17"/>
      <c r="N818" s="17"/>
    </row>
    <row r="819" spans="2:14" ht="24.95" customHeight="1">
      <c r="B819" s="17"/>
      <c r="C819" s="17"/>
      <c r="F819" s="17"/>
      <c r="G819" s="17"/>
      <c r="H819" s="17"/>
      <c r="I819" s="17"/>
      <c r="J819" s="17"/>
      <c r="K819" s="17"/>
      <c r="L819" s="17"/>
      <c r="M819" s="17"/>
      <c r="N819" s="17"/>
    </row>
    <row r="820" spans="2:14" ht="24.95" customHeight="1">
      <c r="B820" s="17"/>
      <c r="C820" s="17"/>
      <c r="F820" s="17"/>
      <c r="G820" s="17"/>
      <c r="H820" s="17"/>
      <c r="I820" s="17"/>
      <c r="J820" s="17"/>
      <c r="K820" s="17"/>
      <c r="L820" s="17"/>
      <c r="M820" s="17"/>
      <c r="N820" s="17"/>
    </row>
    <row r="821" spans="2:14" ht="24.95" customHeight="1">
      <c r="B821" s="17"/>
      <c r="C821" s="17"/>
      <c r="F821" s="17"/>
      <c r="G821" s="17"/>
      <c r="H821" s="17"/>
      <c r="I821" s="17"/>
      <c r="J821" s="17"/>
      <c r="K821" s="17"/>
      <c r="L821" s="17"/>
      <c r="M821" s="17"/>
      <c r="N821" s="17"/>
    </row>
    <row r="822" spans="2:14" ht="24.95" customHeight="1">
      <c r="B822" s="17"/>
      <c r="C822" s="17"/>
      <c r="F822" s="17"/>
      <c r="G822" s="17"/>
      <c r="H822" s="17"/>
      <c r="I822" s="17"/>
      <c r="J822" s="17"/>
      <c r="K822" s="17"/>
      <c r="L822" s="17"/>
      <c r="M822" s="17"/>
      <c r="N822" s="17"/>
    </row>
    <row r="823" spans="2:14" ht="24.95" customHeight="1">
      <c r="B823" s="17"/>
      <c r="C823" s="17"/>
      <c r="F823" s="17"/>
      <c r="G823" s="17"/>
      <c r="H823" s="17"/>
      <c r="I823" s="17"/>
      <c r="J823" s="17"/>
      <c r="K823" s="17"/>
      <c r="L823" s="17"/>
      <c r="M823" s="17"/>
      <c r="N823" s="17"/>
    </row>
    <row r="824" spans="2:14" ht="24.95" customHeight="1">
      <c r="B824" s="17"/>
      <c r="C824" s="17"/>
      <c r="F824" s="17"/>
      <c r="G824" s="17"/>
      <c r="H824" s="17"/>
      <c r="I824" s="17"/>
      <c r="J824" s="17"/>
      <c r="K824" s="17"/>
      <c r="L824" s="17"/>
      <c r="M824" s="17"/>
      <c r="N824" s="17"/>
    </row>
    <row r="825" spans="2:14" ht="24.95" customHeight="1">
      <c r="B825" s="17"/>
      <c r="C825" s="17"/>
      <c r="F825" s="17"/>
      <c r="G825" s="17"/>
      <c r="H825" s="17"/>
      <c r="I825" s="17"/>
      <c r="J825" s="17"/>
      <c r="K825" s="17"/>
      <c r="L825" s="17"/>
      <c r="M825" s="17"/>
      <c r="N825" s="17"/>
    </row>
    <row r="826" spans="2:14" ht="24.95" customHeight="1">
      <c r="B826" s="17"/>
      <c r="C826" s="17"/>
      <c r="F826" s="17"/>
      <c r="G826" s="17"/>
      <c r="H826" s="17"/>
      <c r="I826" s="17"/>
      <c r="J826" s="17"/>
      <c r="K826" s="17"/>
      <c r="L826" s="17"/>
      <c r="M826" s="17"/>
      <c r="N826" s="17"/>
    </row>
    <row r="827" spans="2:14" ht="24.95" customHeight="1">
      <c r="B827" s="17"/>
      <c r="C827" s="17"/>
      <c r="F827" s="17"/>
      <c r="G827" s="17"/>
      <c r="H827" s="17"/>
      <c r="I827" s="17"/>
      <c r="J827" s="17"/>
      <c r="K827" s="17"/>
      <c r="L827" s="17"/>
      <c r="M827" s="17"/>
      <c r="N827" s="17"/>
    </row>
    <row r="828" spans="2:14" ht="24.95" customHeight="1">
      <c r="B828" s="17"/>
      <c r="C828" s="17"/>
      <c r="F828" s="17"/>
      <c r="G828" s="17"/>
      <c r="H828" s="17"/>
      <c r="I828" s="17"/>
      <c r="J828" s="17"/>
      <c r="K828" s="17"/>
      <c r="L828" s="17"/>
      <c r="M828" s="17"/>
      <c r="N828" s="17"/>
    </row>
    <row r="829" spans="2:14" ht="24.95" customHeight="1">
      <c r="B829" s="17"/>
      <c r="C829" s="17"/>
      <c r="F829" s="17"/>
      <c r="G829" s="17"/>
      <c r="H829" s="17"/>
      <c r="I829" s="17"/>
      <c r="J829" s="17"/>
      <c r="K829" s="17"/>
      <c r="L829" s="17"/>
      <c r="M829" s="17"/>
      <c r="N829" s="17"/>
    </row>
    <row r="830" spans="2:14" ht="24.95" customHeight="1">
      <c r="B830" s="17"/>
      <c r="C830" s="17"/>
      <c r="F830" s="17"/>
      <c r="G830" s="17"/>
      <c r="H830" s="17"/>
      <c r="I830" s="17"/>
      <c r="J830" s="17"/>
      <c r="K830" s="17"/>
      <c r="L830" s="17"/>
      <c r="M830" s="17"/>
      <c r="N830" s="17"/>
    </row>
    <row r="831" spans="2:14" ht="24.95" customHeight="1">
      <c r="B831" s="17"/>
      <c r="C831" s="17"/>
      <c r="F831" s="17"/>
      <c r="G831" s="17"/>
      <c r="H831" s="17"/>
      <c r="I831" s="17"/>
      <c r="J831" s="17"/>
      <c r="K831" s="17"/>
      <c r="L831" s="17"/>
      <c r="M831" s="17"/>
      <c r="N831" s="17"/>
    </row>
    <row r="832" spans="2:14" ht="24.95" customHeight="1">
      <c r="B832" s="17"/>
      <c r="C832" s="17"/>
      <c r="F832" s="17"/>
      <c r="G832" s="17"/>
      <c r="H832" s="17"/>
      <c r="I832" s="17"/>
      <c r="J832" s="17"/>
      <c r="K832" s="17"/>
      <c r="L832" s="17"/>
      <c r="M832" s="17"/>
      <c r="N832" s="17"/>
    </row>
    <row r="833" spans="2:14" ht="24.95" customHeight="1">
      <c r="B833" s="17"/>
      <c r="C833" s="17"/>
      <c r="F833" s="17"/>
      <c r="G833" s="17"/>
      <c r="H833" s="17"/>
      <c r="I833" s="17"/>
      <c r="J833" s="17"/>
      <c r="K833" s="17"/>
      <c r="L833" s="17"/>
      <c r="M833" s="17"/>
      <c r="N833" s="17"/>
    </row>
    <row r="834" spans="2:14" ht="24.95" customHeight="1">
      <c r="B834" s="17"/>
      <c r="C834" s="17"/>
      <c r="F834" s="17"/>
      <c r="G834" s="17"/>
      <c r="H834" s="17"/>
      <c r="I834" s="17"/>
      <c r="J834" s="17"/>
      <c r="K834" s="17"/>
      <c r="L834" s="17"/>
      <c r="M834" s="17"/>
      <c r="N834" s="17"/>
    </row>
    <row r="835" spans="2:14" ht="24.95" customHeight="1">
      <c r="B835" s="17"/>
      <c r="C835" s="17"/>
      <c r="F835" s="17"/>
      <c r="G835" s="17"/>
      <c r="H835" s="17"/>
      <c r="I835" s="17"/>
      <c r="J835" s="17"/>
      <c r="K835" s="17"/>
      <c r="L835" s="17"/>
      <c r="M835" s="17"/>
      <c r="N835" s="17"/>
    </row>
    <row r="836" spans="2:14" ht="24.95" customHeight="1">
      <c r="B836" s="17"/>
      <c r="C836" s="17"/>
      <c r="F836" s="17"/>
      <c r="G836" s="17"/>
      <c r="H836" s="17"/>
      <c r="I836" s="17"/>
      <c r="J836" s="17"/>
      <c r="K836" s="17"/>
      <c r="L836" s="17"/>
      <c r="M836" s="17"/>
      <c r="N836" s="17"/>
    </row>
    <row r="837" spans="2:14" ht="24.95" customHeight="1">
      <c r="B837" s="17"/>
      <c r="C837" s="17"/>
      <c r="F837" s="17"/>
      <c r="G837" s="17"/>
      <c r="H837" s="17"/>
      <c r="I837" s="17"/>
      <c r="J837" s="17"/>
      <c r="K837" s="17"/>
      <c r="L837" s="17"/>
      <c r="M837" s="17"/>
      <c r="N837" s="17"/>
    </row>
    <row r="838" spans="2:14" ht="24.95" customHeight="1">
      <c r="B838" s="17"/>
      <c r="C838" s="17"/>
      <c r="F838" s="17"/>
      <c r="G838" s="17"/>
      <c r="H838" s="17"/>
      <c r="I838" s="17"/>
      <c r="J838" s="17"/>
      <c r="K838" s="17"/>
      <c r="L838" s="17"/>
      <c r="M838" s="17"/>
      <c r="N838" s="17"/>
    </row>
    <row r="839" spans="2:14" ht="24.95" customHeight="1">
      <c r="B839" s="17"/>
      <c r="C839" s="17"/>
      <c r="F839" s="17"/>
      <c r="G839" s="17"/>
      <c r="H839" s="17"/>
      <c r="I839" s="17"/>
      <c r="J839" s="17"/>
      <c r="K839" s="17"/>
      <c r="L839" s="17"/>
      <c r="M839" s="17"/>
      <c r="N839" s="17"/>
    </row>
    <row r="840" spans="2:14" ht="24.95" customHeight="1">
      <c r="B840" s="17"/>
      <c r="C840" s="17"/>
      <c r="F840" s="17"/>
      <c r="G840" s="17"/>
      <c r="H840" s="17"/>
      <c r="I840" s="17"/>
      <c r="J840" s="17"/>
      <c r="K840" s="17"/>
      <c r="L840" s="17"/>
      <c r="M840" s="17"/>
      <c r="N840" s="17"/>
    </row>
    <row r="841" spans="2:14" ht="24.95" customHeight="1">
      <c r="B841" s="17"/>
      <c r="C841" s="17"/>
      <c r="F841" s="17"/>
      <c r="G841" s="17"/>
      <c r="H841" s="17"/>
      <c r="I841" s="17"/>
      <c r="J841" s="17"/>
      <c r="K841" s="17"/>
      <c r="L841" s="17"/>
      <c r="M841" s="17"/>
      <c r="N841" s="17"/>
    </row>
    <row r="842" spans="2:14" ht="24.95" customHeight="1">
      <c r="B842" s="17"/>
      <c r="C842" s="17"/>
      <c r="F842" s="17"/>
      <c r="G842" s="17"/>
      <c r="H842" s="17"/>
      <c r="I842" s="17"/>
      <c r="J842" s="17"/>
      <c r="K842" s="17"/>
      <c r="L842" s="17"/>
      <c r="M842" s="17"/>
      <c r="N842" s="17"/>
    </row>
    <row r="843" spans="2:14" ht="24.95" customHeight="1">
      <c r="B843" s="17"/>
      <c r="C843" s="17"/>
      <c r="F843" s="17"/>
      <c r="G843" s="17"/>
      <c r="H843" s="17"/>
      <c r="I843" s="17"/>
      <c r="J843" s="17"/>
      <c r="K843" s="17"/>
      <c r="L843" s="17"/>
      <c r="M843" s="17"/>
      <c r="N843" s="17"/>
    </row>
    <row r="844" spans="2:14" ht="24.95" customHeight="1">
      <c r="B844" s="17"/>
      <c r="C844" s="17"/>
      <c r="F844" s="17"/>
      <c r="G844" s="17"/>
      <c r="H844" s="17"/>
      <c r="I844" s="17"/>
      <c r="J844" s="17"/>
      <c r="K844" s="17"/>
      <c r="L844" s="17"/>
      <c r="M844" s="17"/>
      <c r="N844" s="17"/>
    </row>
    <row r="845" spans="2:14" ht="24.95" customHeight="1">
      <c r="B845" s="17"/>
      <c r="C845" s="17"/>
      <c r="F845" s="17"/>
      <c r="G845" s="17"/>
      <c r="H845" s="17"/>
      <c r="I845" s="17"/>
      <c r="J845" s="17"/>
      <c r="K845" s="17"/>
      <c r="L845" s="17"/>
      <c r="M845" s="17"/>
      <c r="N845" s="17"/>
    </row>
    <row r="846" spans="2:14" ht="24.95" customHeight="1">
      <c r="B846" s="17"/>
      <c r="C846" s="17"/>
      <c r="F846" s="17"/>
      <c r="G846" s="17"/>
      <c r="H846" s="17"/>
      <c r="I846" s="17"/>
      <c r="J846" s="17"/>
      <c r="K846" s="17"/>
      <c r="L846" s="17"/>
      <c r="M846" s="17"/>
      <c r="N846" s="17"/>
    </row>
    <row r="847" spans="2:14" ht="24.95" customHeight="1">
      <c r="B847" s="17"/>
      <c r="C847" s="17"/>
      <c r="F847" s="17"/>
      <c r="G847" s="17"/>
      <c r="H847" s="17"/>
      <c r="I847" s="17"/>
      <c r="J847" s="17"/>
      <c r="K847" s="17"/>
      <c r="L847" s="17"/>
      <c r="M847" s="17"/>
      <c r="N847" s="17"/>
    </row>
    <row r="848" spans="2:14" ht="24.95" customHeight="1">
      <c r="B848" s="17"/>
      <c r="C848" s="17"/>
      <c r="F848" s="17"/>
      <c r="G848" s="17"/>
      <c r="H848" s="17"/>
      <c r="I848" s="17"/>
      <c r="J848" s="17"/>
      <c r="K848" s="17"/>
      <c r="L848" s="17"/>
      <c r="M848" s="17"/>
      <c r="N848" s="17"/>
    </row>
    <row r="849" spans="2:14" ht="24.95" customHeight="1">
      <c r="B849" s="17"/>
      <c r="C849" s="17"/>
      <c r="F849" s="17"/>
      <c r="G849" s="17"/>
      <c r="H849" s="17"/>
      <c r="I849" s="17"/>
      <c r="J849" s="17"/>
      <c r="K849" s="17"/>
      <c r="L849" s="17"/>
      <c r="M849" s="17"/>
      <c r="N849" s="17"/>
    </row>
    <row r="850" spans="2:14" ht="24.95" customHeight="1">
      <c r="B850" s="17"/>
      <c r="C850" s="17"/>
      <c r="F850" s="17"/>
      <c r="G850" s="17"/>
      <c r="H850" s="17"/>
      <c r="I850" s="17"/>
      <c r="J850" s="17"/>
      <c r="K850" s="17"/>
      <c r="L850" s="17"/>
      <c r="M850" s="17"/>
      <c r="N850" s="17"/>
    </row>
    <row r="851" spans="2:14" ht="24.95" customHeight="1">
      <c r="B851" s="17"/>
      <c r="C851" s="17"/>
      <c r="F851" s="17"/>
      <c r="G851" s="17"/>
      <c r="H851" s="17"/>
      <c r="I851" s="17"/>
      <c r="J851" s="17"/>
      <c r="K851" s="17"/>
      <c r="L851" s="17"/>
      <c r="M851" s="17"/>
      <c r="N851" s="17"/>
    </row>
    <row r="852" spans="2:14" ht="24.95" customHeight="1">
      <c r="B852" s="17"/>
      <c r="C852" s="17"/>
      <c r="F852" s="17"/>
      <c r="G852" s="17"/>
      <c r="H852" s="17"/>
      <c r="I852" s="17"/>
      <c r="J852" s="17"/>
      <c r="K852" s="17"/>
      <c r="L852" s="17"/>
      <c r="M852" s="17"/>
      <c r="N852" s="17"/>
    </row>
    <row r="853" spans="2:14" ht="24.95" customHeight="1">
      <c r="B853" s="17"/>
      <c r="C853" s="17"/>
      <c r="F853" s="17"/>
      <c r="G853" s="17"/>
      <c r="H853" s="17"/>
      <c r="I853" s="17"/>
      <c r="J853" s="17"/>
      <c r="K853" s="17"/>
      <c r="L853" s="17"/>
      <c r="M853" s="17"/>
      <c r="N853" s="17"/>
    </row>
    <row r="854" spans="2:14" ht="24.95" customHeight="1">
      <c r="B854" s="17"/>
      <c r="C854" s="17"/>
      <c r="F854" s="17"/>
      <c r="G854" s="17"/>
      <c r="H854" s="17"/>
      <c r="I854" s="17"/>
      <c r="J854" s="17"/>
      <c r="K854" s="17"/>
      <c r="L854" s="17"/>
      <c r="M854" s="17"/>
      <c r="N854" s="17"/>
    </row>
    <row r="855" spans="2:14" ht="24.95" customHeight="1">
      <c r="B855" s="17"/>
      <c r="C855" s="17"/>
      <c r="F855" s="17"/>
      <c r="G855" s="17"/>
      <c r="H855" s="17"/>
      <c r="I855" s="17"/>
      <c r="J855" s="17"/>
      <c r="K855" s="17"/>
      <c r="L855" s="17"/>
      <c r="M855" s="17"/>
      <c r="N855" s="17"/>
    </row>
    <row r="856" spans="2:14" ht="24.95" customHeight="1">
      <c r="B856" s="17"/>
      <c r="C856" s="17"/>
      <c r="F856" s="17"/>
      <c r="G856" s="17"/>
      <c r="H856" s="17"/>
      <c r="I856" s="17"/>
      <c r="J856" s="17"/>
      <c r="K856" s="17"/>
      <c r="L856" s="17"/>
      <c r="M856" s="17"/>
      <c r="N856" s="17"/>
    </row>
    <row r="857" spans="2:14" ht="24.95" customHeight="1">
      <c r="B857" s="17"/>
      <c r="C857" s="17"/>
      <c r="F857" s="17"/>
      <c r="G857" s="17"/>
      <c r="H857" s="17"/>
      <c r="I857" s="17"/>
      <c r="J857" s="17"/>
      <c r="K857" s="17"/>
      <c r="L857" s="17"/>
      <c r="M857" s="17"/>
      <c r="N857" s="17"/>
    </row>
    <row r="858" spans="2:14" ht="24.95" customHeight="1">
      <c r="B858" s="17"/>
      <c r="C858" s="17"/>
      <c r="F858" s="17"/>
      <c r="G858" s="17"/>
      <c r="H858" s="17"/>
      <c r="I858" s="17"/>
      <c r="J858" s="17"/>
      <c r="K858" s="17"/>
      <c r="L858" s="17"/>
      <c r="M858" s="17"/>
      <c r="N858" s="17"/>
    </row>
    <row r="859" spans="2:14" ht="24.95" customHeight="1">
      <c r="B859" s="17"/>
      <c r="C859" s="17"/>
      <c r="F859" s="17"/>
      <c r="G859" s="17"/>
      <c r="H859" s="17"/>
      <c r="I859" s="17"/>
      <c r="J859" s="17"/>
      <c r="K859" s="17"/>
      <c r="L859" s="17"/>
      <c r="M859" s="17"/>
      <c r="N859" s="17"/>
    </row>
    <row r="860" spans="2:14" ht="24.95" customHeight="1">
      <c r="B860" s="17"/>
      <c r="C860" s="17"/>
      <c r="F860" s="17"/>
      <c r="G860" s="17"/>
      <c r="H860" s="17"/>
      <c r="I860" s="17"/>
      <c r="J860" s="17"/>
      <c r="K860" s="17"/>
      <c r="L860" s="17"/>
      <c r="M860" s="17"/>
      <c r="N860" s="17"/>
    </row>
    <row r="861" spans="2:14" ht="24.95" customHeight="1">
      <c r="B861" s="17"/>
      <c r="C861" s="17"/>
      <c r="F861" s="17"/>
      <c r="G861" s="17"/>
      <c r="H861" s="17"/>
      <c r="I861" s="17"/>
      <c r="J861" s="17"/>
      <c r="K861" s="17"/>
      <c r="L861" s="17"/>
      <c r="M861" s="17"/>
      <c r="N861" s="17"/>
    </row>
    <row r="862" spans="2:14" ht="24.95" customHeight="1">
      <c r="B862" s="17"/>
      <c r="C862" s="17"/>
      <c r="F862" s="17"/>
      <c r="G862" s="17"/>
      <c r="H862" s="17"/>
      <c r="I862" s="17"/>
      <c r="J862" s="17"/>
      <c r="K862" s="17"/>
      <c r="L862" s="17"/>
      <c r="M862" s="17"/>
      <c r="N862" s="17"/>
    </row>
    <row r="863" spans="2:14" ht="24.95" customHeight="1">
      <c r="B863" s="17"/>
      <c r="C863" s="17"/>
      <c r="F863" s="17"/>
      <c r="G863" s="17"/>
      <c r="H863" s="17"/>
      <c r="I863" s="17"/>
      <c r="J863" s="17"/>
      <c r="K863" s="17"/>
      <c r="L863" s="17"/>
      <c r="M863" s="17"/>
      <c r="N863" s="17"/>
    </row>
    <row r="864" spans="2:14" ht="24.95" customHeight="1">
      <c r="B864" s="17"/>
      <c r="C864" s="17"/>
      <c r="F864" s="17"/>
      <c r="G864" s="17"/>
      <c r="H864" s="17"/>
      <c r="I864" s="17"/>
      <c r="J864" s="17"/>
      <c r="K864" s="17"/>
      <c r="L864" s="17"/>
      <c r="M864" s="17"/>
      <c r="N864" s="17"/>
    </row>
    <row r="865" spans="2:14" ht="24.95" customHeight="1">
      <c r="B865" s="17"/>
      <c r="C865" s="17"/>
      <c r="F865" s="17"/>
      <c r="G865" s="17"/>
      <c r="H865" s="17"/>
      <c r="I865" s="17"/>
      <c r="J865" s="17"/>
      <c r="K865" s="17"/>
      <c r="L865" s="17"/>
      <c r="M865" s="17"/>
      <c r="N865" s="17"/>
    </row>
    <row r="866" spans="2:14" ht="24.95" customHeight="1">
      <c r="B866" s="17"/>
      <c r="C866" s="17"/>
      <c r="F866" s="17"/>
      <c r="G866" s="17"/>
      <c r="H866" s="17"/>
      <c r="I866" s="17"/>
      <c r="J866" s="17"/>
      <c r="K866" s="17"/>
      <c r="L866" s="17"/>
      <c r="M866" s="17"/>
      <c r="N866" s="17"/>
    </row>
    <row r="867" spans="2:14" ht="24.95" customHeight="1">
      <c r="B867" s="17"/>
      <c r="C867" s="17"/>
      <c r="F867" s="17"/>
      <c r="G867" s="17"/>
      <c r="H867" s="17"/>
      <c r="I867" s="17"/>
      <c r="J867" s="17"/>
      <c r="K867" s="17"/>
      <c r="L867" s="17"/>
      <c r="M867" s="17"/>
      <c r="N867" s="17"/>
    </row>
    <row r="868" spans="2:14" ht="24.95" customHeight="1">
      <c r="B868" s="17"/>
      <c r="C868" s="17"/>
      <c r="F868" s="17"/>
      <c r="G868" s="17"/>
      <c r="H868" s="17"/>
      <c r="I868" s="17"/>
      <c r="J868" s="17"/>
      <c r="K868" s="17"/>
      <c r="L868" s="17"/>
      <c r="M868" s="17"/>
      <c r="N868" s="17"/>
    </row>
    <row r="869" spans="2:14" ht="24.95" customHeight="1">
      <c r="B869" s="17"/>
      <c r="C869" s="17"/>
      <c r="F869" s="17"/>
      <c r="G869" s="17"/>
      <c r="H869" s="17"/>
      <c r="I869" s="17"/>
      <c r="J869" s="17"/>
      <c r="K869" s="17"/>
      <c r="L869" s="17"/>
      <c r="M869" s="17"/>
      <c r="N869" s="17"/>
    </row>
    <row r="870" spans="2:14" ht="24.95" customHeight="1">
      <c r="B870" s="17"/>
      <c r="C870" s="17"/>
      <c r="F870" s="17"/>
      <c r="G870" s="17"/>
      <c r="H870" s="17"/>
      <c r="I870" s="17"/>
      <c r="J870" s="17"/>
      <c r="K870" s="17"/>
      <c r="L870" s="17"/>
      <c r="M870" s="17"/>
      <c r="N870" s="17"/>
    </row>
    <row r="871" spans="2:14" ht="24.95" customHeight="1">
      <c r="B871" s="17"/>
      <c r="C871" s="17"/>
      <c r="F871" s="17"/>
      <c r="G871" s="17"/>
      <c r="H871" s="17"/>
      <c r="I871" s="17"/>
      <c r="J871" s="17"/>
      <c r="K871" s="17"/>
      <c r="L871" s="17"/>
      <c r="M871" s="17"/>
      <c r="N871" s="17"/>
    </row>
    <row r="872" spans="2:14" ht="24.95" customHeight="1">
      <c r="B872" s="17"/>
      <c r="C872" s="17"/>
      <c r="F872" s="17"/>
      <c r="G872" s="17"/>
      <c r="H872" s="17"/>
      <c r="I872" s="17"/>
      <c r="J872" s="17"/>
      <c r="K872" s="17"/>
      <c r="L872" s="17"/>
      <c r="M872" s="17"/>
      <c r="N872" s="17"/>
    </row>
    <row r="873" spans="2:14" ht="24.95" customHeight="1">
      <c r="B873" s="17"/>
      <c r="C873" s="17"/>
      <c r="F873" s="17"/>
      <c r="G873" s="17"/>
      <c r="H873" s="17"/>
      <c r="I873" s="17"/>
      <c r="J873" s="17"/>
      <c r="K873" s="17"/>
      <c r="L873" s="17"/>
      <c r="M873" s="17"/>
      <c r="N873" s="17"/>
    </row>
    <row r="874" spans="2:14" ht="24.95" customHeight="1">
      <c r="B874" s="17"/>
      <c r="C874" s="17"/>
      <c r="F874" s="17"/>
      <c r="G874" s="17"/>
      <c r="H874" s="17"/>
      <c r="I874" s="17"/>
      <c r="J874" s="17"/>
      <c r="K874" s="17"/>
      <c r="L874" s="17"/>
      <c r="M874" s="17"/>
      <c r="N874" s="17"/>
    </row>
    <row r="875" spans="2:14" ht="24.95" customHeight="1">
      <c r="B875" s="17"/>
      <c r="C875" s="17"/>
      <c r="F875" s="17"/>
      <c r="G875" s="17"/>
      <c r="H875" s="17"/>
      <c r="I875" s="17"/>
      <c r="J875" s="17"/>
      <c r="K875" s="17"/>
      <c r="L875" s="17"/>
      <c r="M875" s="17"/>
      <c r="N875" s="17"/>
    </row>
    <row r="876" spans="2:14" ht="24.95" customHeight="1">
      <c r="B876" s="17"/>
      <c r="C876" s="17"/>
      <c r="F876" s="17"/>
      <c r="G876" s="17"/>
      <c r="H876" s="17"/>
      <c r="I876" s="17"/>
      <c r="J876" s="17"/>
      <c r="K876" s="17"/>
      <c r="L876" s="17"/>
      <c r="M876" s="17"/>
      <c r="N876" s="17"/>
    </row>
    <row r="877" spans="2:14" ht="24.95" customHeight="1">
      <c r="B877" s="17"/>
      <c r="C877" s="17"/>
      <c r="F877" s="17"/>
      <c r="G877" s="17"/>
      <c r="H877" s="17"/>
      <c r="I877" s="17"/>
      <c r="J877" s="17"/>
      <c r="K877" s="17"/>
      <c r="L877" s="17"/>
      <c r="M877" s="17"/>
      <c r="N877" s="17"/>
    </row>
    <row r="878" spans="2:14" ht="24.95" customHeight="1">
      <c r="B878" s="17"/>
      <c r="C878" s="17"/>
      <c r="F878" s="17"/>
      <c r="G878" s="17"/>
      <c r="H878" s="17"/>
      <c r="I878" s="17"/>
      <c r="J878" s="17"/>
      <c r="K878" s="17"/>
      <c r="L878" s="17"/>
      <c r="M878" s="17"/>
      <c r="N878" s="17"/>
    </row>
    <row r="879" spans="2:14" ht="24.95" customHeight="1">
      <c r="B879" s="17"/>
      <c r="C879" s="17"/>
      <c r="F879" s="17"/>
      <c r="G879" s="17"/>
      <c r="H879" s="17"/>
      <c r="I879" s="17"/>
      <c r="J879" s="17"/>
      <c r="K879" s="17"/>
      <c r="L879" s="17"/>
      <c r="M879" s="17"/>
      <c r="N879" s="17"/>
    </row>
    <row r="880" spans="2:14" ht="24.95" customHeight="1">
      <c r="B880" s="17"/>
      <c r="C880" s="17"/>
      <c r="F880" s="17"/>
      <c r="G880" s="17"/>
      <c r="H880" s="17"/>
      <c r="I880" s="17"/>
      <c r="J880" s="17"/>
      <c r="K880" s="17"/>
      <c r="L880" s="17"/>
      <c r="M880" s="17"/>
      <c r="N880" s="17"/>
    </row>
    <row r="881" spans="2:14" ht="24.95" customHeight="1">
      <c r="B881" s="17"/>
      <c r="C881" s="17"/>
      <c r="F881" s="17"/>
      <c r="G881" s="17"/>
      <c r="H881" s="17"/>
      <c r="I881" s="17"/>
      <c r="J881" s="17"/>
      <c r="K881" s="17"/>
      <c r="L881" s="17"/>
      <c r="M881" s="17"/>
      <c r="N881" s="17"/>
    </row>
    <row r="882" spans="2:14" ht="24.95" customHeight="1">
      <c r="B882" s="17"/>
      <c r="C882" s="17"/>
      <c r="F882" s="17"/>
      <c r="G882" s="17"/>
      <c r="H882" s="17"/>
      <c r="I882" s="17"/>
      <c r="J882" s="17"/>
      <c r="K882" s="17"/>
      <c r="L882" s="17"/>
      <c r="M882" s="17"/>
      <c r="N882" s="17"/>
    </row>
    <row r="883" spans="2:14" ht="24.95" customHeight="1">
      <c r="B883" s="17"/>
      <c r="C883" s="17"/>
      <c r="F883" s="17"/>
      <c r="G883" s="17"/>
      <c r="H883" s="17"/>
      <c r="I883" s="17"/>
      <c r="J883" s="17"/>
      <c r="K883" s="17"/>
      <c r="L883" s="17"/>
      <c r="M883" s="17"/>
      <c r="N883" s="17"/>
    </row>
    <row r="884" spans="2:14" ht="24.95" customHeight="1">
      <c r="B884" s="17"/>
      <c r="C884" s="17"/>
      <c r="F884" s="17"/>
      <c r="G884" s="17"/>
      <c r="H884" s="17"/>
      <c r="I884" s="17"/>
      <c r="J884" s="17"/>
      <c r="K884" s="17"/>
      <c r="L884" s="17"/>
      <c r="M884" s="17"/>
      <c r="N884" s="17"/>
    </row>
    <row r="885" spans="2:14" ht="24.95" customHeight="1">
      <c r="B885" s="17"/>
      <c r="C885" s="17"/>
      <c r="F885" s="17"/>
      <c r="G885" s="17"/>
      <c r="H885" s="17"/>
      <c r="I885" s="17"/>
      <c r="J885" s="17"/>
      <c r="K885" s="17"/>
      <c r="L885" s="17"/>
      <c r="M885" s="17"/>
      <c r="N885" s="17"/>
    </row>
    <row r="886" spans="2:14" ht="24.95" customHeight="1">
      <c r="B886" s="17"/>
      <c r="C886" s="17"/>
      <c r="F886" s="17"/>
      <c r="G886" s="17"/>
      <c r="H886" s="17"/>
      <c r="I886" s="17"/>
      <c r="J886" s="17"/>
      <c r="K886" s="17"/>
      <c r="L886" s="17"/>
      <c r="M886" s="17"/>
      <c r="N886" s="17"/>
    </row>
    <row r="887" spans="2:14" ht="24.95" customHeight="1">
      <c r="B887" s="17"/>
      <c r="C887" s="17"/>
      <c r="F887" s="17"/>
      <c r="G887" s="17"/>
      <c r="H887" s="17"/>
      <c r="I887" s="17"/>
      <c r="J887" s="17"/>
      <c r="K887" s="17"/>
      <c r="L887" s="17"/>
      <c r="M887" s="17"/>
      <c r="N887" s="17"/>
    </row>
    <row r="888" spans="2:14" ht="24.95" customHeight="1">
      <c r="B888" s="17"/>
      <c r="C888" s="17"/>
      <c r="F888" s="17"/>
      <c r="G888" s="17"/>
      <c r="H888" s="17"/>
      <c r="I888" s="17"/>
      <c r="J888" s="17"/>
      <c r="K888" s="17"/>
      <c r="L888" s="17"/>
      <c r="M888" s="17"/>
      <c r="N888" s="17"/>
    </row>
    <row r="889" spans="2:14" ht="24.95" customHeight="1">
      <c r="B889" s="17"/>
      <c r="C889" s="17"/>
      <c r="F889" s="17"/>
      <c r="G889" s="17"/>
      <c r="H889" s="17"/>
      <c r="I889" s="17"/>
      <c r="J889" s="17"/>
      <c r="K889" s="17"/>
      <c r="L889" s="17"/>
      <c r="M889" s="17"/>
      <c r="N889" s="17"/>
    </row>
    <row r="890" spans="2:14" ht="24.95" customHeight="1">
      <c r="B890" s="17"/>
      <c r="C890" s="17"/>
      <c r="F890" s="17"/>
      <c r="G890" s="17"/>
      <c r="H890" s="17"/>
      <c r="I890" s="17"/>
      <c r="J890" s="17"/>
      <c r="K890" s="17"/>
      <c r="L890" s="17"/>
      <c r="M890" s="17"/>
      <c r="N890" s="17"/>
    </row>
    <row r="891" spans="2:14" ht="24.95" customHeight="1">
      <c r="B891" s="17"/>
      <c r="C891" s="17"/>
      <c r="F891" s="17"/>
      <c r="G891" s="17"/>
      <c r="H891" s="17"/>
      <c r="I891" s="17"/>
      <c r="J891" s="17"/>
      <c r="K891" s="17"/>
      <c r="L891" s="17"/>
      <c r="M891" s="17"/>
      <c r="N891" s="17"/>
    </row>
    <row r="892" spans="2:14" ht="24.95" customHeight="1">
      <c r="B892" s="17"/>
      <c r="C892" s="17"/>
      <c r="F892" s="17"/>
      <c r="G892" s="17"/>
      <c r="H892" s="17"/>
      <c r="I892" s="17"/>
      <c r="J892" s="17"/>
      <c r="K892" s="17"/>
      <c r="L892" s="17"/>
      <c r="M892" s="17"/>
      <c r="N892" s="17"/>
    </row>
    <row r="893" spans="2:14" ht="24.95" customHeight="1">
      <c r="B893" s="17"/>
      <c r="C893" s="17"/>
      <c r="F893" s="17"/>
      <c r="G893" s="17"/>
      <c r="H893" s="17"/>
      <c r="I893" s="17"/>
      <c r="J893" s="17"/>
      <c r="K893" s="17"/>
      <c r="L893" s="17"/>
      <c r="M893" s="17"/>
      <c r="N893" s="17"/>
    </row>
    <row r="894" spans="2:14" ht="24.95" customHeight="1">
      <c r="B894" s="17"/>
      <c r="C894" s="17"/>
      <c r="F894" s="17"/>
      <c r="G894" s="17"/>
      <c r="H894" s="17"/>
      <c r="I894" s="17"/>
      <c r="J894" s="17"/>
      <c r="K894" s="17"/>
      <c r="L894" s="17"/>
      <c r="M894" s="17"/>
      <c r="N894" s="17"/>
    </row>
    <row r="895" spans="2:14" ht="24.95" customHeight="1">
      <c r="B895" s="17"/>
      <c r="C895" s="17"/>
      <c r="F895" s="17"/>
      <c r="G895" s="17"/>
      <c r="H895" s="17"/>
      <c r="I895" s="17"/>
      <c r="J895" s="17"/>
      <c r="K895" s="17"/>
      <c r="L895" s="17"/>
      <c r="M895" s="17"/>
      <c r="N895" s="17"/>
    </row>
    <row r="896" spans="2:14" ht="24.95" customHeight="1">
      <c r="B896" s="17"/>
      <c r="C896" s="17"/>
      <c r="F896" s="17"/>
      <c r="G896" s="17"/>
      <c r="H896" s="17"/>
      <c r="I896" s="17"/>
      <c r="J896" s="17"/>
      <c r="K896" s="17"/>
      <c r="L896" s="17"/>
      <c r="M896" s="17"/>
      <c r="N896" s="17"/>
    </row>
    <row r="897" spans="2:14" ht="24.95" customHeight="1">
      <c r="B897" s="17"/>
      <c r="C897" s="17"/>
      <c r="F897" s="17"/>
      <c r="G897" s="17"/>
      <c r="H897" s="17"/>
      <c r="I897" s="17"/>
      <c r="J897" s="17"/>
      <c r="K897" s="17"/>
      <c r="L897" s="17"/>
      <c r="M897" s="17"/>
      <c r="N897" s="17"/>
    </row>
    <row r="898" spans="2:14" ht="24.95" customHeight="1">
      <c r="B898" s="17"/>
      <c r="C898" s="17"/>
      <c r="F898" s="17"/>
      <c r="G898" s="17"/>
      <c r="H898" s="17"/>
      <c r="I898" s="17"/>
      <c r="J898" s="17"/>
      <c r="K898" s="17"/>
      <c r="L898" s="17"/>
      <c r="M898" s="17"/>
      <c r="N898" s="17"/>
    </row>
    <row r="899" spans="2:14" ht="24.95" customHeight="1">
      <c r="B899" s="17"/>
      <c r="C899" s="17"/>
      <c r="F899" s="17"/>
      <c r="G899" s="17"/>
      <c r="H899" s="17"/>
      <c r="I899" s="17"/>
      <c r="J899" s="17"/>
      <c r="K899" s="17"/>
      <c r="L899" s="17"/>
      <c r="M899" s="17"/>
      <c r="N899" s="17"/>
    </row>
    <row r="900" spans="2:14" ht="24.95" customHeight="1">
      <c r="B900" s="17"/>
      <c r="C900" s="17"/>
      <c r="F900" s="17"/>
      <c r="G900" s="17"/>
      <c r="H900" s="17"/>
      <c r="I900" s="17"/>
      <c r="J900" s="17"/>
      <c r="K900" s="17"/>
      <c r="L900" s="17"/>
      <c r="M900" s="17"/>
      <c r="N900" s="17"/>
    </row>
    <row r="901" spans="2:14" ht="24.95" customHeight="1">
      <c r="B901" s="17"/>
      <c r="C901" s="17"/>
      <c r="F901" s="17"/>
      <c r="G901" s="17"/>
      <c r="H901" s="17"/>
      <c r="I901" s="17"/>
      <c r="J901" s="17"/>
      <c r="K901" s="17"/>
      <c r="L901" s="17"/>
      <c r="M901" s="17"/>
      <c r="N901" s="17"/>
    </row>
    <row r="902" spans="2:14" ht="24.95" customHeight="1">
      <c r="B902" s="17"/>
      <c r="C902" s="17"/>
      <c r="F902" s="17"/>
      <c r="G902" s="17"/>
      <c r="H902" s="17"/>
      <c r="I902" s="17"/>
      <c r="J902" s="17"/>
      <c r="K902" s="17"/>
      <c r="L902" s="17"/>
      <c r="M902" s="17"/>
      <c r="N902" s="17"/>
    </row>
    <row r="903" spans="2:14" ht="24.95" customHeight="1">
      <c r="B903" s="17"/>
      <c r="C903" s="17"/>
      <c r="F903" s="17"/>
      <c r="G903" s="17"/>
      <c r="H903" s="17"/>
      <c r="I903" s="17"/>
      <c r="J903" s="17"/>
      <c r="K903" s="17"/>
      <c r="L903" s="17"/>
      <c r="M903" s="17"/>
      <c r="N903" s="17"/>
    </row>
    <row r="904" spans="2:14" ht="24.95" customHeight="1">
      <c r="B904" s="17"/>
      <c r="C904" s="17"/>
      <c r="F904" s="17"/>
      <c r="G904" s="17"/>
      <c r="H904" s="17"/>
      <c r="I904" s="17"/>
      <c r="J904" s="17"/>
      <c r="K904" s="17"/>
      <c r="L904" s="17"/>
      <c r="M904" s="17"/>
      <c r="N904" s="17"/>
    </row>
    <row r="905" spans="2:14" ht="24.95" customHeight="1">
      <c r="B905" s="17"/>
      <c r="C905" s="17"/>
      <c r="F905" s="17"/>
      <c r="G905" s="17"/>
      <c r="H905" s="17"/>
      <c r="I905" s="17"/>
      <c r="J905" s="17"/>
      <c r="K905" s="17"/>
      <c r="L905" s="17"/>
      <c r="M905" s="17"/>
      <c r="N905" s="17"/>
    </row>
    <row r="906" spans="2:14" ht="24.95" customHeight="1">
      <c r="B906" s="17"/>
      <c r="C906" s="17"/>
      <c r="F906" s="17"/>
      <c r="G906" s="17"/>
      <c r="H906" s="17"/>
      <c r="I906" s="17"/>
      <c r="J906" s="17"/>
      <c r="K906" s="17"/>
      <c r="L906" s="17"/>
      <c r="M906" s="17"/>
      <c r="N906" s="17"/>
    </row>
    <row r="907" spans="2:14" ht="24.95" customHeight="1">
      <c r="B907" s="17"/>
      <c r="C907" s="17"/>
      <c r="F907" s="17"/>
      <c r="G907" s="17"/>
      <c r="H907" s="17"/>
      <c r="I907" s="17"/>
      <c r="J907" s="17"/>
      <c r="K907" s="17"/>
      <c r="L907" s="17"/>
      <c r="M907" s="17"/>
      <c r="N907" s="17"/>
    </row>
    <row r="908" spans="2:14" ht="24.95" customHeight="1">
      <c r="B908" s="17"/>
      <c r="C908" s="17"/>
      <c r="F908" s="17"/>
      <c r="G908" s="17"/>
      <c r="H908" s="17"/>
      <c r="I908" s="17"/>
      <c r="J908" s="17"/>
      <c r="K908" s="17"/>
      <c r="L908" s="17"/>
      <c r="M908" s="17"/>
      <c r="N908" s="17"/>
    </row>
    <row r="909" spans="2:14" ht="24.95" customHeight="1">
      <c r="B909" s="17"/>
      <c r="C909" s="17"/>
      <c r="F909" s="17"/>
      <c r="G909" s="17"/>
      <c r="H909" s="17"/>
      <c r="I909" s="17"/>
      <c r="J909" s="17"/>
      <c r="K909" s="17"/>
      <c r="L909" s="17"/>
      <c r="M909" s="17"/>
      <c r="N909" s="17"/>
    </row>
    <row r="910" spans="2:14" ht="24.95" customHeight="1">
      <c r="B910" s="17"/>
      <c r="C910" s="17"/>
      <c r="F910" s="17"/>
      <c r="G910" s="17"/>
      <c r="H910" s="17"/>
      <c r="I910" s="17"/>
      <c r="J910" s="17"/>
      <c r="K910" s="17"/>
      <c r="L910" s="17"/>
      <c r="M910" s="17"/>
      <c r="N910" s="17"/>
    </row>
    <row r="911" spans="2:14" ht="24.95" customHeight="1">
      <c r="B911" s="17"/>
      <c r="C911" s="17"/>
      <c r="F911" s="17"/>
      <c r="G911" s="17"/>
      <c r="H911" s="17"/>
      <c r="I911" s="17"/>
      <c r="J911" s="17"/>
      <c r="K911" s="17"/>
      <c r="L911" s="17"/>
      <c r="M911" s="17"/>
      <c r="N911" s="17"/>
    </row>
    <row r="912" spans="2:14" ht="24.95" customHeight="1">
      <c r="B912" s="17"/>
      <c r="C912" s="17"/>
      <c r="F912" s="17"/>
      <c r="G912" s="17"/>
      <c r="H912" s="17"/>
      <c r="I912" s="17"/>
      <c r="J912" s="17"/>
      <c r="K912" s="17"/>
      <c r="L912" s="17"/>
      <c r="M912" s="17"/>
      <c r="N912" s="17"/>
    </row>
    <row r="913" spans="2:14" ht="24.95" customHeight="1">
      <c r="B913" s="17"/>
      <c r="C913" s="17"/>
      <c r="F913" s="17"/>
      <c r="G913" s="17"/>
      <c r="H913" s="17"/>
      <c r="I913" s="17"/>
      <c r="J913" s="17"/>
      <c r="K913" s="17"/>
      <c r="L913" s="17"/>
      <c r="M913" s="17"/>
      <c r="N913" s="17"/>
    </row>
    <row r="914" spans="2:14" ht="24.95" customHeight="1">
      <c r="B914" s="17"/>
      <c r="C914" s="17"/>
      <c r="F914" s="17"/>
      <c r="G914" s="17"/>
      <c r="H914" s="17"/>
      <c r="I914" s="17"/>
      <c r="J914" s="17"/>
      <c r="K914" s="17"/>
      <c r="L914" s="17"/>
      <c r="M914" s="17"/>
      <c r="N914" s="17"/>
    </row>
    <row r="915" spans="2:14" ht="24.95" customHeight="1">
      <c r="B915" s="17"/>
      <c r="C915" s="17"/>
      <c r="F915" s="17"/>
      <c r="G915" s="17"/>
      <c r="H915" s="17"/>
      <c r="I915" s="17"/>
      <c r="J915" s="17"/>
      <c r="K915" s="17"/>
      <c r="L915" s="17"/>
      <c r="M915" s="17"/>
      <c r="N915" s="17"/>
    </row>
    <row r="916" spans="2:14" ht="24.95" customHeight="1">
      <c r="B916" s="17"/>
      <c r="C916" s="17"/>
      <c r="F916" s="17"/>
      <c r="G916" s="17"/>
      <c r="H916" s="17"/>
      <c r="I916" s="17"/>
      <c r="J916" s="17"/>
      <c r="K916" s="17"/>
      <c r="L916" s="17"/>
      <c r="M916" s="17"/>
      <c r="N916" s="17"/>
    </row>
    <row r="917" spans="2:14" ht="24.95" customHeight="1">
      <c r="B917" s="17"/>
      <c r="C917" s="17"/>
      <c r="F917" s="17"/>
      <c r="G917" s="17"/>
      <c r="H917" s="17"/>
      <c r="I917" s="17"/>
      <c r="J917" s="17"/>
      <c r="K917" s="17"/>
      <c r="L917" s="17"/>
      <c r="M917" s="17"/>
      <c r="N917" s="17"/>
    </row>
    <row r="918" spans="2:14" ht="24.95" customHeight="1">
      <c r="B918" s="17"/>
      <c r="C918" s="17"/>
      <c r="F918" s="17"/>
      <c r="G918" s="17"/>
      <c r="H918" s="17"/>
      <c r="I918" s="17"/>
      <c r="J918" s="17"/>
      <c r="K918" s="17"/>
      <c r="L918" s="17"/>
      <c r="M918" s="17"/>
      <c r="N918" s="17"/>
    </row>
    <row r="919" spans="2:14" ht="24.95" customHeight="1">
      <c r="B919" s="17"/>
      <c r="C919" s="17"/>
      <c r="F919" s="17"/>
      <c r="G919" s="17"/>
      <c r="H919" s="17"/>
      <c r="I919" s="17"/>
      <c r="J919" s="17"/>
      <c r="K919" s="17"/>
      <c r="L919" s="17"/>
      <c r="M919" s="17"/>
      <c r="N919" s="17"/>
    </row>
    <row r="920" spans="2:14" ht="24.95" customHeight="1">
      <c r="B920" s="17"/>
      <c r="C920" s="17"/>
      <c r="F920" s="17"/>
      <c r="G920" s="17"/>
      <c r="H920" s="17"/>
      <c r="I920" s="17"/>
      <c r="J920" s="17"/>
      <c r="K920" s="17"/>
      <c r="L920" s="17"/>
      <c r="M920" s="17"/>
      <c r="N920" s="17"/>
    </row>
    <row r="921" spans="2:14" ht="24.95" customHeight="1">
      <c r="B921" s="17"/>
      <c r="C921" s="17"/>
      <c r="F921" s="17"/>
      <c r="G921" s="17"/>
      <c r="H921" s="17"/>
      <c r="I921" s="17"/>
      <c r="J921" s="17"/>
      <c r="K921" s="17"/>
      <c r="L921" s="17"/>
      <c r="M921" s="17"/>
      <c r="N921" s="17"/>
    </row>
    <row r="922" spans="2:14" ht="24.95" customHeight="1">
      <c r="B922" s="17"/>
      <c r="C922" s="17"/>
      <c r="F922" s="17"/>
      <c r="G922" s="17"/>
      <c r="H922" s="17"/>
      <c r="I922" s="17"/>
      <c r="J922" s="17"/>
      <c r="K922" s="17"/>
      <c r="L922" s="17"/>
      <c r="M922" s="17"/>
      <c r="N922" s="17"/>
    </row>
    <row r="923" spans="2:14" ht="24.95" customHeight="1">
      <c r="B923" s="17"/>
      <c r="C923" s="17"/>
      <c r="F923" s="17"/>
      <c r="G923" s="17"/>
      <c r="H923" s="17"/>
      <c r="I923" s="17"/>
      <c r="J923" s="17"/>
      <c r="K923" s="17"/>
      <c r="L923" s="17"/>
      <c r="M923" s="17"/>
      <c r="N923" s="17"/>
    </row>
    <row r="924" spans="2:14" ht="24.95" customHeight="1">
      <c r="B924" s="17"/>
      <c r="C924" s="17"/>
      <c r="F924" s="17"/>
      <c r="G924" s="17"/>
      <c r="H924" s="17"/>
      <c r="I924" s="17"/>
      <c r="J924" s="17"/>
      <c r="K924" s="17"/>
      <c r="L924" s="17"/>
      <c r="M924" s="17"/>
      <c r="N924" s="17"/>
    </row>
    <row r="925" spans="2:14" ht="24.95" customHeight="1">
      <c r="B925" s="17"/>
      <c r="C925" s="17"/>
      <c r="F925" s="17"/>
      <c r="G925" s="17"/>
      <c r="H925" s="17"/>
      <c r="I925" s="17"/>
      <c r="J925" s="17"/>
      <c r="K925" s="17"/>
      <c r="L925" s="17"/>
      <c r="M925" s="17"/>
      <c r="N925" s="17"/>
    </row>
    <row r="926" spans="2:14" ht="24.95" customHeight="1">
      <c r="B926" s="17"/>
      <c r="C926" s="17"/>
      <c r="F926" s="17"/>
      <c r="G926" s="17"/>
      <c r="H926" s="17"/>
      <c r="I926" s="17"/>
      <c r="J926" s="17"/>
      <c r="K926" s="17"/>
      <c r="L926" s="17"/>
      <c r="M926" s="17"/>
      <c r="N926" s="17"/>
    </row>
    <row r="927" spans="2:14" ht="24.95" customHeight="1">
      <c r="B927" s="17"/>
      <c r="C927" s="17"/>
      <c r="F927" s="17"/>
      <c r="G927" s="17"/>
      <c r="H927" s="17"/>
      <c r="I927" s="17"/>
      <c r="J927" s="17"/>
      <c r="K927" s="17"/>
      <c r="L927" s="17"/>
      <c r="M927" s="17"/>
      <c r="N927" s="17"/>
    </row>
    <row r="928" spans="2:14" ht="24.95" customHeight="1">
      <c r="B928" s="17"/>
      <c r="C928" s="17"/>
      <c r="F928" s="17"/>
      <c r="G928" s="17"/>
      <c r="H928" s="17"/>
      <c r="I928" s="17"/>
      <c r="J928" s="17"/>
      <c r="K928" s="17"/>
      <c r="L928" s="17"/>
      <c r="M928" s="17"/>
      <c r="N928" s="17"/>
    </row>
    <row r="929" spans="2:14" ht="24.95" customHeight="1">
      <c r="B929" s="17"/>
      <c r="C929" s="17"/>
      <c r="F929" s="17"/>
      <c r="G929" s="17"/>
      <c r="H929" s="17"/>
      <c r="I929" s="17"/>
      <c r="J929" s="17"/>
      <c r="K929" s="17"/>
      <c r="L929" s="17"/>
      <c r="M929" s="17"/>
      <c r="N929" s="17"/>
    </row>
    <row r="930" spans="2:14" ht="24.95" customHeight="1">
      <c r="B930" s="17"/>
      <c r="C930" s="17"/>
      <c r="F930" s="17"/>
      <c r="G930" s="17"/>
      <c r="H930" s="17"/>
      <c r="I930" s="17"/>
      <c r="J930" s="17"/>
      <c r="K930" s="17"/>
      <c r="L930" s="17"/>
      <c r="M930" s="17"/>
      <c r="N930" s="17"/>
    </row>
    <row r="931" spans="2:14" ht="24.95" customHeight="1">
      <c r="B931" s="17"/>
      <c r="C931" s="17"/>
      <c r="F931" s="17"/>
      <c r="G931" s="17"/>
      <c r="H931" s="17"/>
      <c r="I931" s="17"/>
      <c r="J931" s="17"/>
      <c r="K931" s="17"/>
      <c r="L931" s="17"/>
      <c r="M931" s="17"/>
      <c r="N931" s="17"/>
    </row>
    <row r="932" spans="2:14" ht="24.95" customHeight="1">
      <c r="B932" s="17"/>
      <c r="C932" s="17"/>
      <c r="F932" s="17"/>
      <c r="G932" s="17"/>
      <c r="H932" s="17"/>
      <c r="I932" s="17"/>
      <c r="J932" s="17"/>
      <c r="K932" s="17"/>
      <c r="L932" s="17"/>
      <c r="M932" s="17"/>
      <c r="N932" s="17"/>
    </row>
    <row r="933" spans="2:14" ht="24.95" customHeight="1">
      <c r="B933" s="17"/>
      <c r="C933" s="17"/>
      <c r="F933" s="17"/>
      <c r="G933" s="17"/>
      <c r="H933" s="17"/>
      <c r="I933" s="17"/>
      <c r="J933" s="17"/>
      <c r="K933" s="17"/>
      <c r="L933" s="17"/>
      <c r="M933" s="17"/>
      <c r="N933" s="17"/>
    </row>
    <row r="934" spans="2:14" ht="24.95" customHeight="1">
      <c r="B934" s="17"/>
      <c r="C934" s="17"/>
      <c r="F934" s="17"/>
      <c r="G934" s="17"/>
      <c r="H934" s="17"/>
      <c r="I934" s="17"/>
      <c r="J934" s="17"/>
      <c r="K934" s="17"/>
      <c r="L934" s="17"/>
      <c r="M934" s="17"/>
      <c r="N934" s="17"/>
    </row>
    <row r="935" spans="2:14" ht="24.95" customHeight="1">
      <c r="B935" s="17"/>
      <c r="C935" s="17"/>
      <c r="F935" s="17"/>
      <c r="G935" s="17"/>
      <c r="H935" s="17"/>
      <c r="I935" s="17"/>
      <c r="J935" s="17"/>
      <c r="K935" s="17"/>
      <c r="L935" s="17"/>
      <c r="M935" s="17"/>
      <c r="N935" s="17"/>
    </row>
    <row r="936" spans="2:14" ht="24.95" customHeight="1">
      <c r="B936" s="17"/>
      <c r="C936" s="17"/>
      <c r="F936" s="17"/>
      <c r="G936" s="17"/>
      <c r="H936" s="17"/>
      <c r="I936" s="17"/>
      <c r="J936" s="17"/>
      <c r="K936" s="17"/>
      <c r="L936" s="17"/>
      <c r="M936" s="17"/>
      <c r="N936" s="17"/>
    </row>
    <row r="937" spans="2:14" ht="24.95" customHeight="1">
      <c r="B937" s="17"/>
      <c r="C937" s="17"/>
      <c r="F937" s="17"/>
      <c r="G937" s="17"/>
      <c r="H937" s="17"/>
      <c r="I937" s="17"/>
      <c r="J937" s="17"/>
      <c r="K937" s="17"/>
      <c r="L937" s="17"/>
      <c r="M937" s="17"/>
      <c r="N937" s="17"/>
    </row>
    <row r="938" spans="2:14" ht="24.95" customHeight="1">
      <c r="B938" s="17"/>
      <c r="C938" s="17"/>
      <c r="F938" s="17"/>
      <c r="G938" s="17"/>
      <c r="H938" s="17"/>
      <c r="I938" s="17"/>
      <c r="J938" s="17"/>
      <c r="K938" s="17"/>
      <c r="L938" s="17"/>
      <c r="M938" s="17"/>
      <c r="N938" s="17"/>
    </row>
    <row r="939" spans="2:14" ht="24.95" customHeight="1">
      <c r="B939" s="17"/>
      <c r="C939" s="17"/>
      <c r="F939" s="17"/>
      <c r="G939" s="17"/>
      <c r="H939" s="17"/>
      <c r="I939" s="17"/>
      <c r="J939" s="17"/>
      <c r="K939" s="17"/>
      <c r="L939" s="17"/>
      <c r="M939" s="17"/>
      <c r="N939" s="17"/>
    </row>
    <row r="940" spans="2:14" ht="24.95" customHeight="1">
      <c r="B940" s="17"/>
      <c r="C940" s="17"/>
      <c r="F940" s="17"/>
      <c r="G940" s="17"/>
      <c r="H940" s="17"/>
      <c r="I940" s="17"/>
      <c r="J940" s="17"/>
      <c r="K940" s="17"/>
      <c r="L940" s="17"/>
      <c r="M940" s="17"/>
      <c r="N940" s="17"/>
    </row>
    <row r="941" spans="2:14" ht="24.95" customHeight="1">
      <c r="B941" s="17"/>
      <c r="C941" s="17"/>
      <c r="F941" s="17"/>
      <c r="G941" s="17"/>
      <c r="H941" s="17"/>
      <c r="I941" s="17"/>
      <c r="J941" s="17"/>
      <c r="K941" s="17"/>
      <c r="L941" s="17"/>
      <c r="M941" s="17"/>
      <c r="N941" s="17"/>
    </row>
    <row r="942" spans="2:14" ht="24.95" customHeight="1">
      <c r="B942" s="17"/>
      <c r="C942" s="17"/>
      <c r="F942" s="17"/>
      <c r="G942" s="17"/>
      <c r="H942" s="17"/>
      <c r="I942" s="17"/>
      <c r="J942" s="17"/>
      <c r="K942" s="17"/>
      <c r="L942" s="17"/>
      <c r="M942" s="17"/>
      <c r="N942" s="17"/>
    </row>
    <row r="943" spans="2:14" ht="24.95" customHeight="1">
      <c r="B943" s="17"/>
      <c r="C943" s="17"/>
      <c r="F943" s="17"/>
      <c r="G943" s="17"/>
      <c r="H943" s="17"/>
      <c r="I943" s="17"/>
      <c r="J943" s="17"/>
      <c r="K943" s="17"/>
      <c r="L943" s="17"/>
      <c r="M943" s="17"/>
      <c r="N943" s="17"/>
    </row>
    <row r="944" spans="2:14" ht="24.95" customHeight="1">
      <c r="B944" s="17"/>
      <c r="C944" s="17"/>
      <c r="F944" s="17"/>
      <c r="G944" s="17"/>
      <c r="H944" s="17"/>
      <c r="I944" s="17"/>
      <c r="J944" s="17"/>
      <c r="K944" s="17"/>
      <c r="L944" s="17"/>
      <c r="M944" s="17"/>
      <c r="N944" s="17"/>
    </row>
    <row r="945" spans="2:14" ht="24.95" customHeight="1">
      <c r="B945" s="17"/>
      <c r="C945" s="17"/>
      <c r="F945" s="17"/>
      <c r="G945" s="17"/>
      <c r="H945" s="17"/>
      <c r="I945" s="17"/>
      <c r="J945" s="17"/>
      <c r="K945" s="17"/>
      <c r="L945" s="17"/>
      <c r="M945" s="17"/>
      <c r="N945" s="17"/>
    </row>
    <row r="946" spans="2:14" ht="24.95" customHeight="1">
      <c r="B946" s="17"/>
      <c r="C946" s="17"/>
      <c r="F946" s="17"/>
      <c r="G946" s="17"/>
      <c r="H946" s="17"/>
      <c r="I946" s="17"/>
      <c r="J946" s="17"/>
      <c r="K946" s="17"/>
      <c r="L946" s="17"/>
      <c r="M946" s="17"/>
      <c r="N946" s="17"/>
    </row>
    <row r="947" spans="2:14" ht="24.95" customHeight="1">
      <c r="B947" s="17"/>
      <c r="C947" s="17"/>
      <c r="F947" s="17"/>
      <c r="G947" s="17"/>
      <c r="H947" s="17"/>
      <c r="I947" s="17"/>
      <c r="J947" s="17"/>
      <c r="K947" s="17"/>
      <c r="L947" s="17"/>
      <c r="M947" s="17"/>
      <c r="N947" s="17"/>
    </row>
    <row r="948" spans="2:14" ht="24.95" customHeight="1">
      <c r="B948" s="17"/>
      <c r="C948" s="17"/>
      <c r="F948" s="17"/>
      <c r="G948" s="17"/>
      <c r="H948" s="17"/>
      <c r="I948" s="17"/>
      <c r="J948" s="17"/>
      <c r="K948" s="17"/>
      <c r="L948" s="17"/>
      <c r="M948" s="17"/>
      <c r="N948" s="17"/>
    </row>
    <row r="949" spans="2:14" ht="24.95" customHeight="1">
      <c r="B949" s="17"/>
      <c r="C949" s="17"/>
      <c r="F949" s="17"/>
      <c r="G949" s="17"/>
      <c r="H949" s="17"/>
      <c r="I949" s="17"/>
      <c r="J949" s="17"/>
      <c r="K949" s="17"/>
      <c r="L949" s="17"/>
      <c r="M949" s="17"/>
      <c r="N949" s="17"/>
    </row>
    <row r="950" spans="2:14" ht="24.95" customHeight="1">
      <c r="B950" s="17"/>
      <c r="C950" s="17"/>
      <c r="F950" s="17"/>
      <c r="G950" s="17"/>
      <c r="H950" s="17"/>
      <c r="I950" s="17"/>
      <c r="J950" s="17"/>
      <c r="K950" s="17"/>
      <c r="L950" s="17"/>
      <c r="M950" s="17"/>
      <c r="N950" s="17"/>
    </row>
    <row r="951" spans="2:14" ht="24.95" customHeight="1">
      <c r="B951" s="17"/>
      <c r="C951" s="17"/>
      <c r="F951" s="17"/>
      <c r="G951" s="17"/>
      <c r="H951" s="17"/>
      <c r="I951" s="17"/>
      <c r="J951" s="17"/>
      <c r="K951" s="17"/>
      <c r="L951" s="17"/>
      <c r="M951" s="17"/>
      <c r="N951" s="17"/>
    </row>
    <row r="952" spans="2:14" ht="24.95" customHeight="1">
      <c r="B952" s="17"/>
      <c r="C952" s="17"/>
      <c r="F952" s="17"/>
      <c r="G952" s="17"/>
      <c r="H952" s="17"/>
      <c r="I952" s="17"/>
      <c r="J952" s="17"/>
      <c r="K952" s="17"/>
      <c r="L952" s="17"/>
      <c r="M952" s="17"/>
      <c r="N952" s="17"/>
    </row>
    <row r="953" spans="2:14" ht="24.95" customHeight="1">
      <c r="B953" s="17"/>
      <c r="C953" s="17"/>
      <c r="F953" s="17"/>
      <c r="G953" s="17"/>
      <c r="H953" s="17"/>
      <c r="I953" s="17"/>
      <c r="J953" s="17"/>
      <c r="K953" s="17"/>
      <c r="L953" s="17"/>
      <c r="M953" s="17"/>
      <c r="N953" s="17"/>
    </row>
    <row r="954" spans="2:14" ht="24.95" customHeight="1">
      <c r="B954" s="17"/>
      <c r="C954" s="17"/>
      <c r="F954" s="17"/>
      <c r="G954" s="17"/>
      <c r="H954" s="17"/>
      <c r="I954" s="17"/>
      <c r="J954" s="17"/>
      <c r="K954" s="17"/>
      <c r="L954" s="17"/>
      <c r="M954" s="17"/>
      <c r="N954" s="17"/>
    </row>
    <row r="955" spans="2:14" ht="24.95" customHeight="1">
      <c r="B955" s="17"/>
      <c r="C955" s="17"/>
      <c r="F955" s="17"/>
      <c r="G955" s="17"/>
      <c r="H955" s="17"/>
      <c r="I955" s="17"/>
      <c r="J955" s="17"/>
      <c r="K955" s="17"/>
      <c r="L955" s="17"/>
      <c r="M955" s="17"/>
      <c r="N955" s="17"/>
    </row>
    <row r="956" spans="2:14" ht="24.95" customHeight="1">
      <c r="B956" s="17"/>
      <c r="C956" s="17"/>
      <c r="F956" s="17"/>
      <c r="G956" s="17"/>
      <c r="H956" s="17"/>
      <c r="I956" s="17"/>
      <c r="J956" s="17"/>
      <c r="K956" s="17"/>
      <c r="L956" s="17"/>
      <c r="M956" s="17"/>
      <c r="N956" s="17"/>
    </row>
    <row r="957" spans="2:14" ht="24.95" customHeight="1">
      <c r="B957" s="17"/>
      <c r="C957" s="17"/>
      <c r="F957" s="17"/>
      <c r="G957" s="17"/>
      <c r="H957" s="17"/>
      <c r="I957" s="17"/>
      <c r="J957" s="17"/>
      <c r="K957" s="17"/>
      <c r="L957" s="17"/>
      <c r="M957" s="17"/>
      <c r="N957" s="17"/>
    </row>
    <row r="958" spans="2:14" ht="24.95" customHeight="1">
      <c r="B958" s="17"/>
      <c r="C958" s="17"/>
      <c r="F958" s="17"/>
      <c r="G958" s="17"/>
      <c r="H958" s="17"/>
      <c r="I958" s="17"/>
      <c r="J958" s="17"/>
      <c r="K958" s="17"/>
      <c r="L958" s="17"/>
      <c r="M958" s="17"/>
      <c r="N958" s="17"/>
    </row>
    <row r="959" spans="2:14" ht="24.95" customHeight="1">
      <c r="B959" s="17"/>
      <c r="C959" s="17"/>
      <c r="F959" s="17"/>
      <c r="G959" s="17"/>
      <c r="H959" s="17"/>
      <c r="I959" s="17"/>
      <c r="J959" s="17"/>
      <c r="K959" s="17"/>
      <c r="L959" s="17"/>
      <c r="M959" s="17"/>
      <c r="N959" s="17"/>
    </row>
    <row r="960" spans="2:14" ht="24.95" customHeight="1">
      <c r="B960" s="17"/>
      <c r="C960" s="17"/>
      <c r="F960" s="17"/>
      <c r="G960" s="17"/>
      <c r="H960" s="17"/>
      <c r="I960" s="17"/>
      <c r="J960" s="17"/>
      <c r="K960" s="17"/>
      <c r="L960" s="17"/>
      <c r="M960" s="17"/>
      <c r="N960" s="17"/>
    </row>
    <row r="961" spans="2:14" ht="24.95" customHeight="1">
      <c r="B961" s="17"/>
      <c r="C961" s="17"/>
      <c r="F961" s="17"/>
      <c r="G961" s="17"/>
      <c r="H961" s="17"/>
      <c r="I961" s="17"/>
      <c r="J961" s="17"/>
      <c r="K961" s="17"/>
      <c r="L961" s="17"/>
      <c r="M961" s="17"/>
      <c r="N961" s="17"/>
    </row>
    <row r="962" spans="2:14" ht="24.95" customHeight="1">
      <c r="B962" s="17"/>
      <c r="C962" s="17"/>
      <c r="F962" s="17"/>
      <c r="G962" s="17"/>
      <c r="H962" s="17"/>
      <c r="I962" s="17"/>
      <c r="J962" s="17"/>
      <c r="K962" s="17"/>
      <c r="L962" s="17"/>
      <c r="M962" s="17"/>
      <c r="N962" s="17"/>
    </row>
    <row r="963" spans="2:14" ht="24.95" customHeight="1">
      <c r="B963" s="17"/>
      <c r="C963" s="17"/>
      <c r="F963" s="17"/>
      <c r="G963" s="17"/>
      <c r="H963" s="17"/>
      <c r="I963" s="17"/>
      <c r="J963" s="17"/>
      <c r="K963" s="17"/>
      <c r="L963" s="17"/>
      <c r="M963" s="17"/>
      <c r="N963" s="17"/>
    </row>
    <row r="964" spans="2:14" ht="24.95" customHeight="1">
      <c r="B964" s="17"/>
      <c r="C964" s="17"/>
      <c r="F964" s="17"/>
      <c r="G964" s="17"/>
      <c r="H964" s="17"/>
      <c r="I964" s="17"/>
      <c r="J964" s="17"/>
      <c r="K964" s="17"/>
      <c r="L964" s="17"/>
      <c r="M964" s="17"/>
      <c r="N964" s="17"/>
    </row>
    <row r="965" spans="2:14" ht="24.95" customHeight="1">
      <c r="B965" s="17"/>
      <c r="C965" s="17"/>
      <c r="F965" s="17"/>
      <c r="G965" s="17"/>
      <c r="H965" s="17"/>
      <c r="I965" s="17"/>
      <c r="J965" s="17"/>
      <c r="K965" s="17"/>
      <c r="L965" s="17"/>
      <c r="M965" s="17"/>
      <c r="N965" s="17"/>
    </row>
    <row r="966" spans="2:14" ht="24.95" customHeight="1">
      <c r="B966" s="17"/>
      <c r="C966" s="17"/>
      <c r="F966" s="17"/>
      <c r="G966" s="17"/>
      <c r="H966" s="17"/>
      <c r="I966" s="17"/>
      <c r="J966" s="17"/>
      <c r="K966" s="17"/>
      <c r="L966" s="17"/>
      <c r="M966" s="17"/>
      <c r="N966" s="17"/>
    </row>
    <row r="967" spans="2:14" ht="24.95" customHeight="1">
      <c r="B967" s="17"/>
      <c r="C967" s="17"/>
      <c r="F967" s="17"/>
      <c r="G967" s="17"/>
      <c r="H967" s="17"/>
      <c r="I967" s="17"/>
      <c r="J967" s="17"/>
      <c r="K967" s="17"/>
      <c r="L967" s="17"/>
      <c r="M967" s="17"/>
      <c r="N967" s="17"/>
    </row>
    <row r="968" spans="2:14" ht="24.95" customHeight="1">
      <c r="B968" s="17"/>
      <c r="C968" s="17"/>
      <c r="F968" s="17"/>
      <c r="G968" s="17"/>
      <c r="H968" s="17"/>
      <c r="I968" s="17"/>
      <c r="J968" s="17"/>
      <c r="K968" s="17"/>
      <c r="L968" s="17"/>
      <c r="M968" s="17"/>
      <c r="N968" s="17"/>
    </row>
    <row r="969" spans="2:14" ht="24.95" customHeight="1">
      <c r="B969" s="17"/>
      <c r="C969" s="17"/>
      <c r="F969" s="17"/>
      <c r="G969" s="17"/>
      <c r="H969" s="17"/>
      <c r="I969" s="17"/>
      <c r="J969" s="17"/>
      <c r="K969" s="17"/>
      <c r="L969" s="17"/>
      <c r="M969" s="17"/>
      <c r="N969" s="17"/>
    </row>
    <row r="970" spans="2:14" ht="24.95" customHeight="1">
      <c r="B970" s="17"/>
      <c r="C970" s="17"/>
      <c r="F970" s="17"/>
      <c r="G970" s="17"/>
      <c r="H970" s="17"/>
      <c r="I970" s="17"/>
      <c r="J970" s="17"/>
      <c r="K970" s="17"/>
      <c r="L970" s="17"/>
      <c r="M970" s="17"/>
      <c r="N970" s="17"/>
    </row>
    <row r="971" spans="2:14" ht="24.95" customHeight="1">
      <c r="B971" s="17"/>
      <c r="C971" s="17"/>
      <c r="F971" s="17"/>
      <c r="G971" s="17"/>
      <c r="H971" s="17"/>
      <c r="I971" s="17"/>
      <c r="J971" s="17"/>
      <c r="K971" s="17"/>
      <c r="L971" s="17"/>
      <c r="M971" s="17"/>
      <c r="N971" s="17"/>
    </row>
    <row r="972" spans="2:14" ht="24.95" customHeight="1">
      <c r="B972" s="17"/>
      <c r="C972" s="17"/>
      <c r="F972" s="17"/>
      <c r="G972" s="17"/>
      <c r="H972" s="17"/>
      <c r="I972" s="17"/>
      <c r="J972" s="17"/>
      <c r="K972" s="17"/>
      <c r="L972" s="17"/>
      <c r="M972" s="17"/>
      <c r="N972" s="17"/>
    </row>
    <row r="973" spans="2:14" ht="24.95" customHeight="1">
      <c r="B973" s="17"/>
      <c r="C973" s="17"/>
      <c r="F973" s="17"/>
      <c r="G973" s="17"/>
      <c r="H973" s="17"/>
      <c r="I973" s="17"/>
      <c r="J973" s="17"/>
      <c r="K973" s="17"/>
      <c r="L973" s="17"/>
      <c r="M973" s="17"/>
      <c r="N973" s="17"/>
    </row>
    <row r="974" spans="2:14" ht="24.95" customHeight="1">
      <c r="B974" s="17"/>
      <c r="C974" s="17"/>
      <c r="F974" s="17"/>
      <c r="G974" s="17"/>
      <c r="H974" s="17"/>
      <c r="I974" s="17"/>
      <c r="J974" s="17"/>
      <c r="K974" s="17"/>
      <c r="L974" s="17"/>
      <c r="M974" s="17"/>
      <c r="N974" s="17"/>
    </row>
    <row r="975" spans="2:14" ht="24.95" customHeight="1">
      <c r="B975" s="17"/>
      <c r="C975" s="17"/>
      <c r="F975" s="17"/>
      <c r="G975" s="17"/>
      <c r="H975" s="17"/>
      <c r="I975" s="17"/>
      <c r="J975" s="17"/>
      <c r="K975" s="17"/>
      <c r="L975" s="17"/>
      <c r="M975" s="17"/>
      <c r="N975" s="17"/>
    </row>
    <row r="976" spans="2:14" ht="24.95" customHeight="1">
      <c r="B976" s="17"/>
      <c r="C976" s="17"/>
      <c r="F976" s="17"/>
      <c r="G976" s="17"/>
      <c r="H976" s="17"/>
      <c r="I976" s="17"/>
      <c r="J976" s="17"/>
      <c r="K976" s="17"/>
      <c r="L976" s="17"/>
      <c r="M976" s="17"/>
      <c r="N976" s="17"/>
    </row>
    <row r="977" spans="2:14" ht="24.95" customHeight="1">
      <c r="B977" s="17"/>
      <c r="C977" s="17"/>
      <c r="F977" s="17"/>
      <c r="G977" s="17"/>
      <c r="H977" s="17"/>
      <c r="I977" s="17"/>
      <c r="J977" s="17"/>
      <c r="K977" s="17"/>
      <c r="L977" s="17"/>
      <c r="M977" s="17"/>
      <c r="N977" s="17"/>
    </row>
    <row r="978" spans="2:14" ht="24.95" customHeight="1">
      <c r="B978" s="17"/>
      <c r="C978" s="17"/>
      <c r="F978" s="17"/>
      <c r="G978" s="17"/>
      <c r="H978" s="17"/>
      <c r="I978" s="17"/>
      <c r="J978" s="17"/>
      <c r="K978" s="17"/>
      <c r="L978" s="17"/>
      <c r="M978" s="17"/>
      <c r="N978" s="17"/>
    </row>
    <row r="979" spans="2:14" ht="24.95" customHeight="1">
      <c r="B979" s="17"/>
      <c r="C979" s="17"/>
      <c r="F979" s="17"/>
      <c r="G979" s="17"/>
      <c r="H979" s="17"/>
      <c r="I979" s="17"/>
      <c r="J979" s="17"/>
      <c r="K979" s="17"/>
      <c r="L979" s="17"/>
      <c r="M979" s="17"/>
      <c r="N979" s="17"/>
    </row>
    <row r="980" spans="2:14" ht="24.95" customHeight="1">
      <c r="B980" s="17"/>
      <c r="C980" s="17"/>
      <c r="F980" s="17"/>
      <c r="G980" s="17"/>
      <c r="H980" s="17"/>
      <c r="I980" s="17"/>
      <c r="J980" s="17"/>
      <c r="K980" s="17"/>
      <c r="L980" s="17"/>
      <c r="M980" s="17"/>
      <c r="N980" s="17"/>
    </row>
    <row r="981" spans="2:14" ht="24.95" customHeight="1">
      <c r="B981" s="17"/>
      <c r="C981" s="17"/>
      <c r="F981" s="17"/>
      <c r="G981" s="17"/>
      <c r="H981" s="17"/>
      <c r="I981" s="17"/>
      <c r="J981" s="17"/>
      <c r="K981" s="17"/>
      <c r="L981" s="17"/>
      <c r="M981" s="17"/>
      <c r="N981" s="17"/>
    </row>
    <row r="982" spans="2:14" ht="24.95" customHeight="1">
      <c r="B982" s="17"/>
      <c r="C982" s="17"/>
      <c r="F982" s="17"/>
      <c r="G982" s="17"/>
      <c r="H982" s="17"/>
      <c r="I982" s="17"/>
      <c r="J982" s="17"/>
      <c r="K982" s="17"/>
      <c r="L982" s="17"/>
      <c r="M982" s="17"/>
      <c r="N982" s="17"/>
    </row>
    <row r="983" spans="2:14" ht="24.95" customHeight="1">
      <c r="B983" s="17"/>
      <c r="C983" s="17"/>
      <c r="F983" s="17"/>
      <c r="G983" s="17"/>
      <c r="H983" s="17"/>
      <c r="I983" s="17"/>
      <c r="J983" s="17"/>
      <c r="K983" s="17"/>
      <c r="L983" s="17"/>
      <c r="M983" s="17"/>
      <c r="N983" s="17"/>
    </row>
    <row r="984" spans="2:14" ht="24.95" customHeight="1">
      <c r="B984" s="17"/>
      <c r="C984" s="17"/>
      <c r="F984" s="17"/>
      <c r="G984" s="17"/>
      <c r="H984" s="17"/>
      <c r="I984" s="17"/>
      <c r="J984" s="17"/>
      <c r="K984" s="17"/>
      <c r="L984" s="17"/>
      <c r="M984" s="17"/>
      <c r="N984" s="17"/>
    </row>
    <row r="985" spans="2:14" ht="24.95" customHeight="1">
      <c r="B985" s="17"/>
      <c r="C985" s="17"/>
      <c r="F985" s="17"/>
      <c r="G985" s="17"/>
      <c r="H985" s="17"/>
      <c r="I985" s="17"/>
      <c r="J985" s="17"/>
      <c r="K985" s="17"/>
      <c r="L985" s="17"/>
      <c r="M985" s="17"/>
      <c r="N985" s="17"/>
    </row>
    <row r="986" spans="2:14" ht="24.95" customHeight="1">
      <c r="B986" s="17"/>
      <c r="C986" s="17"/>
      <c r="F986" s="17"/>
      <c r="G986" s="17"/>
      <c r="H986" s="17"/>
      <c r="I986" s="17"/>
      <c r="J986" s="17"/>
      <c r="K986" s="17"/>
      <c r="L986" s="17"/>
      <c r="M986" s="17"/>
      <c r="N986" s="17"/>
    </row>
    <row r="987" spans="2:14" ht="24.95" customHeight="1">
      <c r="B987" s="17"/>
      <c r="C987" s="17"/>
      <c r="F987" s="17"/>
      <c r="G987" s="17"/>
      <c r="H987" s="17"/>
      <c r="I987" s="17"/>
      <c r="J987" s="17"/>
      <c r="K987" s="17"/>
      <c r="L987" s="17"/>
      <c r="M987" s="17"/>
      <c r="N987" s="17"/>
    </row>
    <row r="988" spans="2:14" ht="24.95" customHeight="1">
      <c r="B988" s="17"/>
      <c r="C988" s="17"/>
      <c r="F988" s="17"/>
      <c r="G988" s="17"/>
      <c r="H988" s="17"/>
      <c r="I988" s="17"/>
      <c r="J988" s="17"/>
      <c r="K988" s="17"/>
      <c r="L988" s="17"/>
      <c r="M988" s="17"/>
      <c r="N988" s="17"/>
    </row>
    <row r="989" spans="2:14" ht="24.95" customHeight="1">
      <c r="B989" s="17"/>
      <c r="C989" s="17"/>
      <c r="F989" s="17"/>
      <c r="G989" s="17"/>
      <c r="H989" s="17"/>
      <c r="I989" s="17"/>
      <c r="J989" s="17"/>
      <c r="K989" s="17"/>
      <c r="L989" s="17"/>
      <c r="M989" s="17"/>
      <c r="N989" s="17"/>
    </row>
    <row r="990" spans="2:14" ht="24.95" customHeight="1">
      <c r="B990" s="17"/>
      <c r="C990" s="17"/>
      <c r="F990" s="17"/>
      <c r="G990" s="17"/>
      <c r="H990" s="17"/>
      <c r="I990" s="17"/>
      <c r="J990" s="17"/>
      <c r="K990" s="17"/>
      <c r="L990" s="17"/>
      <c r="M990" s="17"/>
      <c r="N990" s="17"/>
    </row>
    <row r="991" spans="2:14" ht="24.95" customHeight="1">
      <c r="B991" s="17"/>
      <c r="C991" s="17"/>
      <c r="F991" s="17"/>
      <c r="G991" s="17"/>
      <c r="H991" s="17"/>
      <c r="I991" s="17"/>
      <c r="J991" s="17"/>
      <c r="K991" s="17"/>
      <c r="L991" s="17"/>
      <c r="M991" s="17"/>
      <c r="N991" s="17"/>
    </row>
    <row r="992" spans="2:14" ht="24.95" customHeight="1">
      <c r="B992" s="17"/>
      <c r="C992" s="17"/>
      <c r="F992" s="17"/>
      <c r="G992" s="17"/>
      <c r="H992" s="17"/>
      <c r="I992" s="17"/>
      <c r="J992" s="17"/>
      <c r="K992" s="17"/>
      <c r="L992" s="17"/>
      <c r="M992" s="17"/>
      <c r="N992" s="17"/>
    </row>
    <row r="993" spans="2:14" ht="24.95" customHeight="1">
      <c r="B993" s="17"/>
      <c r="C993" s="17"/>
      <c r="F993" s="17"/>
      <c r="G993" s="17"/>
      <c r="H993" s="17"/>
      <c r="I993" s="17"/>
      <c r="J993" s="17"/>
      <c r="K993" s="17"/>
      <c r="L993" s="17"/>
      <c r="M993" s="17"/>
      <c r="N993" s="17"/>
    </row>
    <row r="994" spans="2:14" ht="24.95" customHeight="1">
      <c r="B994" s="17"/>
      <c r="C994" s="17"/>
      <c r="F994" s="17"/>
      <c r="G994" s="17"/>
      <c r="H994" s="17"/>
      <c r="I994" s="17"/>
      <c r="J994" s="17"/>
      <c r="K994" s="17"/>
      <c r="L994" s="17"/>
      <c r="M994" s="17"/>
      <c r="N994" s="17"/>
    </row>
    <row r="995" spans="2:14" ht="24.95" customHeight="1">
      <c r="B995" s="17"/>
      <c r="C995" s="17"/>
      <c r="F995" s="17"/>
      <c r="G995" s="17"/>
      <c r="H995" s="17"/>
      <c r="I995" s="17"/>
      <c r="J995" s="17"/>
      <c r="K995" s="17"/>
      <c r="L995" s="17"/>
      <c r="M995" s="17"/>
      <c r="N995" s="17"/>
    </row>
    <row r="996" spans="2:14" ht="24.95" customHeight="1">
      <c r="B996" s="17"/>
      <c r="C996" s="17"/>
      <c r="F996" s="17"/>
      <c r="G996" s="17"/>
      <c r="H996" s="17"/>
      <c r="I996" s="17"/>
      <c r="J996" s="17"/>
      <c r="K996" s="17"/>
      <c r="L996" s="17"/>
      <c r="M996" s="17"/>
      <c r="N996" s="17"/>
    </row>
    <row r="997" spans="2:14" ht="24.95" customHeight="1">
      <c r="B997" s="17"/>
      <c r="C997" s="17"/>
      <c r="F997" s="17"/>
      <c r="G997" s="17"/>
      <c r="H997" s="17"/>
      <c r="I997" s="17"/>
      <c r="J997" s="17"/>
      <c r="K997" s="17"/>
      <c r="L997" s="17"/>
      <c r="M997" s="17"/>
      <c r="N997" s="17"/>
    </row>
    <row r="998" spans="2:14" ht="24.95" customHeight="1">
      <c r="B998" s="17"/>
      <c r="C998" s="17"/>
      <c r="F998" s="17"/>
      <c r="G998" s="17"/>
      <c r="H998" s="17"/>
      <c r="I998" s="17"/>
      <c r="J998" s="17"/>
      <c r="K998" s="17"/>
      <c r="L998" s="17"/>
      <c r="M998" s="17"/>
      <c r="N998" s="17"/>
    </row>
    <row r="999" spans="2:14" ht="24.95" customHeight="1">
      <c r="B999" s="17"/>
      <c r="C999" s="17"/>
      <c r="F999" s="17"/>
      <c r="G999" s="17"/>
      <c r="H999" s="17"/>
      <c r="I999" s="17"/>
      <c r="J999" s="17"/>
      <c r="K999" s="17"/>
      <c r="L999" s="17"/>
      <c r="M999" s="17"/>
      <c r="N999" s="17"/>
    </row>
    <row r="1000" spans="2:14" ht="24.95" customHeight="1">
      <c r="B1000" s="17"/>
      <c r="C1000" s="17"/>
      <c r="F1000" s="17"/>
      <c r="G1000" s="17"/>
      <c r="H1000" s="17"/>
      <c r="I1000" s="17"/>
      <c r="J1000" s="17"/>
      <c r="K1000" s="17"/>
      <c r="L1000" s="17"/>
      <c r="M1000" s="17"/>
      <c r="N1000" s="17"/>
    </row>
    <row r="1001" spans="2:14" ht="24.95" customHeight="1">
      <c r="B1001" s="17"/>
      <c r="C1001" s="17"/>
      <c r="F1001" s="17"/>
      <c r="G1001" s="17"/>
      <c r="H1001" s="17"/>
      <c r="I1001" s="17"/>
      <c r="J1001" s="17"/>
      <c r="K1001" s="17"/>
      <c r="L1001" s="17"/>
      <c r="M1001" s="17"/>
      <c r="N1001" s="17"/>
    </row>
    <row r="1002" spans="2:14" ht="24.95" customHeight="1">
      <c r="B1002" s="17"/>
      <c r="C1002" s="17"/>
      <c r="F1002" s="17"/>
      <c r="G1002" s="17"/>
      <c r="H1002" s="17"/>
      <c r="I1002" s="17"/>
      <c r="J1002" s="17"/>
      <c r="K1002" s="17"/>
      <c r="L1002" s="17"/>
      <c r="M1002" s="17"/>
      <c r="N1002" s="17"/>
    </row>
    <row r="1003" spans="2:14" ht="24.95" customHeight="1">
      <c r="B1003" s="17"/>
      <c r="C1003" s="17"/>
      <c r="F1003" s="17"/>
      <c r="G1003" s="17"/>
      <c r="H1003" s="17"/>
      <c r="I1003" s="17"/>
      <c r="J1003" s="17"/>
      <c r="K1003" s="17"/>
      <c r="L1003" s="17"/>
      <c r="M1003" s="17"/>
      <c r="N1003" s="17"/>
    </row>
    <row r="1004" spans="2:14" ht="24.95" customHeight="1">
      <c r="B1004" s="17"/>
      <c r="C1004" s="17"/>
      <c r="F1004" s="17"/>
      <c r="G1004" s="17"/>
      <c r="H1004" s="17"/>
      <c r="I1004" s="17"/>
      <c r="J1004" s="17"/>
      <c r="K1004" s="17"/>
      <c r="L1004" s="17"/>
      <c r="M1004" s="17"/>
      <c r="N1004" s="17"/>
    </row>
    <row r="1005" spans="2:14" ht="24.95" customHeight="1">
      <c r="B1005" s="17"/>
      <c r="C1005" s="17"/>
      <c r="F1005" s="17"/>
      <c r="G1005" s="17"/>
      <c r="H1005" s="17"/>
      <c r="I1005" s="17"/>
      <c r="J1005" s="17"/>
      <c r="K1005" s="17"/>
      <c r="L1005" s="17"/>
      <c r="M1005" s="17"/>
      <c r="N1005" s="17"/>
    </row>
    <row r="1006" spans="2:14" ht="24.95" customHeight="1">
      <c r="B1006" s="17"/>
      <c r="C1006" s="17"/>
      <c r="F1006" s="17"/>
      <c r="G1006" s="17"/>
      <c r="H1006" s="17"/>
      <c r="I1006" s="17"/>
      <c r="J1006" s="17"/>
      <c r="K1006" s="17"/>
      <c r="L1006" s="17"/>
      <c r="M1006" s="17"/>
      <c r="N1006" s="17"/>
    </row>
    <row r="1007" spans="2:14" ht="24.95" customHeight="1">
      <c r="B1007" s="17"/>
      <c r="C1007" s="17"/>
      <c r="F1007" s="17"/>
      <c r="G1007" s="17"/>
      <c r="H1007" s="17"/>
      <c r="I1007" s="17"/>
      <c r="J1007" s="17"/>
      <c r="K1007" s="17"/>
      <c r="L1007" s="17"/>
      <c r="M1007" s="17"/>
      <c r="N1007" s="17"/>
    </row>
    <row r="1008" spans="2:14" ht="24.95" customHeight="1">
      <c r="B1008" s="17"/>
      <c r="C1008" s="17"/>
      <c r="F1008" s="17"/>
      <c r="G1008" s="17"/>
      <c r="H1008" s="17"/>
      <c r="I1008" s="17"/>
      <c r="J1008" s="17"/>
      <c r="K1008" s="17"/>
      <c r="L1008" s="17"/>
      <c r="M1008" s="17"/>
      <c r="N1008" s="17"/>
    </row>
    <row r="1009" spans="2:14" ht="24.95" customHeight="1">
      <c r="B1009" s="17"/>
      <c r="C1009" s="17"/>
      <c r="F1009" s="17"/>
      <c r="G1009" s="17"/>
      <c r="H1009" s="17"/>
      <c r="I1009" s="17"/>
      <c r="J1009" s="17"/>
      <c r="K1009" s="17"/>
      <c r="L1009" s="17"/>
      <c r="M1009" s="17"/>
      <c r="N1009" s="17"/>
    </row>
    <row r="1010" spans="2:14" ht="24.95" customHeight="1">
      <c r="B1010" s="17"/>
      <c r="C1010" s="17"/>
      <c r="F1010" s="17"/>
      <c r="G1010" s="17"/>
      <c r="H1010" s="17"/>
      <c r="I1010" s="17"/>
      <c r="J1010" s="17"/>
      <c r="K1010" s="17"/>
      <c r="L1010" s="17"/>
      <c r="M1010" s="17"/>
      <c r="N1010" s="17"/>
    </row>
    <row r="1011" spans="2:14" ht="24.95" customHeight="1">
      <c r="B1011" s="17"/>
      <c r="C1011" s="17"/>
      <c r="F1011" s="17"/>
      <c r="G1011" s="17"/>
      <c r="H1011" s="17"/>
      <c r="I1011" s="17"/>
      <c r="J1011" s="17"/>
      <c r="K1011" s="17"/>
      <c r="L1011" s="17"/>
      <c r="M1011" s="17"/>
      <c r="N1011" s="17"/>
    </row>
    <row r="1012" spans="2:14" ht="24.95" customHeight="1">
      <c r="B1012" s="17"/>
      <c r="C1012" s="17"/>
      <c r="F1012" s="17"/>
      <c r="G1012" s="17"/>
      <c r="H1012" s="17"/>
      <c r="I1012" s="17"/>
      <c r="J1012" s="17"/>
      <c r="K1012" s="17"/>
      <c r="L1012" s="17"/>
      <c r="M1012" s="17"/>
      <c r="N1012" s="17"/>
    </row>
    <row r="1013" spans="2:14" ht="24.95" customHeight="1">
      <c r="B1013" s="17"/>
      <c r="C1013" s="17"/>
      <c r="F1013" s="17"/>
      <c r="G1013" s="17"/>
      <c r="H1013" s="17"/>
      <c r="I1013" s="17"/>
      <c r="J1013" s="17"/>
      <c r="K1013" s="17"/>
      <c r="L1013" s="17"/>
      <c r="M1013" s="17"/>
      <c r="N1013" s="17"/>
    </row>
    <row r="1014" spans="2:14" ht="24.95" customHeight="1">
      <c r="B1014" s="17"/>
      <c r="C1014" s="17"/>
      <c r="F1014" s="17"/>
      <c r="G1014" s="17"/>
      <c r="H1014" s="17"/>
      <c r="I1014" s="17"/>
      <c r="J1014" s="17"/>
      <c r="K1014" s="17"/>
      <c r="L1014" s="17"/>
      <c r="M1014" s="17"/>
      <c r="N1014" s="17"/>
    </row>
    <row r="1015" spans="2:14" ht="24.95" customHeight="1">
      <c r="B1015" s="17"/>
      <c r="C1015" s="17"/>
      <c r="F1015" s="17"/>
      <c r="G1015" s="17"/>
      <c r="H1015" s="17"/>
      <c r="I1015" s="17"/>
      <c r="J1015" s="17"/>
      <c r="K1015" s="17"/>
      <c r="L1015" s="17"/>
      <c r="M1015" s="17"/>
      <c r="N1015" s="17"/>
    </row>
    <row r="1016" spans="2:14" ht="24.95" customHeight="1">
      <c r="B1016" s="17"/>
      <c r="C1016" s="17"/>
      <c r="F1016" s="17"/>
      <c r="G1016" s="17"/>
      <c r="H1016" s="17"/>
      <c r="I1016" s="17"/>
      <c r="J1016" s="17"/>
      <c r="K1016" s="17"/>
      <c r="L1016" s="17"/>
      <c r="M1016" s="17"/>
      <c r="N1016" s="17"/>
    </row>
    <row r="1017" spans="2:14" ht="24.95" customHeight="1">
      <c r="B1017" s="17"/>
      <c r="C1017" s="17"/>
      <c r="F1017" s="17"/>
      <c r="G1017" s="17"/>
      <c r="H1017" s="17"/>
      <c r="I1017" s="17"/>
      <c r="J1017" s="17"/>
      <c r="K1017" s="17"/>
      <c r="L1017" s="17"/>
      <c r="M1017" s="17"/>
      <c r="N1017" s="17"/>
    </row>
    <row r="1018" spans="2:14" ht="24.95" customHeight="1">
      <c r="B1018" s="17"/>
      <c r="C1018" s="17"/>
      <c r="F1018" s="17"/>
      <c r="G1018" s="17"/>
      <c r="H1018" s="17"/>
      <c r="I1018" s="17"/>
      <c r="J1018" s="17"/>
      <c r="K1018" s="17"/>
      <c r="L1018" s="17"/>
      <c r="M1018" s="17"/>
      <c r="N1018" s="17"/>
    </row>
    <row r="1019" spans="2:14" ht="24.95" customHeight="1">
      <c r="B1019" s="17"/>
      <c r="C1019" s="17"/>
      <c r="F1019" s="17"/>
      <c r="G1019" s="17"/>
      <c r="H1019" s="17"/>
      <c r="I1019" s="17"/>
      <c r="J1019" s="17"/>
      <c r="K1019" s="17"/>
      <c r="L1019" s="17"/>
      <c r="M1019" s="17"/>
      <c r="N1019" s="17"/>
    </row>
    <row r="1020" spans="2:14" ht="24.95" customHeight="1">
      <c r="B1020" s="17"/>
      <c r="C1020" s="17"/>
      <c r="F1020" s="17"/>
      <c r="G1020" s="17"/>
      <c r="H1020" s="17"/>
      <c r="I1020" s="17"/>
      <c r="J1020" s="17"/>
      <c r="K1020" s="17"/>
      <c r="L1020" s="17"/>
      <c r="M1020" s="17"/>
      <c r="N1020" s="17"/>
    </row>
    <row r="1021" spans="2:14" ht="24.95" customHeight="1">
      <c r="B1021" s="17"/>
      <c r="C1021" s="17"/>
      <c r="F1021" s="17"/>
      <c r="G1021" s="17"/>
      <c r="H1021" s="17"/>
      <c r="I1021" s="17"/>
      <c r="J1021" s="17"/>
      <c r="K1021" s="17"/>
      <c r="L1021" s="17"/>
      <c r="M1021" s="17"/>
      <c r="N1021" s="17"/>
    </row>
    <row r="1022" spans="2:14" ht="24.95" customHeight="1">
      <c r="B1022" s="17"/>
      <c r="C1022" s="17"/>
      <c r="F1022" s="17"/>
      <c r="G1022" s="17"/>
      <c r="H1022" s="17"/>
      <c r="I1022" s="17"/>
      <c r="J1022" s="17"/>
      <c r="K1022" s="17"/>
      <c r="L1022" s="17"/>
      <c r="M1022" s="17"/>
      <c r="N1022" s="17"/>
    </row>
    <row r="1023" spans="2:14" ht="24.95" customHeight="1">
      <c r="B1023" s="17"/>
      <c r="C1023" s="17"/>
      <c r="F1023" s="17"/>
      <c r="G1023" s="17"/>
      <c r="H1023" s="17"/>
      <c r="I1023" s="17"/>
      <c r="J1023" s="17"/>
      <c r="K1023" s="17"/>
      <c r="L1023" s="17"/>
      <c r="M1023" s="17"/>
      <c r="N1023" s="17"/>
    </row>
    <row r="1024" spans="2:14" ht="24.95" customHeight="1">
      <c r="B1024" s="17"/>
      <c r="C1024" s="17"/>
      <c r="F1024" s="17"/>
      <c r="G1024" s="17"/>
      <c r="H1024" s="17"/>
      <c r="I1024" s="17"/>
      <c r="J1024" s="17"/>
      <c r="K1024" s="17"/>
      <c r="L1024" s="17"/>
      <c r="M1024" s="17"/>
      <c r="N1024" s="17"/>
    </row>
    <row r="1025" spans="2:14" ht="24.95" customHeight="1">
      <c r="B1025" s="17"/>
      <c r="C1025" s="17"/>
      <c r="F1025" s="17"/>
      <c r="G1025" s="17"/>
      <c r="H1025" s="17"/>
      <c r="I1025" s="17"/>
      <c r="J1025" s="17"/>
      <c r="K1025" s="17"/>
      <c r="L1025" s="17"/>
      <c r="M1025" s="17"/>
      <c r="N1025" s="17"/>
    </row>
    <row r="1026" spans="2:14" ht="24.95" customHeight="1">
      <c r="B1026" s="17"/>
      <c r="C1026" s="17"/>
      <c r="F1026" s="17"/>
      <c r="G1026" s="17"/>
      <c r="H1026" s="17"/>
      <c r="I1026" s="17"/>
      <c r="J1026" s="17"/>
      <c r="K1026" s="17"/>
      <c r="L1026" s="17"/>
      <c r="M1026" s="17"/>
      <c r="N1026" s="17"/>
    </row>
    <row r="1027" spans="2:14" ht="24.95" customHeight="1">
      <c r="B1027" s="17"/>
      <c r="C1027" s="17"/>
      <c r="F1027" s="17"/>
      <c r="G1027" s="17"/>
      <c r="H1027" s="17"/>
      <c r="I1027" s="17"/>
      <c r="J1027" s="17"/>
      <c r="K1027" s="17"/>
      <c r="L1027" s="17"/>
      <c r="M1027" s="17"/>
      <c r="N1027" s="17"/>
    </row>
    <row r="1028" spans="2:14" ht="24.95" customHeight="1">
      <c r="B1028" s="17"/>
      <c r="C1028" s="17"/>
      <c r="F1028" s="17"/>
      <c r="G1028" s="17"/>
      <c r="H1028" s="17"/>
      <c r="I1028" s="17"/>
      <c r="J1028" s="17"/>
      <c r="K1028" s="17"/>
      <c r="L1028" s="17"/>
      <c r="M1028" s="17"/>
      <c r="N1028" s="17"/>
    </row>
    <row r="1029" spans="2:14" ht="24.95" customHeight="1">
      <c r="B1029" s="17"/>
      <c r="C1029" s="17"/>
      <c r="F1029" s="17"/>
      <c r="G1029" s="17"/>
      <c r="H1029" s="17"/>
      <c r="I1029" s="17"/>
      <c r="J1029" s="17"/>
      <c r="K1029" s="17"/>
      <c r="L1029" s="17"/>
      <c r="M1029" s="17"/>
      <c r="N1029" s="17"/>
    </row>
    <row r="1030" spans="2:14" ht="24.95" customHeight="1">
      <c r="B1030" s="17"/>
      <c r="C1030" s="17"/>
      <c r="F1030" s="17"/>
      <c r="G1030" s="17"/>
      <c r="H1030" s="17"/>
      <c r="I1030" s="17"/>
      <c r="J1030" s="17"/>
      <c r="K1030" s="17"/>
      <c r="L1030" s="17"/>
      <c r="M1030" s="17"/>
      <c r="N1030" s="17"/>
    </row>
    <row r="1031" spans="2:14" ht="24.95" customHeight="1">
      <c r="B1031" s="17"/>
      <c r="C1031" s="17"/>
      <c r="F1031" s="17"/>
      <c r="G1031" s="17"/>
      <c r="H1031" s="17"/>
      <c r="I1031" s="17"/>
      <c r="J1031" s="17"/>
      <c r="K1031" s="17"/>
      <c r="L1031" s="17"/>
      <c r="M1031" s="17"/>
      <c r="N1031" s="17"/>
    </row>
    <row r="1032" spans="2:14" ht="24.95" customHeight="1">
      <c r="B1032" s="17"/>
      <c r="C1032" s="17"/>
      <c r="F1032" s="17"/>
      <c r="G1032" s="17"/>
      <c r="H1032" s="17"/>
      <c r="I1032" s="17"/>
      <c r="J1032" s="17"/>
      <c r="K1032" s="17"/>
      <c r="L1032" s="17"/>
      <c r="M1032" s="17"/>
      <c r="N1032" s="17"/>
    </row>
    <row r="1033" spans="2:14" ht="24.95" customHeight="1">
      <c r="B1033" s="17"/>
      <c r="C1033" s="17"/>
      <c r="F1033" s="17"/>
      <c r="G1033" s="17"/>
      <c r="H1033" s="17"/>
      <c r="I1033" s="17"/>
      <c r="J1033" s="17"/>
      <c r="K1033" s="17"/>
      <c r="L1033" s="17"/>
      <c r="M1033" s="17"/>
      <c r="N1033" s="17"/>
    </row>
    <row r="1034" spans="2:14" ht="24.95" customHeight="1">
      <c r="B1034" s="17"/>
      <c r="C1034" s="17"/>
      <c r="F1034" s="17"/>
      <c r="G1034" s="17"/>
      <c r="H1034" s="17"/>
      <c r="I1034" s="17"/>
      <c r="J1034" s="17"/>
      <c r="K1034" s="17"/>
      <c r="L1034" s="17"/>
      <c r="M1034" s="17"/>
      <c r="N1034" s="17"/>
    </row>
    <row r="1035" spans="2:14" ht="24.95" customHeight="1">
      <c r="B1035" s="17"/>
      <c r="C1035" s="17"/>
      <c r="F1035" s="17"/>
      <c r="G1035" s="17"/>
      <c r="H1035" s="17"/>
      <c r="I1035" s="17"/>
      <c r="J1035" s="17"/>
      <c r="K1035" s="17"/>
      <c r="L1035" s="17"/>
      <c r="M1035" s="17"/>
      <c r="N1035" s="17"/>
    </row>
    <row r="1036" spans="2:14" ht="24.95" customHeight="1">
      <c r="B1036" s="17"/>
      <c r="C1036" s="17"/>
      <c r="F1036" s="17"/>
      <c r="G1036" s="17"/>
      <c r="H1036" s="17"/>
      <c r="I1036" s="17"/>
      <c r="J1036" s="17"/>
      <c r="K1036" s="17"/>
      <c r="L1036" s="17"/>
      <c r="M1036" s="17"/>
      <c r="N1036" s="17"/>
    </row>
    <row r="1037" spans="2:14" ht="24.95" customHeight="1">
      <c r="B1037" s="17"/>
      <c r="C1037" s="17"/>
      <c r="F1037" s="17"/>
      <c r="G1037" s="17"/>
      <c r="H1037" s="17"/>
      <c r="I1037" s="17"/>
      <c r="J1037" s="17"/>
      <c r="K1037" s="17"/>
      <c r="L1037" s="17"/>
      <c r="M1037" s="17"/>
      <c r="N1037" s="17"/>
    </row>
    <row r="1038" spans="2:14" ht="24.95" customHeight="1">
      <c r="B1038" s="17"/>
      <c r="C1038" s="17"/>
      <c r="F1038" s="17"/>
      <c r="G1038" s="17"/>
      <c r="H1038" s="17"/>
      <c r="I1038" s="17"/>
      <c r="J1038" s="17"/>
      <c r="K1038" s="17"/>
      <c r="L1038" s="17"/>
      <c r="M1038" s="17"/>
      <c r="N1038" s="17"/>
    </row>
    <row r="1039" spans="2:14" ht="24.95" customHeight="1">
      <c r="B1039" s="17"/>
      <c r="C1039" s="17"/>
      <c r="F1039" s="17"/>
      <c r="G1039" s="17"/>
      <c r="H1039" s="17"/>
      <c r="I1039" s="17"/>
      <c r="J1039" s="17"/>
      <c r="K1039" s="17"/>
      <c r="L1039" s="17"/>
      <c r="M1039" s="17"/>
      <c r="N1039" s="17"/>
    </row>
    <row r="1040" spans="2:14" ht="24.95" customHeight="1">
      <c r="B1040" s="17"/>
      <c r="C1040" s="17"/>
      <c r="F1040" s="17"/>
      <c r="G1040" s="17"/>
      <c r="H1040" s="17"/>
      <c r="I1040" s="17"/>
      <c r="J1040" s="17"/>
      <c r="K1040" s="17"/>
      <c r="L1040" s="17"/>
      <c r="M1040" s="17"/>
      <c r="N1040" s="17"/>
    </row>
    <row r="1041" spans="2:14" ht="24.95" customHeight="1">
      <c r="B1041" s="17"/>
      <c r="C1041" s="17"/>
      <c r="F1041" s="17"/>
      <c r="G1041" s="17"/>
      <c r="H1041" s="17"/>
      <c r="I1041" s="17"/>
      <c r="J1041" s="17"/>
      <c r="K1041" s="17"/>
      <c r="L1041" s="17"/>
      <c r="M1041" s="17"/>
      <c r="N1041" s="17"/>
    </row>
    <row r="1042" spans="2:14" ht="24.95" customHeight="1">
      <c r="B1042" s="17"/>
      <c r="C1042" s="17"/>
      <c r="F1042" s="17"/>
      <c r="G1042" s="17"/>
      <c r="H1042" s="17"/>
      <c r="I1042" s="17"/>
      <c r="J1042" s="17"/>
      <c r="K1042" s="17"/>
      <c r="L1042" s="17"/>
      <c r="M1042" s="17"/>
      <c r="N1042" s="17"/>
    </row>
    <row r="1043" spans="2:14" ht="24.95" customHeight="1">
      <c r="B1043" s="17"/>
      <c r="C1043" s="17"/>
      <c r="F1043" s="17"/>
      <c r="G1043" s="17"/>
      <c r="H1043" s="17"/>
      <c r="I1043" s="17"/>
      <c r="J1043" s="17"/>
      <c r="K1043" s="17"/>
      <c r="L1043" s="17"/>
      <c r="M1043" s="17"/>
      <c r="N1043" s="17"/>
    </row>
    <row r="1044" spans="2:14" ht="24.95" customHeight="1">
      <c r="B1044" s="17"/>
      <c r="C1044" s="17"/>
      <c r="F1044" s="17"/>
      <c r="G1044" s="17"/>
      <c r="H1044" s="17"/>
      <c r="I1044" s="17"/>
      <c r="J1044" s="17"/>
      <c r="K1044" s="17"/>
      <c r="L1044" s="17"/>
      <c r="M1044" s="17"/>
      <c r="N1044" s="17"/>
    </row>
    <row r="1045" spans="2:14" ht="24.95" customHeight="1">
      <c r="B1045" s="17"/>
      <c r="C1045" s="17"/>
      <c r="F1045" s="17"/>
      <c r="G1045" s="17"/>
      <c r="H1045" s="17"/>
      <c r="I1045" s="17"/>
      <c r="J1045" s="17"/>
      <c r="K1045" s="17"/>
      <c r="L1045" s="17"/>
      <c r="M1045" s="17"/>
      <c r="N1045" s="17"/>
    </row>
    <row r="1046" spans="2:14" ht="24.95" customHeight="1">
      <c r="B1046" s="17"/>
      <c r="C1046" s="17"/>
      <c r="F1046" s="17"/>
      <c r="G1046" s="17"/>
      <c r="H1046" s="17"/>
      <c r="I1046" s="17"/>
      <c r="J1046" s="17"/>
      <c r="K1046" s="17"/>
      <c r="L1046" s="17"/>
      <c r="M1046" s="17"/>
      <c r="N1046" s="17"/>
    </row>
    <row r="1047" spans="2:14" ht="24.95" customHeight="1">
      <c r="B1047" s="17"/>
      <c r="C1047" s="17"/>
      <c r="F1047" s="17"/>
      <c r="G1047" s="17"/>
      <c r="H1047" s="17"/>
      <c r="I1047" s="17"/>
      <c r="J1047" s="17"/>
      <c r="K1047" s="17"/>
      <c r="L1047" s="17"/>
      <c r="M1047" s="17"/>
      <c r="N1047" s="17"/>
    </row>
    <row r="1048" spans="2:14" ht="24.95" customHeight="1">
      <c r="B1048" s="17"/>
      <c r="C1048" s="17"/>
      <c r="F1048" s="17"/>
      <c r="G1048" s="17"/>
      <c r="H1048" s="17"/>
      <c r="I1048" s="17"/>
      <c r="J1048" s="17"/>
      <c r="K1048" s="17"/>
      <c r="L1048" s="17"/>
      <c r="M1048" s="17"/>
      <c r="N1048" s="17"/>
    </row>
    <row r="1049" spans="2:14" ht="24.95" customHeight="1">
      <c r="B1049" s="17"/>
      <c r="C1049" s="17"/>
      <c r="F1049" s="17"/>
      <c r="G1049" s="17"/>
      <c r="H1049" s="17"/>
      <c r="I1049" s="17"/>
      <c r="J1049" s="17"/>
      <c r="K1049" s="17"/>
      <c r="L1049" s="17"/>
      <c r="M1049" s="17"/>
      <c r="N1049" s="17"/>
    </row>
    <row r="1050" spans="2:14" ht="24.95" customHeight="1">
      <c r="B1050" s="17"/>
      <c r="C1050" s="17"/>
      <c r="F1050" s="17"/>
      <c r="G1050" s="17"/>
      <c r="H1050" s="17"/>
      <c r="I1050" s="17"/>
      <c r="J1050" s="17"/>
      <c r="K1050" s="17"/>
      <c r="L1050" s="17"/>
      <c r="M1050" s="17"/>
      <c r="N1050" s="17"/>
    </row>
    <row r="1051" spans="2:14" ht="24.95" customHeight="1">
      <c r="B1051" s="17"/>
      <c r="C1051" s="17"/>
      <c r="F1051" s="17"/>
      <c r="G1051" s="17"/>
      <c r="H1051" s="17"/>
      <c r="I1051" s="17"/>
      <c r="J1051" s="17"/>
      <c r="K1051" s="17"/>
      <c r="L1051" s="17"/>
      <c r="M1051" s="17"/>
      <c r="N1051" s="17"/>
    </row>
    <row r="1052" spans="2:14" ht="24.95" customHeight="1">
      <c r="B1052" s="17"/>
      <c r="C1052" s="17"/>
      <c r="F1052" s="17"/>
      <c r="G1052" s="17"/>
      <c r="H1052" s="17"/>
      <c r="I1052" s="17"/>
      <c r="J1052" s="17"/>
      <c r="K1052" s="17"/>
      <c r="L1052" s="17"/>
      <c r="M1052" s="17"/>
      <c r="N1052" s="17"/>
    </row>
    <row r="1053" spans="2:14" ht="24.95" customHeight="1">
      <c r="B1053" s="17"/>
      <c r="C1053" s="17"/>
      <c r="F1053" s="17"/>
      <c r="G1053" s="17"/>
      <c r="H1053" s="17"/>
      <c r="I1053" s="17"/>
      <c r="J1053" s="17"/>
      <c r="K1053" s="17"/>
      <c r="L1053" s="17"/>
      <c r="M1053" s="17"/>
      <c r="N1053" s="17"/>
    </row>
    <row r="1054" spans="2:14" ht="24.95" customHeight="1">
      <c r="B1054" s="17"/>
      <c r="C1054" s="17"/>
      <c r="F1054" s="17"/>
      <c r="G1054" s="17"/>
      <c r="H1054" s="17"/>
      <c r="I1054" s="17"/>
      <c r="J1054" s="17"/>
      <c r="K1054" s="17"/>
      <c r="L1054" s="17"/>
      <c r="M1054" s="17"/>
      <c r="N1054" s="17"/>
    </row>
    <row r="1055" spans="2:14" ht="24.95" customHeight="1">
      <c r="B1055" s="17"/>
      <c r="C1055" s="17"/>
      <c r="F1055" s="17"/>
      <c r="G1055" s="17"/>
      <c r="H1055" s="17"/>
      <c r="I1055" s="17"/>
      <c r="J1055" s="17"/>
      <c r="K1055" s="17"/>
      <c r="L1055" s="17"/>
      <c r="M1055" s="17"/>
      <c r="N1055" s="17"/>
    </row>
    <row r="1056" spans="2:14" ht="24.95" customHeight="1">
      <c r="B1056" s="17"/>
      <c r="C1056" s="17"/>
      <c r="F1056" s="17"/>
      <c r="G1056" s="17"/>
      <c r="H1056" s="17"/>
      <c r="I1056" s="17"/>
      <c r="J1056" s="17"/>
      <c r="K1056" s="17"/>
      <c r="L1056" s="17"/>
      <c r="M1056" s="17"/>
      <c r="N1056" s="17"/>
    </row>
    <row r="1057" spans="2:14" ht="24.95" customHeight="1">
      <c r="B1057" s="17"/>
      <c r="C1057" s="17"/>
      <c r="F1057" s="17"/>
      <c r="G1057" s="17"/>
      <c r="H1057" s="17"/>
      <c r="I1057" s="17"/>
      <c r="J1057" s="17"/>
      <c r="K1057" s="17"/>
      <c r="L1057" s="17"/>
      <c r="M1057" s="17"/>
      <c r="N1057" s="17"/>
    </row>
    <row r="1058" spans="2:14" ht="24.95" customHeight="1">
      <c r="B1058" s="17"/>
      <c r="C1058" s="17"/>
      <c r="F1058" s="17"/>
      <c r="G1058" s="17"/>
      <c r="H1058" s="17"/>
      <c r="I1058" s="17"/>
      <c r="J1058" s="17"/>
      <c r="K1058" s="17"/>
      <c r="L1058" s="17"/>
      <c r="M1058" s="17"/>
      <c r="N1058" s="17"/>
    </row>
    <row r="1059" spans="2:14" ht="24.95" customHeight="1">
      <c r="B1059" s="17"/>
      <c r="C1059" s="17"/>
      <c r="F1059" s="17"/>
      <c r="G1059" s="17"/>
      <c r="H1059" s="17"/>
      <c r="I1059" s="17"/>
      <c r="J1059" s="17"/>
      <c r="K1059" s="17"/>
      <c r="L1059" s="17"/>
      <c r="M1059" s="17"/>
      <c r="N1059" s="17"/>
    </row>
    <row r="1060" spans="2:14" ht="24.95" customHeight="1">
      <c r="B1060" s="17"/>
      <c r="C1060" s="17"/>
      <c r="F1060" s="17"/>
      <c r="G1060" s="17"/>
      <c r="H1060" s="17"/>
      <c r="I1060" s="17"/>
      <c r="J1060" s="17"/>
      <c r="K1060" s="17"/>
      <c r="L1060" s="17"/>
      <c r="M1060" s="17"/>
      <c r="N1060" s="17"/>
    </row>
    <row r="1061" spans="2:14" ht="24.95" customHeight="1">
      <c r="B1061" s="17"/>
      <c r="C1061" s="17"/>
      <c r="F1061" s="17"/>
      <c r="G1061" s="17"/>
      <c r="H1061" s="17"/>
      <c r="I1061" s="17"/>
      <c r="J1061" s="17"/>
      <c r="K1061" s="17"/>
      <c r="L1061" s="17"/>
      <c r="M1061" s="17"/>
      <c r="N1061" s="17"/>
    </row>
    <row r="1062" spans="2:14" ht="24.95" customHeight="1">
      <c r="B1062" s="17"/>
      <c r="C1062" s="17"/>
      <c r="F1062" s="17"/>
      <c r="G1062" s="17"/>
      <c r="H1062" s="17"/>
      <c r="I1062" s="17"/>
      <c r="J1062" s="17"/>
      <c r="K1062" s="17"/>
      <c r="L1062" s="17"/>
      <c r="M1062" s="17"/>
      <c r="N1062" s="17"/>
    </row>
    <row r="1063" spans="2:14" ht="24.95" customHeight="1">
      <c r="B1063" s="17"/>
      <c r="C1063" s="17"/>
      <c r="F1063" s="17"/>
      <c r="G1063" s="17"/>
      <c r="H1063" s="17"/>
      <c r="I1063" s="17"/>
      <c r="J1063" s="17"/>
      <c r="K1063" s="17"/>
      <c r="L1063" s="17"/>
      <c r="M1063" s="17"/>
      <c r="N1063" s="17"/>
    </row>
    <row r="1064" spans="2:14" ht="24.95" customHeight="1">
      <c r="B1064" s="17"/>
      <c r="C1064" s="17"/>
      <c r="F1064" s="17"/>
      <c r="G1064" s="17"/>
      <c r="H1064" s="17"/>
      <c r="I1064" s="17"/>
      <c r="J1064" s="17"/>
      <c r="K1064" s="17"/>
      <c r="L1064" s="17"/>
      <c r="M1064" s="17"/>
      <c r="N1064" s="17"/>
    </row>
    <row r="1065" spans="2:14" ht="24.95" customHeight="1">
      <c r="B1065" s="17"/>
      <c r="C1065" s="17"/>
      <c r="F1065" s="17"/>
      <c r="G1065" s="17"/>
      <c r="H1065" s="17"/>
      <c r="I1065" s="17"/>
      <c r="J1065" s="17"/>
      <c r="K1065" s="17"/>
      <c r="L1065" s="17"/>
      <c r="M1065" s="17"/>
      <c r="N1065" s="17"/>
    </row>
    <row r="1066" spans="2:14" ht="24.95" customHeight="1">
      <c r="B1066" s="17"/>
      <c r="C1066" s="17"/>
      <c r="F1066" s="17"/>
      <c r="G1066" s="17"/>
      <c r="H1066" s="17"/>
      <c r="I1066" s="17"/>
      <c r="J1066" s="17"/>
      <c r="K1066" s="17"/>
      <c r="L1066" s="17"/>
      <c r="M1066" s="17"/>
      <c r="N1066" s="17"/>
    </row>
    <row r="1067" spans="2:14" ht="24.95" customHeight="1">
      <c r="B1067" s="17"/>
      <c r="C1067" s="17"/>
      <c r="F1067" s="17"/>
      <c r="G1067" s="17"/>
      <c r="H1067" s="17"/>
      <c r="I1067" s="17"/>
      <c r="J1067" s="17"/>
      <c r="K1067" s="17"/>
      <c r="L1067" s="17"/>
      <c r="M1067" s="17"/>
      <c r="N1067" s="17"/>
    </row>
    <row r="1068" spans="2:14" ht="24.95" customHeight="1">
      <c r="B1068" s="17"/>
      <c r="C1068" s="17"/>
      <c r="F1068" s="17"/>
      <c r="G1068" s="17"/>
      <c r="H1068" s="17"/>
      <c r="I1068" s="17"/>
      <c r="J1068" s="17"/>
      <c r="K1068" s="17"/>
      <c r="L1068" s="17"/>
      <c r="M1068" s="17"/>
      <c r="N1068" s="17"/>
    </row>
    <row r="1069" spans="2:14" ht="24.95" customHeight="1">
      <c r="B1069" s="17"/>
      <c r="C1069" s="17"/>
      <c r="F1069" s="17"/>
      <c r="G1069" s="17"/>
      <c r="H1069" s="17"/>
      <c r="I1069" s="17"/>
      <c r="J1069" s="17"/>
      <c r="K1069" s="17"/>
      <c r="L1069" s="17"/>
      <c r="M1069" s="17"/>
      <c r="N1069" s="17"/>
    </row>
    <row r="1070" spans="2:14" ht="24.95" customHeight="1">
      <c r="B1070" s="17"/>
      <c r="C1070" s="17"/>
      <c r="F1070" s="17"/>
      <c r="G1070" s="17"/>
      <c r="H1070" s="17"/>
      <c r="I1070" s="17"/>
      <c r="J1070" s="17"/>
      <c r="K1070" s="17"/>
      <c r="L1070" s="17"/>
      <c r="M1070" s="17"/>
      <c r="N1070" s="17"/>
    </row>
    <row r="1071" spans="2:14" ht="24.95" customHeight="1">
      <c r="B1071" s="17"/>
      <c r="C1071" s="17"/>
      <c r="F1071" s="17"/>
      <c r="G1071" s="17"/>
      <c r="H1071" s="17"/>
      <c r="I1071" s="17"/>
      <c r="J1071" s="17"/>
      <c r="K1071" s="17"/>
      <c r="L1071" s="17"/>
      <c r="M1071" s="17"/>
      <c r="N1071" s="17"/>
    </row>
    <row r="1072" spans="2:14" ht="24.95" customHeight="1">
      <c r="B1072" s="17"/>
      <c r="C1072" s="17"/>
      <c r="F1072" s="17"/>
      <c r="G1072" s="17"/>
      <c r="H1072" s="17"/>
      <c r="I1072" s="17"/>
      <c r="J1072" s="17"/>
      <c r="K1072" s="17"/>
      <c r="L1072" s="17"/>
      <c r="M1072" s="17"/>
      <c r="N1072" s="17"/>
    </row>
    <row r="1073" spans="2:14" ht="24.95" customHeight="1">
      <c r="B1073" s="17"/>
      <c r="C1073" s="17"/>
      <c r="F1073" s="17"/>
      <c r="G1073" s="17"/>
      <c r="H1073" s="17"/>
      <c r="I1073" s="17"/>
      <c r="J1073" s="17"/>
      <c r="K1073" s="17"/>
      <c r="L1073" s="17"/>
      <c r="M1073" s="17"/>
      <c r="N1073" s="17"/>
    </row>
    <row r="1074" spans="2:14" ht="24.95" customHeight="1">
      <c r="B1074" s="17"/>
      <c r="C1074" s="17"/>
      <c r="F1074" s="17"/>
      <c r="G1074" s="17"/>
      <c r="H1074" s="17"/>
      <c r="I1074" s="17"/>
      <c r="J1074" s="17"/>
      <c r="K1074" s="17"/>
      <c r="L1074" s="17"/>
      <c r="M1074" s="17"/>
      <c r="N1074" s="17"/>
    </row>
    <row r="1075" spans="2:14" ht="24.95" customHeight="1">
      <c r="B1075" s="17"/>
      <c r="C1075" s="17"/>
      <c r="F1075" s="17"/>
      <c r="G1075" s="17"/>
      <c r="H1075" s="17"/>
      <c r="I1075" s="17"/>
      <c r="J1075" s="17"/>
      <c r="K1075" s="17"/>
      <c r="L1075" s="17"/>
      <c r="M1075" s="17"/>
      <c r="N1075" s="17"/>
    </row>
    <row r="1076" spans="2:14" ht="24.95" customHeight="1">
      <c r="B1076" s="17"/>
      <c r="C1076" s="17"/>
      <c r="F1076" s="17"/>
      <c r="G1076" s="17"/>
      <c r="H1076" s="17"/>
      <c r="I1076" s="17"/>
      <c r="J1076" s="17"/>
      <c r="K1076" s="17"/>
      <c r="L1076" s="17"/>
      <c r="M1076" s="17"/>
      <c r="N1076" s="17"/>
    </row>
    <row r="1077" spans="2:14" ht="24.95" customHeight="1">
      <c r="B1077" s="17"/>
      <c r="C1077" s="17"/>
      <c r="F1077" s="17"/>
      <c r="G1077" s="17"/>
      <c r="H1077" s="17"/>
      <c r="I1077" s="17"/>
      <c r="J1077" s="17"/>
      <c r="K1077" s="17"/>
      <c r="L1077" s="17"/>
      <c r="M1077" s="17"/>
      <c r="N1077" s="17"/>
    </row>
    <row r="1078" spans="2:14" ht="24.95" customHeight="1">
      <c r="B1078" s="17"/>
      <c r="C1078" s="17"/>
      <c r="F1078" s="17"/>
      <c r="G1078" s="17"/>
      <c r="H1078" s="17"/>
      <c r="I1078" s="17"/>
      <c r="J1078" s="17"/>
      <c r="K1078" s="17"/>
      <c r="L1078" s="17"/>
      <c r="M1078" s="17"/>
      <c r="N1078" s="17"/>
    </row>
    <row r="1079" spans="2:14" ht="24.95" customHeight="1">
      <c r="B1079" s="17"/>
      <c r="C1079" s="17"/>
      <c r="F1079" s="17"/>
      <c r="G1079" s="17"/>
      <c r="H1079" s="17"/>
      <c r="I1079" s="17"/>
      <c r="J1079" s="17"/>
      <c r="K1079" s="17"/>
      <c r="L1079" s="17"/>
      <c r="M1079" s="17"/>
      <c r="N1079" s="17"/>
    </row>
    <row r="1080" spans="2:14" ht="24.95" customHeight="1">
      <c r="B1080" s="17"/>
      <c r="C1080" s="17"/>
      <c r="F1080" s="17"/>
      <c r="G1080" s="17"/>
      <c r="H1080" s="17"/>
      <c r="I1080" s="17"/>
      <c r="J1080" s="17"/>
      <c r="K1080" s="17"/>
      <c r="L1080" s="17"/>
      <c r="M1080" s="17"/>
      <c r="N1080" s="17"/>
    </row>
    <row r="1081" spans="2:14" ht="24.95" customHeight="1">
      <c r="B1081" s="17"/>
      <c r="C1081" s="17"/>
      <c r="F1081" s="17"/>
      <c r="G1081" s="17"/>
      <c r="H1081" s="17"/>
      <c r="I1081" s="17"/>
      <c r="J1081" s="17"/>
      <c r="K1081" s="17"/>
      <c r="L1081" s="17"/>
      <c r="M1081" s="17"/>
      <c r="N1081" s="17"/>
    </row>
    <row r="1082" spans="2:14" ht="24.95" customHeight="1">
      <c r="B1082" s="17"/>
      <c r="C1082" s="17"/>
      <c r="F1082" s="17"/>
      <c r="G1082" s="17"/>
      <c r="H1082" s="17"/>
      <c r="I1082" s="17"/>
      <c r="J1082" s="17"/>
      <c r="K1082" s="17"/>
      <c r="L1082" s="17"/>
      <c r="M1082" s="17"/>
      <c r="N1082" s="17"/>
    </row>
    <row r="1083" spans="2:14" ht="24.95" customHeight="1">
      <c r="B1083" s="17"/>
      <c r="C1083" s="17"/>
      <c r="F1083" s="17"/>
      <c r="G1083" s="17"/>
      <c r="H1083" s="17"/>
      <c r="I1083" s="17"/>
      <c r="J1083" s="17"/>
      <c r="K1083" s="17"/>
      <c r="L1083" s="17"/>
      <c r="M1083" s="17"/>
      <c r="N1083" s="17"/>
    </row>
    <row r="1084" spans="2:14" ht="24.95" customHeight="1">
      <c r="B1084" s="17"/>
      <c r="C1084" s="17"/>
      <c r="F1084" s="17"/>
      <c r="G1084" s="17"/>
      <c r="H1084" s="17"/>
      <c r="I1084" s="17"/>
      <c r="J1084" s="17"/>
      <c r="K1084" s="17"/>
      <c r="L1084" s="17"/>
      <c r="M1084" s="17"/>
      <c r="N1084" s="17"/>
    </row>
    <row r="1085" spans="2:14" ht="24.95" customHeight="1">
      <c r="B1085" s="17"/>
      <c r="C1085" s="17"/>
      <c r="F1085" s="17"/>
      <c r="G1085" s="17"/>
      <c r="H1085" s="17"/>
      <c r="I1085" s="17"/>
      <c r="J1085" s="17"/>
      <c r="K1085" s="17"/>
      <c r="L1085" s="17"/>
      <c r="M1085" s="17"/>
      <c r="N1085" s="17"/>
    </row>
    <row r="1086" spans="2:14" ht="24.95" customHeight="1">
      <c r="B1086" s="17"/>
      <c r="C1086" s="17"/>
      <c r="F1086" s="17"/>
      <c r="G1086" s="17"/>
      <c r="H1086" s="17"/>
      <c r="I1086" s="17"/>
      <c r="J1086" s="17"/>
      <c r="K1086" s="17"/>
      <c r="L1086" s="17"/>
      <c r="M1086" s="17"/>
      <c r="N1086" s="17"/>
    </row>
    <row r="1087" spans="2:14" ht="24.95" customHeight="1">
      <c r="B1087" s="17"/>
      <c r="C1087" s="17"/>
      <c r="F1087" s="17"/>
      <c r="G1087" s="17"/>
      <c r="H1087" s="17"/>
      <c r="I1087" s="17"/>
      <c r="J1087" s="17"/>
      <c r="K1087" s="17"/>
      <c r="L1087" s="17"/>
      <c r="M1087" s="17"/>
      <c r="N1087" s="17"/>
    </row>
    <row r="1088" spans="2:14" ht="24.95" customHeight="1">
      <c r="B1088" s="17"/>
      <c r="C1088" s="17"/>
      <c r="F1088" s="17"/>
      <c r="G1088" s="17"/>
      <c r="H1088" s="17"/>
      <c r="I1088" s="17"/>
      <c r="J1088" s="17"/>
      <c r="K1088" s="17"/>
      <c r="L1088" s="17"/>
      <c r="M1088" s="17"/>
      <c r="N1088" s="17"/>
    </row>
    <row r="1089" spans="2:14" ht="24.95" customHeight="1">
      <c r="B1089" s="17"/>
      <c r="C1089" s="17"/>
      <c r="F1089" s="17"/>
      <c r="G1089" s="17"/>
      <c r="H1089" s="17"/>
      <c r="I1089" s="17"/>
      <c r="J1089" s="17"/>
      <c r="K1089" s="17"/>
      <c r="L1089" s="17"/>
      <c r="M1089" s="17"/>
      <c r="N1089" s="17"/>
    </row>
    <row r="1090" spans="2:14" ht="24.95" customHeight="1">
      <c r="B1090" s="17"/>
      <c r="C1090" s="17"/>
      <c r="F1090" s="17"/>
      <c r="G1090" s="17"/>
      <c r="H1090" s="17"/>
      <c r="I1090" s="17"/>
      <c r="J1090" s="17"/>
      <c r="K1090" s="17"/>
      <c r="L1090" s="17"/>
      <c r="M1090" s="17"/>
      <c r="N1090" s="17"/>
    </row>
    <row r="1091" spans="2:14" ht="24.95" customHeight="1">
      <c r="B1091" s="17"/>
      <c r="C1091" s="17"/>
      <c r="F1091" s="17"/>
      <c r="G1091" s="17"/>
      <c r="H1091" s="17"/>
      <c r="I1091" s="17"/>
      <c r="J1091" s="17"/>
      <c r="K1091" s="17"/>
      <c r="L1091" s="17"/>
      <c r="M1091" s="17"/>
      <c r="N1091" s="17"/>
    </row>
    <row r="1092" spans="2:14" ht="24.95" customHeight="1">
      <c r="B1092" s="17"/>
      <c r="C1092" s="17"/>
      <c r="F1092" s="17"/>
      <c r="G1092" s="17"/>
      <c r="H1092" s="17"/>
      <c r="I1092" s="17"/>
      <c r="J1092" s="17"/>
      <c r="K1092" s="17"/>
      <c r="L1092" s="17"/>
      <c r="M1092" s="17"/>
      <c r="N1092" s="17"/>
    </row>
    <row r="1093" spans="2:14" ht="24.95" customHeight="1">
      <c r="B1093" s="17"/>
      <c r="C1093" s="17"/>
      <c r="F1093" s="17"/>
      <c r="G1093" s="17"/>
      <c r="H1093" s="17"/>
      <c r="I1093" s="17"/>
      <c r="J1093" s="17"/>
      <c r="K1093" s="17"/>
      <c r="L1093" s="17"/>
      <c r="M1093" s="17"/>
      <c r="N1093" s="17"/>
    </row>
    <row r="1094" spans="2:14" ht="24.95" customHeight="1">
      <c r="B1094" s="17"/>
      <c r="C1094" s="17"/>
      <c r="F1094" s="17"/>
      <c r="G1094" s="17"/>
      <c r="H1094" s="17"/>
      <c r="I1094" s="17"/>
      <c r="J1094" s="17"/>
      <c r="K1094" s="17"/>
      <c r="L1094" s="17"/>
      <c r="M1094" s="17"/>
      <c r="N1094" s="17"/>
    </row>
    <row r="1095" spans="2:14" ht="24.95" customHeight="1">
      <c r="B1095" s="17"/>
      <c r="C1095" s="17"/>
      <c r="F1095" s="17"/>
      <c r="G1095" s="17"/>
      <c r="H1095" s="17"/>
      <c r="I1095" s="17"/>
      <c r="J1095" s="17"/>
      <c r="K1095" s="17"/>
      <c r="L1095" s="17"/>
      <c r="M1095" s="17"/>
      <c r="N1095" s="17"/>
    </row>
    <row r="1096" spans="2:14" ht="24.95" customHeight="1">
      <c r="B1096" s="17"/>
      <c r="C1096" s="17"/>
      <c r="F1096" s="17"/>
      <c r="G1096" s="17"/>
      <c r="H1096" s="17"/>
      <c r="I1096" s="17"/>
      <c r="J1096" s="17"/>
      <c r="K1096" s="17"/>
      <c r="L1096" s="17"/>
      <c r="M1096" s="17"/>
      <c r="N1096" s="17"/>
    </row>
    <row r="1097" spans="2:14" ht="24.95" customHeight="1">
      <c r="B1097" s="17"/>
      <c r="C1097" s="17"/>
      <c r="F1097" s="17"/>
      <c r="G1097" s="17"/>
      <c r="H1097" s="17"/>
      <c r="I1097" s="17"/>
      <c r="J1097" s="17"/>
      <c r="K1097" s="17"/>
      <c r="L1097" s="17"/>
      <c r="M1097" s="17"/>
      <c r="N1097" s="17"/>
    </row>
    <row r="1098" spans="2:14" ht="24.95" customHeight="1">
      <c r="B1098" s="17"/>
      <c r="C1098" s="17"/>
      <c r="F1098" s="17"/>
      <c r="G1098" s="17"/>
      <c r="H1098" s="17"/>
      <c r="I1098" s="17"/>
      <c r="J1098" s="17"/>
      <c r="K1098" s="17"/>
      <c r="L1098" s="17"/>
      <c r="M1098" s="17"/>
      <c r="N1098" s="17"/>
    </row>
    <row r="1099" spans="2:14" ht="24.95" customHeight="1">
      <c r="B1099" s="17"/>
      <c r="C1099" s="17"/>
      <c r="F1099" s="17"/>
      <c r="G1099" s="17"/>
      <c r="H1099" s="17"/>
      <c r="I1099" s="17"/>
      <c r="J1099" s="17"/>
      <c r="K1099" s="17"/>
      <c r="L1099" s="17"/>
      <c r="M1099" s="17"/>
      <c r="N1099" s="17"/>
    </row>
    <row r="1100" spans="2:14" ht="24.95" customHeight="1">
      <c r="B1100" s="17"/>
      <c r="C1100" s="17"/>
      <c r="F1100" s="17"/>
      <c r="G1100" s="17"/>
      <c r="H1100" s="17"/>
      <c r="I1100" s="17"/>
      <c r="J1100" s="17"/>
      <c r="K1100" s="17"/>
      <c r="L1100" s="17"/>
      <c r="M1100" s="17"/>
      <c r="N1100" s="17"/>
    </row>
    <row r="1101" spans="2:14" ht="24.95" customHeight="1">
      <c r="B1101" s="17"/>
      <c r="C1101" s="17"/>
      <c r="F1101" s="17"/>
      <c r="G1101" s="17"/>
      <c r="H1101" s="17"/>
      <c r="I1101" s="17"/>
      <c r="J1101" s="17"/>
      <c r="K1101" s="17"/>
      <c r="L1101" s="17"/>
      <c r="M1101" s="17"/>
      <c r="N1101" s="17"/>
    </row>
    <row r="1102" spans="2:14" ht="24.95" customHeight="1">
      <c r="B1102" s="17"/>
      <c r="C1102" s="17"/>
      <c r="F1102" s="17"/>
      <c r="G1102" s="17"/>
      <c r="H1102" s="17"/>
      <c r="I1102" s="17"/>
      <c r="J1102" s="17"/>
      <c r="K1102" s="17"/>
      <c r="L1102" s="17"/>
      <c r="M1102" s="17"/>
      <c r="N1102" s="17"/>
    </row>
    <row r="1103" spans="2:14" ht="24.95" customHeight="1">
      <c r="B1103" s="17"/>
      <c r="C1103" s="17"/>
      <c r="F1103" s="17"/>
      <c r="G1103" s="17"/>
      <c r="H1103" s="17"/>
      <c r="I1103" s="17"/>
      <c r="J1103" s="17"/>
      <c r="K1103" s="17"/>
      <c r="L1103" s="17"/>
      <c r="M1103" s="17"/>
      <c r="N1103" s="17"/>
    </row>
    <row r="1104" spans="2:14" ht="24.95" customHeight="1">
      <c r="B1104" s="17"/>
      <c r="C1104" s="17"/>
      <c r="F1104" s="17"/>
      <c r="G1104" s="17"/>
      <c r="H1104" s="17"/>
      <c r="I1104" s="17"/>
      <c r="J1104" s="17"/>
      <c r="K1104" s="17"/>
      <c r="L1104" s="17"/>
      <c r="M1104" s="17"/>
      <c r="N1104" s="17"/>
    </row>
    <row r="1105" spans="2:14" ht="24.95" customHeight="1">
      <c r="B1105" s="17"/>
      <c r="C1105" s="17"/>
      <c r="F1105" s="17"/>
      <c r="G1105" s="17"/>
      <c r="H1105" s="17"/>
      <c r="I1105" s="17"/>
      <c r="J1105" s="17"/>
      <c r="K1105" s="17"/>
      <c r="L1105" s="17"/>
      <c r="M1105" s="17"/>
      <c r="N1105" s="17"/>
    </row>
    <row r="1106" spans="2:14" ht="24.95" customHeight="1">
      <c r="B1106" s="17"/>
      <c r="C1106" s="17"/>
      <c r="F1106" s="17"/>
      <c r="G1106" s="17"/>
      <c r="H1106" s="17"/>
      <c r="I1106" s="17"/>
      <c r="J1106" s="17"/>
      <c r="K1106" s="17"/>
      <c r="L1106" s="17"/>
      <c r="M1106" s="17"/>
      <c r="N1106" s="17"/>
    </row>
    <row r="1107" spans="2:14" ht="24.95" customHeight="1">
      <c r="B1107" s="17"/>
      <c r="C1107" s="17"/>
      <c r="F1107" s="17"/>
      <c r="G1107" s="17"/>
      <c r="H1107" s="17"/>
      <c r="I1107" s="17"/>
      <c r="J1107" s="17"/>
      <c r="K1107" s="17"/>
      <c r="L1107" s="17"/>
      <c r="M1107" s="17"/>
      <c r="N1107" s="17"/>
    </row>
    <row r="1108" spans="2:14" ht="24.95" customHeight="1">
      <c r="B1108" s="17"/>
      <c r="C1108" s="17"/>
      <c r="F1108" s="17"/>
      <c r="G1108" s="17"/>
      <c r="H1108" s="17"/>
      <c r="I1108" s="17"/>
      <c r="J1108" s="17"/>
      <c r="K1108" s="17"/>
      <c r="L1108" s="17"/>
      <c r="M1108" s="17"/>
      <c r="N1108" s="17"/>
    </row>
    <row r="1109" spans="2:14" ht="24.95" customHeight="1">
      <c r="B1109" s="17"/>
      <c r="C1109" s="17"/>
      <c r="F1109" s="17"/>
      <c r="G1109" s="17"/>
      <c r="H1109" s="17"/>
      <c r="I1109" s="17"/>
      <c r="J1109" s="17"/>
      <c r="K1109" s="17"/>
      <c r="L1109" s="17"/>
      <c r="M1109" s="17"/>
      <c r="N1109" s="17"/>
    </row>
    <row r="1110" spans="2:14" ht="24.95" customHeight="1">
      <c r="B1110" s="17"/>
      <c r="C1110" s="17"/>
      <c r="F1110" s="17"/>
      <c r="G1110" s="17"/>
      <c r="H1110" s="17"/>
      <c r="I1110" s="17"/>
      <c r="J1110" s="17"/>
      <c r="K1110" s="17"/>
      <c r="L1110" s="17"/>
      <c r="M1110" s="17"/>
      <c r="N1110" s="17"/>
    </row>
    <row r="1111" spans="2:14" ht="24.95" customHeight="1">
      <c r="B1111" s="17"/>
      <c r="C1111" s="17"/>
      <c r="F1111" s="17"/>
      <c r="G1111" s="17"/>
      <c r="H1111" s="17"/>
      <c r="I1111" s="17"/>
      <c r="J1111" s="17"/>
      <c r="K1111" s="17"/>
      <c r="L1111" s="17"/>
      <c r="M1111" s="17"/>
      <c r="N1111" s="17"/>
    </row>
    <row r="1112" spans="2:14" ht="24.95" customHeight="1">
      <c r="B1112" s="17"/>
      <c r="C1112" s="17"/>
      <c r="F1112" s="17"/>
      <c r="G1112" s="17"/>
      <c r="H1112" s="17"/>
      <c r="I1112" s="17"/>
      <c r="J1112" s="17"/>
      <c r="K1112" s="17"/>
      <c r="L1112" s="17"/>
      <c r="M1112" s="17"/>
      <c r="N1112" s="17"/>
    </row>
    <row r="1113" spans="2:14" ht="24.95" customHeight="1">
      <c r="B1113" s="17"/>
      <c r="C1113" s="17"/>
      <c r="F1113" s="17"/>
      <c r="G1113" s="17"/>
      <c r="H1113" s="17"/>
      <c r="I1113" s="17"/>
      <c r="J1113" s="17"/>
      <c r="K1113" s="17"/>
      <c r="L1113" s="17"/>
      <c r="M1113" s="17"/>
      <c r="N1113" s="17"/>
    </row>
    <row r="1114" spans="2:14" ht="24.95" customHeight="1">
      <c r="B1114" s="17"/>
      <c r="C1114" s="17"/>
      <c r="F1114" s="17"/>
      <c r="G1114" s="17"/>
      <c r="H1114" s="17"/>
      <c r="I1114" s="17"/>
      <c r="J1114" s="17"/>
      <c r="K1114" s="17"/>
      <c r="L1114" s="17"/>
      <c r="M1114" s="17"/>
      <c r="N1114" s="17"/>
    </row>
    <row r="1115" spans="2:14" ht="24.95" customHeight="1">
      <c r="B1115" s="17"/>
      <c r="C1115" s="17"/>
      <c r="F1115" s="17"/>
      <c r="G1115" s="17"/>
      <c r="H1115" s="17"/>
      <c r="I1115" s="17"/>
      <c r="J1115" s="17"/>
      <c r="K1115" s="17"/>
      <c r="L1115" s="17"/>
      <c r="M1115" s="17"/>
      <c r="N1115" s="17"/>
    </row>
    <row r="1116" spans="2:14" ht="24.95" customHeight="1">
      <c r="B1116" s="17"/>
      <c r="C1116" s="17"/>
      <c r="F1116" s="17"/>
      <c r="G1116" s="17"/>
      <c r="H1116" s="17"/>
      <c r="I1116" s="17"/>
      <c r="J1116" s="17"/>
      <c r="K1116" s="17"/>
      <c r="L1116" s="17"/>
      <c r="M1116" s="17"/>
      <c r="N1116" s="17"/>
    </row>
    <row r="1117" spans="2:14" ht="24.95" customHeight="1">
      <c r="B1117" s="17"/>
      <c r="C1117" s="17"/>
      <c r="F1117" s="17"/>
      <c r="G1117" s="17"/>
      <c r="H1117" s="17"/>
      <c r="I1117" s="17"/>
      <c r="J1117" s="17"/>
      <c r="K1117" s="17"/>
      <c r="L1117" s="17"/>
      <c r="M1117" s="17"/>
      <c r="N1117" s="17"/>
    </row>
    <row r="1118" spans="2:14" ht="24.95" customHeight="1">
      <c r="B1118" s="17"/>
      <c r="C1118" s="17"/>
      <c r="F1118" s="17"/>
      <c r="G1118" s="17"/>
      <c r="H1118" s="17"/>
      <c r="I1118" s="17"/>
      <c r="J1118" s="17"/>
      <c r="K1118" s="17"/>
      <c r="L1118" s="17"/>
      <c r="M1118" s="17"/>
      <c r="N1118" s="17"/>
    </row>
    <row r="1119" spans="2:14" ht="24.95" customHeight="1">
      <c r="B1119" s="17"/>
      <c r="C1119" s="17"/>
      <c r="F1119" s="17"/>
      <c r="G1119" s="17"/>
      <c r="H1119" s="17"/>
      <c r="I1119" s="17"/>
      <c r="J1119" s="17"/>
      <c r="K1119" s="17"/>
      <c r="L1119" s="17"/>
      <c r="M1119" s="17"/>
      <c r="N1119" s="17"/>
    </row>
    <row r="1120" spans="2:14" ht="24.95" customHeight="1">
      <c r="B1120" s="17"/>
      <c r="C1120" s="17"/>
      <c r="F1120" s="17"/>
      <c r="G1120" s="17"/>
      <c r="H1120" s="17"/>
      <c r="I1120" s="17"/>
      <c r="J1120" s="17"/>
      <c r="K1120" s="17"/>
      <c r="L1120" s="17"/>
      <c r="M1120" s="17"/>
      <c r="N1120" s="17"/>
    </row>
    <row r="1121" spans="2:14" ht="24.95" customHeight="1">
      <c r="B1121" s="17"/>
      <c r="C1121" s="17"/>
      <c r="F1121" s="17"/>
      <c r="G1121" s="17"/>
      <c r="H1121" s="17"/>
      <c r="I1121" s="17"/>
      <c r="J1121" s="17"/>
      <c r="K1121" s="17"/>
      <c r="L1121" s="17"/>
      <c r="M1121" s="17"/>
      <c r="N1121" s="17"/>
    </row>
    <row r="1122" spans="2:14" ht="24.95" customHeight="1">
      <c r="B1122" s="17"/>
      <c r="C1122" s="17"/>
      <c r="F1122" s="17"/>
      <c r="G1122" s="17"/>
      <c r="H1122" s="17"/>
      <c r="I1122" s="17"/>
      <c r="J1122" s="17"/>
      <c r="K1122" s="17"/>
      <c r="L1122" s="17"/>
      <c r="M1122" s="17"/>
      <c r="N1122" s="17"/>
    </row>
    <row r="1123" spans="2:14" ht="24.95" customHeight="1">
      <c r="B1123" s="17"/>
      <c r="C1123" s="17"/>
      <c r="F1123" s="17"/>
      <c r="G1123" s="17"/>
      <c r="H1123" s="17"/>
      <c r="I1123" s="17"/>
      <c r="J1123" s="17"/>
      <c r="K1123" s="17"/>
      <c r="L1123" s="17"/>
      <c r="M1123" s="17"/>
      <c r="N1123" s="17"/>
    </row>
    <row r="1124" spans="2:14" ht="24.95" customHeight="1">
      <c r="B1124" s="17"/>
      <c r="C1124" s="17"/>
      <c r="F1124" s="17"/>
      <c r="G1124" s="17"/>
      <c r="H1124" s="17"/>
      <c r="I1124" s="17"/>
      <c r="J1124" s="17"/>
      <c r="K1124" s="17"/>
      <c r="L1124" s="17"/>
      <c r="M1124" s="17"/>
      <c r="N1124" s="17"/>
    </row>
    <row r="1125" spans="2:14" ht="24.95" customHeight="1">
      <c r="B1125" s="17"/>
      <c r="C1125" s="17"/>
      <c r="F1125" s="17"/>
      <c r="G1125" s="17"/>
      <c r="H1125" s="17"/>
      <c r="I1125" s="17"/>
      <c r="J1125" s="17"/>
      <c r="K1125" s="17"/>
      <c r="L1125" s="17"/>
      <c r="M1125" s="17"/>
      <c r="N1125" s="17"/>
    </row>
    <row r="1126" spans="2:14" ht="24.95" customHeight="1">
      <c r="B1126" s="17"/>
      <c r="C1126" s="17"/>
      <c r="F1126" s="17"/>
      <c r="G1126" s="17"/>
      <c r="H1126" s="17"/>
      <c r="I1126" s="17"/>
      <c r="J1126" s="17"/>
      <c r="K1126" s="17"/>
      <c r="L1126" s="17"/>
      <c r="M1126" s="17"/>
      <c r="N1126" s="17"/>
    </row>
    <row r="1127" spans="2:14" ht="24.95" customHeight="1">
      <c r="B1127" s="17"/>
      <c r="C1127" s="17"/>
      <c r="F1127" s="17"/>
      <c r="G1127" s="17"/>
      <c r="H1127" s="17"/>
      <c r="I1127" s="17"/>
      <c r="J1127" s="17"/>
      <c r="K1127" s="17"/>
      <c r="L1127" s="17"/>
      <c r="M1127" s="17"/>
      <c r="N1127" s="17"/>
    </row>
    <row r="1128" spans="2:14" ht="24.95" customHeight="1">
      <c r="B1128" s="17"/>
      <c r="C1128" s="17"/>
      <c r="F1128" s="17"/>
      <c r="G1128" s="17"/>
      <c r="H1128" s="17"/>
      <c r="I1128" s="17"/>
      <c r="J1128" s="17"/>
      <c r="K1128" s="17"/>
      <c r="L1128" s="17"/>
      <c r="M1128" s="17"/>
      <c r="N1128" s="17"/>
    </row>
    <row r="1129" spans="2:14" ht="24.95" customHeight="1">
      <c r="B1129" s="17"/>
      <c r="C1129" s="17"/>
      <c r="F1129" s="17"/>
      <c r="G1129" s="17"/>
      <c r="H1129" s="17"/>
      <c r="I1129" s="17"/>
      <c r="J1129" s="17"/>
      <c r="K1129" s="17"/>
      <c r="L1129" s="17"/>
      <c r="M1129" s="17"/>
      <c r="N1129" s="17"/>
    </row>
    <row r="1130" spans="2:14" ht="24.95" customHeight="1">
      <c r="B1130" s="17"/>
      <c r="C1130" s="17"/>
      <c r="F1130" s="17"/>
      <c r="G1130" s="17"/>
      <c r="H1130" s="17"/>
      <c r="I1130" s="17"/>
      <c r="J1130" s="17"/>
      <c r="K1130" s="17"/>
      <c r="L1130" s="17"/>
      <c r="M1130" s="17"/>
      <c r="N1130" s="17"/>
    </row>
    <row r="1131" spans="2:14" ht="24.95" customHeight="1">
      <c r="B1131" s="17"/>
      <c r="C1131" s="17"/>
      <c r="F1131" s="17"/>
      <c r="G1131" s="17"/>
      <c r="H1131" s="17"/>
      <c r="I1131" s="17"/>
      <c r="J1131" s="17"/>
      <c r="K1131" s="17"/>
      <c r="L1131" s="17"/>
      <c r="M1131" s="17"/>
      <c r="N1131" s="17"/>
    </row>
    <row r="1132" spans="2:14" ht="24.95" customHeight="1">
      <c r="B1132" s="17"/>
      <c r="C1132" s="17"/>
      <c r="F1132" s="17"/>
      <c r="G1132" s="17"/>
      <c r="H1132" s="17"/>
      <c r="I1132" s="17"/>
      <c r="J1132" s="17"/>
      <c r="K1132" s="17"/>
      <c r="L1132" s="17"/>
      <c r="M1132" s="17"/>
      <c r="N1132" s="17"/>
    </row>
    <row r="1133" spans="2:14" ht="24.95" customHeight="1">
      <c r="B1133" s="17"/>
      <c r="C1133" s="17"/>
      <c r="F1133" s="17"/>
      <c r="G1133" s="17"/>
      <c r="H1133" s="17"/>
      <c r="I1133" s="17"/>
      <c r="J1133" s="17"/>
      <c r="K1133" s="17"/>
      <c r="L1133" s="17"/>
      <c r="M1133" s="17"/>
      <c r="N1133" s="17"/>
    </row>
    <row r="1134" spans="2:14" ht="24.95" customHeight="1">
      <c r="B1134" s="17"/>
      <c r="C1134" s="17"/>
      <c r="F1134" s="17"/>
      <c r="G1134" s="17"/>
      <c r="H1134" s="17"/>
      <c r="I1134" s="17"/>
      <c r="J1134" s="17"/>
      <c r="K1134" s="17"/>
      <c r="L1134" s="17"/>
      <c r="M1134" s="17"/>
      <c r="N1134" s="17"/>
    </row>
    <row r="1135" spans="2:14" ht="24.95" customHeight="1">
      <c r="B1135" s="17"/>
      <c r="C1135" s="17"/>
      <c r="F1135" s="17"/>
      <c r="G1135" s="17"/>
      <c r="H1135" s="17"/>
      <c r="I1135" s="17"/>
      <c r="J1135" s="17"/>
      <c r="K1135" s="17"/>
      <c r="L1135" s="17"/>
      <c r="M1135" s="17"/>
      <c r="N1135" s="17"/>
    </row>
    <row r="1136" spans="2:14" ht="24.95" customHeight="1">
      <c r="B1136" s="17"/>
      <c r="C1136" s="17"/>
      <c r="F1136" s="17"/>
      <c r="G1136" s="17"/>
      <c r="H1136" s="17"/>
      <c r="I1136" s="17"/>
      <c r="J1136" s="17"/>
      <c r="K1136" s="17"/>
      <c r="L1136" s="17"/>
      <c r="M1136" s="17"/>
      <c r="N1136" s="17"/>
    </row>
    <row r="1137" spans="2:14" ht="24.95" customHeight="1">
      <c r="B1137" s="17"/>
      <c r="C1137" s="17"/>
      <c r="F1137" s="17"/>
      <c r="G1137" s="17"/>
      <c r="H1137" s="17"/>
      <c r="I1137" s="17"/>
      <c r="J1137" s="17"/>
      <c r="K1137" s="17"/>
      <c r="L1137" s="17"/>
      <c r="M1137" s="17"/>
      <c r="N1137" s="17"/>
    </row>
    <row r="1138" spans="2:14" ht="24.95" customHeight="1">
      <c r="B1138" s="17"/>
      <c r="C1138" s="17"/>
      <c r="F1138" s="17"/>
      <c r="G1138" s="17"/>
      <c r="H1138" s="17"/>
      <c r="I1138" s="17"/>
      <c r="J1138" s="17"/>
      <c r="K1138" s="17"/>
      <c r="L1138" s="17"/>
      <c r="M1138" s="17"/>
      <c r="N1138" s="17"/>
    </row>
    <row r="1139" spans="2:14" ht="24.95" customHeight="1">
      <c r="B1139" s="17"/>
      <c r="C1139" s="17"/>
      <c r="F1139" s="17"/>
      <c r="G1139" s="17"/>
      <c r="H1139" s="17"/>
      <c r="I1139" s="17"/>
      <c r="J1139" s="17"/>
      <c r="K1139" s="17"/>
      <c r="L1139" s="17"/>
      <c r="M1139" s="17"/>
      <c r="N1139" s="17"/>
    </row>
    <row r="1140" spans="2:14" ht="24.95" customHeight="1">
      <c r="B1140" s="17"/>
      <c r="C1140" s="17"/>
      <c r="F1140" s="17"/>
      <c r="G1140" s="17"/>
      <c r="H1140" s="17"/>
      <c r="I1140" s="17"/>
      <c r="J1140" s="17"/>
      <c r="K1140" s="17"/>
      <c r="L1140" s="17"/>
      <c r="M1140" s="17"/>
      <c r="N1140" s="17"/>
    </row>
    <row r="1141" spans="2:14" ht="24.95" customHeight="1">
      <c r="B1141" s="17"/>
      <c r="C1141" s="17"/>
      <c r="F1141" s="17"/>
      <c r="G1141" s="17"/>
      <c r="H1141" s="17"/>
      <c r="I1141" s="17"/>
      <c r="J1141" s="17"/>
      <c r="K1141" s="17"/>
      <c r="L1141" s="17"/>
      <c r="M1141" s="17"/>
      <c r="N1141" s="17"/>
    </row>
    <row r="1142" spans="2:14" ht="24.95" customHeight="1">
      <c r="B1142" s="17"/>
      <c r="C1142" s="17"/>
      <c r="F1142" s="17"/>
      <c r="G1142" s="17"/>
      <c r="H1142" s="17"/>
      <c r="I1142" s="17"/>
      <c r="J1142" s="17"/>
      <c r="K1142" s="17"/>
      <c r="L1142" s="17"/>
      <c r="M1142" s="17"/>
      <c r="N1142" s="17"/>
    </row>
    <row r="1143" spans="2:14" ht="24.95" customHeight="1">
      <c r="B1143" s="17"/>
      <c r="C1143" s="17"/>
      <c r="F1143" s="17"/>
      <c r="G1143" s="17"/>
      <c r="H1143" s="17"/>
      <c r="I1143" s="17"/>
      <c r="J1143" s="17"/>
      <c r="K1143" s="17"/>
      <c r="L1143" s="17"/>
      <c r="M1143" s="17"/>
      <c r="N1143" s="17"/>
    </row>
    <row r="1144" spans="2:14" ht="24.95" customHeight="1">
      <c r="B1144" s="17"/>
      <c r="C1144" s="17"/>
      <c r="F1144" s="17"/>
      <c r="G1144" s="17"/>
      <c r="H1144" s="17"/>
      <c r="I1144" s="17"/>
      <c r="J1144" s="17"/>
      <c r="K1144" s="17"/>
      <c r="L1144" s="17"/>
      <c r="M1144" s="17"/>
      <c r="N1144" s="17"/>
    </row>
    <row r="1145" spans="2:14" ht="24.95" customHeight="1">
      <c r="B1145" s="17"/>
      <c r="C1145" s="17"/>
      <c r="F1145" s="17"/>
      <c r="G1145" s="17"/>
      <c r="H1145" s="17"/>
      <c r="I1145" s="17"/>
      <c r="J1145" s="17"/>
      <c r="K1145" s="17"/>
      <c r="L1145" s="17"/>
      <c r="M1145" s="17"/>
      <c r="N1145" s="17"/>
    </row>
    <row r="1146" spans="2:14" ht="24.95" customHeight="1">
      <c r="B1146" s="17"/>
      <c r="C1146" s="17"/>
      <c r="F1146" s="17"/>
      <c r="G1146" s="17"/>
      <c r="H1146" s="17"/>
      <c r="I1146" s="17"/>
      <c r="J1146" s="17"/>
      <c r="K1146" s="17"/>
      <c r="L1146" s="17"/>
      <c r="M1146" s="17"/>
      <c r="N1146" s="17"/>
    </row>
    <row r="1147" spans="2:14" ht="24.95" customHeight="1">
      <c r="B1147" s="17"/>
      <c r="C1147" s="17"/>
      <c r="F1147" s="17"/>
      <c r="G1147" s="17"/>
      <c r="H1147" s="17"/>
      <c r="I1147" s="17"/>
      <c r="J1147" s="17"/>
      <c r="K1147" s="17"/>
      <c r="L1147" s="17"/>
      <c r="M1147" s="17"/>
      <c r="N1147" s="17"/>
    </row>
    <row r="1148" spans="2:14" ht="24.95" customHeight="1">
      <c r="B1148" s="17"/>
      <c r="C1148" s="17"/>
      <c r="F1148" s="17"/>
      <c r="G1148" s="17"/>
      <c r="H1148" s="17"/>
      <c r="I1148" s="17"/>
      <c r="J1148" s="17"/>
      <c r="K1148" s="17"/>
      <c r="L1148" s="17"/>
      <c r="M1148" s="17"/>
      <c r="N1148" s="17"/>
    </row>
    <row r="1149" spans="2:14" ht="24.95" customHeight="1">
      <c r="B1149" s="17"/>
      <c r="C1149" s="17"/>
      <c r="F1149" s="17"/>
      <c r="G1149" s="17"/>
      <c r="H1149" s="17"/>
      <c r="I1149" s="17"/>
      <c r="J1149" s="17"/>
      <c r="K1149" s="17"/>
      <c r="L1149" s="17"/>
      <c r="M1149" s="17"/>
      <c r="N1149" s="17"/>
    </row>
    <row r="1150" spans="2:14" ht="24.95" customHeight="1">
      <c r="B1150" s="17"/>
      <c r="C1150" s="17"/>
      <c r="F1150" s="17"/>
      <c r="G1150" s="17"/>
      <c r="H1150" s="17"/>
      <c r="I1150" s="17"/>
      <c r="J1150" s="17"/>
      <c r="K1150" s="17"/>
      <c r="L1150" s="17"/>
      <c r="M1150" s="17"/>
      <c r="N1150" s="17"/>
    </row>
    <row r="1151" spans="2:14" ht="24.95" customHeight="1">
      <c r="B1151" s="17"/>
      <c r="C1151" s="17"/>
      <c r="F1151" s="17"/>
      <c r="G1151" s="17"/>
      <c r="H1151" s="17"/>
      <c r="I1151" s="17"/>
      <c r="J1151" s="17"/>
      <c r="K1151" s="17"/>
      <c r="L1151" s="17"/>
      <c r="M1151" s="17"/>
      <c r="N1151" s="17"/>
    </row>
    <row r="1152" spans="2:14" ht="24.95" customHeight="1">
      <c r="B1152" s="17"/>
      <c r="C1152" s="17"/>
      <c r="F1152" s="17"/>
      <c r="G1152" s="17"/>
      <c r="H1152" s="17"/>
      <c r="I1152" s="17"/>
      <c r="J1152" s="17"/>
      <c r="K1152" s="17"/>
      <c r="L1152" s="17"/>
      <c r="M1152" s="17"/>
      <c r="N1152" s="17"/>
    </row>
    <row r="1153" spans="2:14" ht="24.95" customHeight="1">
      <c r="B1153" s="17"/>
      <c r="C1153" s="17"/>
      <c r="F1153" s="17"/>
      <c r="G1153" s="17"/>
      <c r="H1153" s="17"/>
      <c r="I1153" s="17"/>
      <c r="J1153" s="17"/>
      <c r="K1153" s="17"/>
      <c r="L1153" s="17"/>
      <c r="M1153" s="17"/>
      <c r="N1153" s="17"/>
    </row>
    <row r="1154" spans="2:14" ht="24.95" customHeight="1">
      <c r="B1154" s="17"/>
      <c r="C1154" s="17"/>
      <c r="F1154" s="17"/>
      <c r="G1154" s="17"/>
      <c r="H1154" s="17"/>
      <c r="I1154" s="17"/>
      <c r="J1154" s="17"/>
      <c r="K1154" s="17"/>
      <c r="L1154" s="17"/>
      <c r="M1154" s="17"/>
      <c r="N1154" s="17"/>
    </row>
    <row r="1155" spans="2:14" ht="24.95" customHeight="1">
      <c r="B1155" s="17"/>
      <c r="C1155" s="17"/>
      <c r="F1155" s="17"/>
      <c r="G1155" s="17"/>
      <c r="H1155" s="17"/>
      <c r="I1155" s="17"/>
      <c r="J1155" s="17"/>
      <c r="K1155" s="17"/>
      <c r="L1155" s="17"/>
      <c r="M1155" s="17"/>
      <c r="N1155" s="17"/>
    </row>
    <row r="1156" spans="2:14" ht="24.95" customHeight="1">
      <c r="B1156" s="17"/>
      <c r="C1156" s="17"/>
      <c r="F1156" s="17"/>
      <c r="G1156" s="17"/>
      <c r="H1156" s="17"/>
      <c r="I1156" s="17"/>
      <c r="J1156" s="17"/>
      <c r="K1156" s="17"/>
      <c r="L1156" s="17"/>
      <c r="M1156" s="17"/>
      <c r="N1156" s="17"/>
    </row>
    <row r="1157" spans="2:14" ht="24.95" customHeight="1">
      <c r="B1157" s="17"/>
      <c r="C1157" s="17"/>
      <c r="F1157" s="17"/>
      <c r="G1157" s="17"/>
      <c r="H1157" s="17"/>
      <c r="I1157" s="17"/>
      <c r="J1157" s="17"/>
      <c r="K1157" s="17"/>
      <c r="L1157" s="17"/>
      <c r="M1157" s="17"/>
      <c r="N1157" s="17"/>
    </row>
    <row r="1158" spans="2:14" ht="24.95" customHeight="1">
      <c r="B1158" s="17"/>
      <c r="C1158" s="17"/>
      <c r="F1158" s="17"/>
      <c r="G1158" s="17"/>
      <c r="H1158" s="17"/>
      <c r="I1158" s="17"/>
      <c r="J1158" s="17"/>
      <c r="K1158" s="17"/>
      <c r="L1158" s="17"/>
      <c r="M1158" s="17"/>
      <c r="N1158" s="17"/>
    </row>
    <row r="1159" spans="2:14" ht="24.95" customHeight="1">
      <c r="B1159" s="17"/>
      <c r="C1159" s="17"/>
      <c r="F1159" s="17"/>
      <c r="G1159" s="17"/>
      <c r="H1159" s="17"/>
      <c r="I1159" s="17"/>
      <c r="J1159" s="17"/>
      <c r="K1159" s="17"/>
      <c r="L1159" s="17"/>
      <c r="M1159" s="17"/>
      <c r="N1159" s="17"/>
    </row>
    <row r="1160" spans="2:14" ht="24.95" customHeight="1">
      <c r="B1160" s="17"/>
      <c r="C1160" s="17"/>
      <c r="F1160" s="17"/>
      <c r="G1160" s="17"/>
      <c r="H1160" s="17"/>
      <c r="I1160" s="17"/>
      <c r="J1160" s="17"/>
      <c r="K1160" s="17"/>
      <c r="L1160" s="17"/>
      <c r="M1160" s="17"/>
      <c r="N1160" s="17"/>
    </row>
    <row r="1161" spans="2:14" ht="24.95" customHeight="1">
      <c r="B1161" s="17"/>
      <c r="C1161" s="17"/>
      <c r="F1161" s="17"/>
      <c r="G1161" s="17"/>
      <c r="H1161" s="17"/>
      <c r="I1161" s="17"/>
      <c r="J1161" s="17"/>
      <c r="K1161" s="17"/>
      <c r="L1161" s="17"/>
      <c r="M1161" s="17"/>
      <c r="N1161" s="17"/>
    </row>
    <row r="1162" spans="2:14" ht="24.95" customHeight="1">
      <c r="B1162" s="17"/>
      <c r="C1162" s="17"/>
      <c r="F1162" s="17"/>
      <c r="G1162" s="17"/>
      <c r="H1162" s="17"/>
      <c r="I1162" s="17"/>
      <c r="J1162" s="17"/>
      <c r="K1162" s="17"/>
      <c r="L1162" s="17"/>
      <c r="M1162" s="17"/>
      <c r="N1162" s="17"/>
    </row>
    <row r="1163" spans="2:14" ht="24.95" customHeight="1">
      <c r="B1163" s="17"/>
      <c r="C1163" s="17"/>
      <c r="F1163" s="17"/>
      <c r="G1163" s="17"/>
      <c r="H1163" s="17"/>
      <c r="I1163" s="17"/>
      <c r="J1163" s="17"/>
      <c r="K1163" s="17"/>
      <c r="L1163" s="17"/>
      <c r="M1163" s="17"/>
      <c r="N1163" s="17"/>
    </row>
    <row r="1164" spans="2:14" ht="24.95" customHeight="1">
      <c r="B1164" s="17"/>
      <c r="C1164" s="17"/>
      <c r="F1164" s="17"/>
      <c r="G1164" s="17"/>
      <c r="H1164" s="17"/>
      <c r="I1164" s="17"/>
      <c r="J1164" s="17"/>
      <c r="K1164" s="17"/>
      <c r="L1164" s="17"/>
      <c r="M1164" s="17"/>
      <c r="N1164" s="17"/>
    </row>
    <row r="1165" spans="2:14" ht="24.95" customHeight="1">
      <c r="B1165" s="17"/>
      <c r="C1165" s="17"/>
      <c r="F1165" s="17"/>
      <c r="G1165" s="17"/>
      <c r="H1165" s="17"/>
      <c r="I1165" s="17"/>
      <c r="J1165" s="17"/>
      <c r="K1165" s="17"/>
      <c r="L1165" s="17"/>
      <c r="M1165" s="17"/>
      <c r="N1165" s="17"/>
    </row>
    <row r="1166" spans="2:14" ht="24.95" customHeight="1">
      <c r="B1166" s="17"/>
      <c r="C1166" s="17"/>
      <c r="F1166" s="17"/>
      <c r="G1166" s="17"/>
      <c r="H1166" s="17"/>
      <c r="I1166" s="17"/>
      <c r="J1166" s="17"/>
      <c r="K1166" s="17"/>
      <c r="L1166" s="17"/>
      <c r="M1166" s="17"/>
      <c r="N1166" s="17"/>
    </row>
    <row r="1167" spans="2:14" ht="24.95" customHeight="1">
      <c r="B1167" s="17"/>
      <c r="C1167" s="17"/>
      <c r="F1167" s="17"/>
      <c r="G1167" s="17"/>
      <c r="H1167" s="17"/>
      <c r="I1167" s="17"/>
      <c r="J1167" s="17"/>
      <c r="K1167" s="17"/>
      <c r="L1167" s="17"/>
      <c r="M1167" s="17"/>
      <c r="N1167" s="17"/>
    </row>
    <row r="1168" spans="2:14" ht="24.95" customHeight="1">
      <c r="B1168" s="17"/>
      <c r="C1168" s="17"/>
      <c r="F1168" s="17"/>
      <c r="G1168" s="17"/>
      <c r="H1168" s="17"/>
      <c r="I1168" s="17"/>
      <c r="J1168" s="17"/>
      <c r="K1168" s="17"/>
      <c r="L1168" s="17"/>
      <c r="M1168" s="17"/>
      <c r="N1168" s="17"/>
    </row>
    <row r="1169" spans="2:14" ht="24.95" customHeight="1">
      <c r="B1169" s="17"/>
      <c r="C1169" s="17"/>
      <c r="F1169" s="17"/>
      <c r="G1169" s="17"/>
      <c r="H1169" s="17"/>
      <c r="I1169" s="17"/>
      <c r="J1169" s="17"/>
      <c r="K1169" s="17"/>
      <c r="L1169" s="17"/>
      <c r="M1169" s="17"/>
      <c r="N1169" s="17"/>
    </row>
    <row r="1170" spans="2:14" ht="24.95" customHeight="1">
      <c r="B1170" s="17"/>
      <c r="C1170" s="17"/>
      <c r="F1170" s="17"/>
      <c r="G1170" s="17"/>
      <c r="H1170" s="17"/>
      <c r="I1170" s="17"/>
      <c r="J1170" s="17"/>
      <c r="K1170" s="17"/>
      <c r="L1170" s="17"/>
      <c r="M1170" s="17"/>
      <c r="N1170" s="17"/>
    </row>
    <row r="1171" spans="2:14" ht="24.95" customHeight="1">
      <c r="B1171" s="17"/>
      <c r="C1171" s="17"/>
      <c r="F1171" s="17"/>
      <c r="G1171" s="17"/>
      <c r="H1171" s="17"/>
      <c r="I1171" s="17"/>
      <c r="J1171" s="17"/>
      <c r="K1171" s="17"/>
      <c r="L1171" s="17"/>
      <c r="M1171" s="17"/>
      <c r="N1171" s="17"/>
    </row>
    <row r="1172" spans="2:14" ht="24.95" customHeight="1">
      <c r="B1172" s="17"/>
      <c r="C1172" s="17"/>
      <c r="F1172" s="17"/>
      <c r="G1172" s="17"/>
      <c r="H1172" s="17"/>
      <c r="I1172" s="17"/>
      <c r="J1172" s="17"/>
      <c r="K1172" s="17"/>
      <c r="L1172" s="17"/>
      <c r="M1172" s="17"/>
      <c r="N1172" s="17"/>
    </row>
    <row r="1173" spans="2:14" ht="24.95" customHeight="1">
      <c r="B1173" s="17"/>
      <c r="C1173" s="17"/>
      <c r="F1173" s="17"/>
      <c r="G1173" s="17"/>
      <c r="H1173" s="17"/>
      <c r="I1173" s="17"/>
      <c r="J1173" s="17"/>
      <c r="K1173" s="17"/>
      <c r="L1173" s="17"/>
      <c r="M1173" s="17"/>
      <c r="N1173" s="17"/>
    </row>
    <row r="1174" spans="2:14" ht="24.95" customHeight="1">
      <c r="B1174" s="17"/>
      <c r="C1174" s="17"/>
      <c r="F1174" s="17"/>
      <c r="G1174" s="17"/>
      <c r="H1174" s="17"/>
      <c r="I1174" s="17"/>
      <c r="J1174" s="17"/>
      <c r="K1174" s="17"/>
      <c r="L1174" s="17"/>
      <c r="M1174" s="17"/>
      <c r="N1174" s="17"/>
    </row>
    <row r="1175" spans="2:14" ht="24.95" customHeight="1">
      <c r="B1175" s="17"/>
      <c r="C1175" s="17"/>
      <c r="F1175" s="17"/>
      <c r="G1175" s="17"/>
      <c r="H1175" s="17"/>
      <c r="I1175" s="17"/>
      <c r="J1175" s="17"/>
      <c r="K1175" s="17"/>
      <c r="L1175" s="17"/>
      <c r="M1175" s="17"/>
      <c r="N1175" s="17"/>
    </row>
    <row r="1176" spans="2:14" ht="24.95" customHeight="1">
      <c r="B1176" s="17"/>
      <c r="C1176" s="17"/>
      <c r="F1176" s="17"/>
      <c r="G1176" s="17"/>
      <c r="H1176" s="17"/>
      <c r="I1176" s="17"/>
      <c r="J1176" s="17"/>
      <c r="K1176" s="17"/>
      <c r="L1176" s="17"/>
      <c r="M1176" s="17"/>
      <c r="N1176" s="17"/>
    </row>
    <row r="1177" spans="2:14" ht="24.95" customHeight="1">
      <c r="B1177" s="17"/>
      <c r="C1177" s="17"/>
      <c r="F1177" s="17"/>
      <c r="G1177" s="17"/>
      <c r="H1177" s="17"/>
      <c r="I1177" s="17"/>
      <c r="J1177" s="17"/>
      <c r="K1177" s="17"/>
      <c r="L1177" s="17"/>
      <c r="M1177" s="17"/>
      <c r="N1177" s="17"/>
    </row>
    <row r="1178" spans="2:14" ht="24.95" customHeight="1">
      <c r="B1178" s="17"/>
      <c r="C1178" s="17"/>
      <c r="F1178" s="17"/>
      <c r="G1178" s="17"/>
      <c r="H1178" s="17"/>
      <c r="I1178" s="17"/>
      <c r="J1178" s="17"/>
      <c r="K1178" s="17"/>
      <c r="L1178" s="17"/>
      <c r="M1178" s="17"/>
      <c r="N1178" s="17"/>
    </row>
    <row r="1179" spans="2:14" ht="24.95" customHeight="1">
      <c r="B1179" s="17"/>
      <c r="C1179" s="17"/>
      <c r="F1179" s="17"/>
      <c r="G1179" s="17"/>
      <c r="H1179" s="17"/>
      <c r="I1179" s="17"/>
      <c r="J1179" s="17"/>
      <c r="K1179" s="17"/>
      <c r="L1179" s="17"/>
      <c r="M1179" s="17"/>
      <c r="N1179" s="17"/>
    </row>
    <row r="1180" spans="2:14" ht="24.95" customHeight="1">
      <c r="B1180" s="17"/>
      <c r="C1180" s="17"/>
      <c r="F1180" s="17"/>
      <c r="G1180" s="17"/>
      <c r="H1180" s="17"/>
      <c r="I1180" s="17"/>
      <c r="J1180" s="17"/>
      <c r="K1180" s="17"/>
      <c r="L1180" s="17"/>
      <c r="M1180" s="17"/>
      <c r="N1180" s="17"/>
    </row>
    <row r="1181" spans="2:14" ht="24.95" customHeight="1">
      <c r="B1181" s="17"/>
      <c r="C1181" s="17"/>
      <c r="F1181" s="17"/>
      <c r="G1181" s="17"/>
      <c r="H1181" s="17"/>
      <c r="I1181" s="17"/>
      <c r="J1181" s="17"/>
      <c r="K1181" s="17"/>
      <c r="L1181" s="17"/>
      <c r="M1181" s="17"/>
      <c r="N1181" s="17"/>
    </row>
    <row r="1182" spans="2:14" ht="24.95" customHeight="1">
      <c r="B1182" s="17"/>
      <c r="C1182" s="17"/>
      <c r="F1182" s="17"/>
      <c r="G1182" s="17"/>
      <c r="H1182" s="17"/>
      <c r="I1182" s="17"/>
      <c r="J1182" s="17"/>
      <c r="K1182" s="17"/>
      <c r="L1182" s="17"/>
      <c r="M1182" s="17"/>
      <c r="N1182" s="17"/>
    </row>
    <row r="1183" spans="2:14" ht="24.95" customHeight="1">
      <c r="B1183" s="17"/>
      <c r="C1183" s="17"/>
      <c r="F1183" s="17"/>
      <c r="G1183" s="17"/>
      <c r="H1183" s="17"/>
      <c r="I1183" s="17"/>
      <c r="J1183" s="17"/>
      <c r="K1183" s="17"/>
      <c r="L1183" s="17"/>
      <c r="M1183" s="17"/>
      <c r="N1183" s="17"/>
    </row>
    <row r="1184" spans="2:14" ht="24.95" customHeight="1">
      <c r="B1184" s="17"/>
      <c r="C1184" s="17"/>
      <c r="F1184" s="17"/>
      <c r="G1184" s="17"/>
      <c r="H1184" s="17"/>
      <c r="I1184" s="17"/>
      <c r="J1184" s="17"/>
      <c r="K1184" s="17"/>
      <c r="L1184" s="17"/>
      <c r="M1184" s="17"/>
      <c r="N1184" s="17"/>
    </row>
    <row r="1185" spans="2:14" ht="24.95" customHeight="1">
      <c r="B1185" s="17"/>
      <c r="C1185" s="17"/>
      <c r="F1185" s="17"/>
      <c r="G1185" s="17"/>
      <c r="H1185" s="17"/>
      <c r="I1185" s="17"/>
      <c r="J1185" s="17"/>
      <c r="K1185" s="17"/>
      <c r="L1185" s="17"/>
      <c r="M1185" s="17"/>
      <c r="N1185" s="17"/>
    </row>
    <row r="1186" spans="2:14" ht="24.95" customHeight="1">
      <c r="B1186" s="17"/>
      <c r="C1186" s="17"/>
      <c r="F1186" s="17"/>
      <c r="G1186" s="17"/>
      <c r="H1186" s="17"/>
      <c r="I1186" s="17"/>
      <c r="J1186" s="17"/>
      <c r="K1186" s="17"/>
      <c r="L1186" s="17"/>
      <c r="M1186" s="17"/>
      <c r="N1186" s="17"/>
    </row>
    <row r="1187" spans="2:14" ht="24.95" customHeight="1">
      <c r="B1187" s="17"/>
      <c r="C1187" s="17"/>
      <c r="F1187" s="17"/>
      <c r="G1187" s="17"/>
      <c r="H1187" s="17"/>
      <c r="I1187" s="17"/>
      <c r="J1187" s="17"/>
      <c r="K1187" s="17"/>
      <c r="L1187" s="17"/>
      <c r="M1187" s="17"/>
      <c r="N1187" s="17"/>
    </row>
    <row r="1188" spans="2:14" ht="24.95" customHeight="1">
      <c r="B1188" s="17"/>
      <c r="C1188" s="17"/>
      <c r="F1188" s="17"/>
      <c r="G1188" s="17"/>
      <c r="H1188" s="17"/>
      <c r="I1188" s="17"/>
      <c r="J1188" s="17"/>
      <c r="K1188" s="17"/>
      <c r="L1188" s="17"/>
      <c r="M1188" s="17"/>
      <c r="N1188" s="17"/>
    </row>
    <row r="1189" spans="2:14" ht="24.95" customHeight="1">
      <c r="B1189" s="17"/>
      <c r="C1189" s="17"/>
      <c r="F1189" s="17"/>
      <c r="G1189" s="17"/>
      <c r="H1189" s="17"/>
      <c r="I1189" s="17"/>
      <c r="J1189" s="17"/>
      <c r="K1189" s="17"/>
      <c r="L1189" s="17"/>
      <c r="M1189" s="17"/>
      <c r="N1189" s="17"/>
    </row>
    <row r="1190" spans="2:14" ht="24.95" customHeight="1">
      <c r="B1190" s="17"/>
      <c r="C1190" s="17"/>
      <c r="F1190" s="17"/>
      <c r="G1190" s="17"/>
      <c r="H1190" s="17"/>
      <c r="I1190" s="17"/>
      <c r="J1190" s="17"/>
      <c r="K1190" s="17"/>
      <c r="L1190" s="17"/>
      <c r="M1190" s="17"/>
      <c r="N1190" s="17"/>
    </row>
    <row r="1191" spans="2:14" ht="24.95" customHeight="1">
      <c r="B1191" s="17"/>
      <c r="C1191" s="17"/>
      <c r="F1191" s="17"/>
      <c r="G1191" s="17"/>
      <c r="H1191" s="17"/>
      <c r="I1191" s="17"/>
      <c r="J1191" s="17"/>
      <c r="K1191" s="17"/>
      <c r="L1191" s="17"/>
      <c r="M1191" s="17"/>
      <c r="N1191" s="17"/>
    </row>
    <row r="1192" spans="2:14" ht="24.95" customHeight="1">
      <c r="B1192" s="17"/>
      <c r="C1192" s="17"/>
      <c r="F1192" s="17"/>
      <c r="G1192" s="17"/>
      <c r="H1192" s="17"/>
      <c r="I1192" s="17"/>
      <c r="J1192" s="17"/>
      <c r="K1192" s="17"/>
      <c r="L1192" s="17"/>
      <c r="M1192" s="17"/>
      <c r="N1192" s="17"/>
    </row>
    <row r="1193" spans="2:14" ht="24.95" customHeight="1">
      <c r="B1193" s="17"/>
      <c r="C1193" s="17"/>
      <c r="F1193" s="17"/>
      <c r="G1193" s="17"/>
      <c r="H1193" s="17"/>
      <c r="I1193" s="17"/>
      <c r="J1193" s="17"/>
      <c r="K1193" s="17"/>
      <c r="L1193" s="17"/>
      <c r="M1193" s="17"/>
      <c r="N1193" s="17"/>
    </row>
    <row r="1194" spans="2:14" ht="24.95" customHeight="1">
      <c r="B1194" s="17"/>
      <c r="C1194" s="17"/>
      <c r="F1194" s="17"/>
      <c r="G1194" s="17"/>
      <c r="H1194" s="17"/>
      <c r="I1194" s="17"/>
      <c r="J1194" s="17"/>
      <c r="K1194" s="17"/>
      <c r="L1194" s="17"/>
      <c r="M1194" s="17"/>
      <c r="N1194" s="17"/>
    </row>
    <row r="1195" spans="2:14" ht="24.95" customHeight="1">
      <c r="B1195" s="17"/>
      <c r="C1195" s="17"/>
      <c r="F1195" s="17"/>
      <c r="G1195" s="17"/>
      <c r="H1195" s="17"/>
      <c r="I1195" s="17"/>
      <c r="J1195" s="17"/>
      <c r="K1195" s="17"/>
      <c r="L1195" s="17"/>
      <c r="M1195" s="17"/>
      <c r="N1195" s="17"/>
    </row>
    <row r="1196" spans="2:14" ht="24.95" customHeight="1">
      <c r="B1196" s="17"/>
      <c r="C1196" s="17"/>
      <c r="F1196" s="17"/>
      <c r="G1196" s="17"/>
      <c r="H1196" s="17"/>
      <c r="I1196" s="17"/>
      <c r="J1196" s="17"/>
      <c r="K1196" s="17"/>
      <c r="L1196" s="17"/>
      <c r="M1196" s="17"/>
      <c r="N1196" s="17"/>
    </row>
    <row r="1197" spans="2:14" ht="24.95" customHeight="1">
      <c r="B1197" s="17"/>
      <c r="C1197" s="17"/>
      <c r="F1197" s="17"/>
      <c r="G1197" s="17"/>
      <c r="H1197" s="17"/>
      <c r="I1197" s="17"/>
      <c r="J1197" s="17"/>
      <c r="K1197" s="17"/>
      <c r="L1197" s="17"/>
      <c r="M1197" s="17"/>
      <c r="N1197" s="17"/>
    </row>
    <row r="1198" spans="2:14" ht="24.95" customHeight="1">
      <c r="B1198" s="17"/>
      <c r="C1198" s="17"/>
      <c r="F1198" s="17"/>
      <c r="G1198" s="17"/>
      <c r="H1198" s="17"/>
      <c r="I1198" s="17"/>
      <c r="J1198" s="17"/>
      <c r="K1198" s="17"/>
      <c r="L1198" s="17"/>
      <c r="M1198" s="17"/>
      <c r="N1198" s="17"/>
    </row>
    <row r="1199" spans="2:14" ht="24.95" customHeight="1">
      <c r="B1199" s="17"/>
      <c r="C1199" s="17"/>
      <c r="F1199" s="17"/>
      <c r="G1199" s="17"/>
      <c r="H1199" s="17"/>
      <c r="I1199" s="17"/>
      <c r="J1199" s="17"/>
      <c r="K1199" s="17"/>
      <c r="L1199" s="17"/>
      <c r="M1199" s="17"/>
      <c r="N1199" s="17"/>
    </row>
    <row r="1200" spans="2:14" ht="24.95" customHeight="1">
      <c r="B1200" s="17"/>
      <c r="C1200" s="17"/>
      <c r="F1200" s="17"/>
      <c r="G1200" s="17"/>
      <c r="H1200" s="17"/>
      <c r="I1200" s="17"/>
      <c r="J1200" s="17"/>
      <c r="K1200" s="17"/>
      <c r="L1200" s="17"/>
      <c r="M1200" s="17"/>
      <c r="N1200" s="17"/>
    </row>
    <row r="1201" spans="2:14" ht="24.95" customHeight="1">
      <c r="B1201" s="17"/>
      <c r="C1201" s="17"/>
      <c r="F1201" s="17"/>
      <c r="G1201" s="17"/>
      <c r="H1201" s="17"/>
      <c r="I1201" s="17"/>
      <c r="J1201" s="17"/>
      <c r="K1201" s="17"/>
      <c r="L1201" s="17"/>
      <c r="M1201" s="17"/>
      <c r="N1201" s="17"/>
    </row>
    <row r="1202" spans="2:14" ht="24.95" customHeight="1">
      <c r="B1202" s="17"/>
      <c r="C1202" s="17"/>
      <c r="F1202" s="17"/>
      <c r="G1202" s="17"/>
      <c r="H1202" s="17"/>
      <c r="I1202" s="17"/>
      <c r="J1202" s="17"/>
      <c r="K1202" s="17"/>
      <c r="L1202" s="17"/>
      <c r="M1202" s="17"/>
      <c r="N1202" s="17"/>
    </row>
    <row r="1203" spans="2:14" ht="24.95" customHeight="1">
      <c r="B1203" s="17"/>
      <c r="C1203" s="17"/>
      <c r="F1203" s="17"/>
      <c r="G1203" s="17"/>
      <c r="H1203" s="17"/>
      <c r="I1203" s="17"/>
      <c r="J1203" s="17"/>
      <c r="K1203" s="17"/>
      <c r="L1203" s="17"/>
      <c r="M1203" s="17"/>
      <c r="N1203" s="17"/>
    </row>
    <row r="1204" spans="2:14" ht="24.95" customHeight="1">
      <c r="B1204" s="17"/>
      <c r="C1204" s="17"/>
      <c r="F1204" s="17"/>
      <c r="G1204" s="17"/>
      <c r="H1204" s="17"/>
      <c r="I1204" s="17"/>
      <c r="J1204" s="17"/>
      <c r="K1204" s="17"/>
      <c r="L1204" s="17"/>
      <c r="M1204" s="17"/>
      <c r="N1204" s="17"/>
    </row>
    <row r="1205" spans="2:14" ht="24.95" customHeight="1">
      <c r="B1205" s="17"/>
      <c r="C1205" s="17"/>
      <c r="F1205" s="17"/>
      <c r="G1205" s="17"/>
      <c r="H1205" s="17"/>
      <c r="I1205" s="17"/>
      <c r="J1205" s="17"/>
      <c r="K1205" s="17"/>
      <c r="L1205" s="17"/>
      <c r="M1205" s="17"/>
      <c r="N1205" s="17"/>
    </row>
    <row r="1206" spans="2:14" ht="24.95" customHeight="1">
      <c r="B1206" s="17"/>
      <c r="C1206" s="17"/>
      <c r="F1206" s="17"/>
      <c r="G1206" s="17"/>
      <c r="H1206" s="17"/>
      <c r="I1206" s="17"/>
      <c r="J1206" s="17"/>
      <c r="K1206" s="17"/>
      <c r="L1206" s="17"/>
      <c r="M1206" s="17"/>
      <c r="N1206" s="17"/>
    </row>
    <row r="1207" spans="2:14" ht="24.95" customHeight="1">
      <c r="B1207" s="17"/>
      <c r="C1207" s="17"/>
      <c r="F1207" s="17"/>
      <c r="G1207" s="17"/>
      <c r="H1207" s="17"/>
      <c r="I1207" s="17"/>
      <c r="J1207" s="17"/>
      <c r="K1207" s="17"/>
      <c r="L1207" s="17"/>
      <c r="M1207" s="17"/>
      <c r="N1207" s="17"/>
    </row>
    <row r="1208" spans="2:14" ht="24.95" customHeight="1">
      <c r="B1208" s="17"/>
      <c r="C1208" s="17"/>
      <c r="F1208" s="17"/>
      <c r="G1208" s="17"/>
      <c r="H1208" s="17"/>
      <c r="I1208" s="17"/>
      <c r="J1208" s="17"/>
      <c r="K1208" s="17"/>
      <c r="L1208" s="17"/>
      <c r="M1208" s="17"/>
      <c r="N1208" s="17"/>
    </row>
    <row r="1209" spans="2:14" ht="24.95" customHeight="1">
      <c r="B1209" s="17"/>
      <c r="C1209" s="17"/>
      <c r="F1209" s="17"/>
      <c r="G1209" s="17"/>
      <c r="H1209" s="17"/>
      <c r="I1209" s="17"/>
      <c r="J1209" s="17"/>
      <c r="K1209" s="17"/>
      <c r="L1209" s="17"/>
      <c r="M1209" s="17"/>
      <c r="N1209" s="17"/>
    </row>
    <row r="1210" spans="2:14" ht="24.95" customHeight="1">
      <c r="B1210" s="17"/>
      <c r="C1210" s="17"/>
      <c r="F1210" s="17"/>
      <c r="G1210" s="17"/>
      <c r="H1210" s="17"/>
      <c r="I1210" s="17"/>
      <c r="J1210" s="17"/>
      <c r="K1210" s="17"/>
      <c r="L1210" s="17"/>
      <c r="M1210" s="17"/>
      <c r="N1210" s="17"/>
    </row>
    <row r="1211" spans="2:14" ht="24.95" customHeight="1">
      <c r="B1211" s="17"/>
      <c r="C1211" s="17"/>
      <c r="F1211" s="17"/>
      <c r="G1211" s="17"/>
      <c r="H1211" s="17"/>
      <c r="I1211" s="17"/>
      <c r="J1211" s="17"/>
      <c r="K1211" s="17"/>
      <c r="L1211" s="17"/>
      <c r="M1211" s="17"/>
      <c r="N1211" s="17"/>
    </row>
    <row r="1212" spans="2:14" ht="24.95" customHeight="1">
      <c r="B1212" s="17"/>
      <c r="C1212" s="17"/>
      <c r="F1212" s="17"/>
      <c r="G1212" s="17"/>
      <c r="H1212" s="17"/>
      <c r="I1212" s="17"/>
      <c r="J1212" s="17"/>
      <c r="K1212" s="17"/>
      <c r="L1212" s="17"/>
      <c r="M1212" s="17"/>
      <c r="N1212" s="17"/>
    </row>
    <row r="1213" spans="2:14" ht="24.95" customHeight="1">
      <c r="B1213" s="17"/>
      <c r="C1213" s="17"/>
      <c r="F1213" s="17"/>
      <c r="G1213" s="17"/>
      <c r="H1213" s="17"/>
      <c r="I1213" s="17"/>
      <c r="J1213" s="17"/>
      <c r="K1213" s="17"/>
      <c r="L1213" s="17"/>
      <c r="M1213" s="17"/>
      <c r="N1213" s="17"/>
    </row>
    <row r="1214" spans="2:14" ht="24.95" customHeight="1">
      <c r="B1214" s="17"/>
      <c r="C1214" s="17"/>
      <c r="F1214" s="17"/>
      <c r="G1214" s="17"/>
      <c r="H1214" s="17"/>
      <c r="I1214" s="17"/>
      <c r="J1214" s="17"/>
      <c r="K1214" s="17"/>
      <c r="L1214" s="17"/>
      <c r="M1214" s="17"/>
      <c r="N1214" s="17"/>
    </row>
    <row r="1215" spans="2:14" ht="24.95" customHeight="1">
      <c r="B1215" s="17"/>
      <c r="C1215" s="17"/>
      <c r="F1215" s="17"/>
      <c r="G1215" s="17"/>
      <c r="H1215" s="17"/>
      <c r="I1215" s="17"/>
      <c r="J1215" s="17"/>
      <c r="K1215" s="17"/>
      <c r="L1215" s="17"/>
      <c r="M1215" s="17"/>
      <c r="N1215" s="17"/>
    </row>
    <row r="1216" spans="2:14" ht="24.95" customHeight="1">
      <c r="B1216" s="17"/>
      <c r="C1216" s="17"/>
      <c r="F1216" s="17"/>
      <c r="G1216" s="17"/>
      <c r="H1216" s="17"/>
      <c r="I1216" s="17"/>
      <c r="J1216" s="17"/>
      <c r="K1216" s="17"/>
      <c r="L1216" s="17"/>
      <c r="M1216" s="17"/>
      <c r="N1216" s="17"/>
    </row>
    <row r="1217" spans="2:14" ht="24.95" customHeight="1">
      <c r="B1217" s="17"/>
      <c r="C1217" s="17"/>
      <c r="F1217" s="17"/>
      <c r="G1217" s="17"/>
      <c r="H1217" s="17"/>
      <c r="I1217" s="17"/>
      <c r="J1217" s="17"/>
      <c r="K1217" s="17"/>
      <c r="L1217" s="17"/>
      <c r="M1217" s="17"/>
      <c r="N1217" s="17"/>
    </row>
    <row r="1218" spans="2:14" ht="24.95" customHeight="1">
      <c r="B1218" s="17"/>
      <c r="C1218" s="17"/>
      <c r="F1218" s="17"/>
      <c r="G1218" s="17"/>
      <c r="H1218" s="17"/>
      <c r="I1218" s="17"/>
      <c r="J1218" s="17"/>
      <c r="K1218" s="17"/>
      <c r="L1218" s="17"/>
      <c r="M1218" s="17"/>
      <c r="N1218" s="17"/>
    </row>
    <row r="1219" spans="2:14" ht="24.95" customHeight="1">
      <c r="B1219" s="17"/>
      <c r="C1219" s="17"/>
      <c r="F1219" s="17"/>
      <c r="G1219" s="17"/>
      <c r="H1219" s="17"/>
      <c r="I1219" s="17"/>
      <c r="J1219" s="17"/>
      <c r="K1219" s="17"/>
      <c r="L1219" s="17"/>
      <c r="M1219" s="17"/>
      <c r="N1219" s="17"/>
    </row>
    <row r="1220" spans="2:14" ht="24.95" customHeight="1">
      <c r="B1220" s="17"/>
      <c r="C1220" s="17"/>
      <c r="F1220" s="17"/>
      <c r="G1220" s="17"/>
      <c r="H1220" s="17"/>
      <c r="I1220" s="17"/>
      <c r="J1220" s="17"/>
      <c r="K1220" s="17"/>
      <c r="L1220" s="17"/>
      <c r="M1220" s="17"/>
      <c r="N1220" s="17"/>
    </row>
    <row r="1221" spans="2:14" ht="24.95" customHeight="1">
      <c r="B1221" s="17"/>
      <c r="C1221" s="17"/>
      <c r="F1221" s="17"/>
      <c r="G1221" s="17"/>
      <c r="H1221" s="17"/>
      <c r="I1221" s="17"/>
      <c r="J1221" s="17"/>
      <c r="K1221" s="17"/>
      <c r="L1221" s="17"/>
      <c r="M1221" s="17"/>
      <c r="N1221" s="17"/>
    </row>
    <row r="1222" spans="2:14" ht="24.95" customHeight="1">
      <c r="B1222" s="17"/>
      <c r="C1222" s="17"/>
      <c r="F1222" s="17"/>
      <c r="G1222" s="17"/>
      <c r="H1222" s="17"/>
      <c r="I1222" s="17"/>
      <c r="J1222" s="17"/>
      <c r="K1222" s="17"/>
      <c r="L1222" s="17"/>
      <c r="M1222" s="17"/>
      <c r="N1222" s="17"/>
    </row>
    <row r="1223" spans="2:14" ht="24.95" customHeight="1">
      <c r="B1223" s="17"/>
      <c r="C1223" s="17"/>
      <c r="F1223" s="17"/>
      <c r="G1223" s="17"/>
      <c r="H1223" s="17"/>
      <c r="I1223" s="17"/>
      <c r="J1223" s="17"/>
      <c r="K1223" s="17"/>
      <c r="L1223" s="17"/>
      <c r="M1223" s="17"/>
      <c r="N1223" s="17"/>
    </row>
    <row r="1224" spans="2:14" ht="24.95" customHeight="1">
      <c r="B1224" s="17"/>
      <c r="C1224" s="17"/>
      <c r="F1224" s="17"/>
      <c r="G1224" s="17"/>
      <c r="H1224" s="17"/>
      <c r="I1224" s="17"/>
      <c r="J1224" s="17"/>
      <c r="K1224" s="17"/>
      <c r="L1224" s="17"/>
      <c r="M1224" s="17"/>
      <c r="N1224" s="17"/>
    </row>
    <row r="1225" spans="2:14" ht="24.95" customHeight="1">
      <c r="B1225" s="17"/>
      <c r="C1225" s="17"/>
      <c r="F1225" s="17"/>
      <c r="G1225" s="17"/>
      <c r="H1225" s="17"/>
      <c r="I1225" s="17"/>
      <c r="J1225" s="17"/>
      <c r="K1225" s="17"/>
      <c r="L1225" s="17"/>
      <c r="M1225" s="17"/>
      <c r="N1225" s="17"/>
    </row>
    <row r="1226" spans="2:14" ht="24.95" customHeight="1">
      <c r="B1226" s="17"/>
      <c r="C1226" s="17"/>
      <c r="F1226" s="17"/>
      <c r="G1226" s="17"/>
      <c r="H1226" s="17"/>
      <c r="I1226" s="17"/>
      <c r="J1226" s="17"/>
      <c r="K1226" s="17"/>
      <c r="L1226" s="17"/>
      <c r="M1226" s="17"/>
      <c r="N1226" s="17"/>
    </row>
    <row r="1227" spans="2:14" ht="24.95" customHeight="1">
      <c r="B1227" s="17"/>
      <c r="C1227" s="17"/>
      <c r="F1227" s="17"/>
      <c r="G1227" s="17"/>
      <c r="H1227" s="17"/>
      <c r="I1227" s="17"/>
      <c r="J1227" s="17"/>
      <c r="K1227" s="17"/>
      <c r="L1227" s="17"/>
      <c r="M1227" s="17"/>
      <c r="N1227" s="17"/>
    </row>
    <row r="1228" spans="2:14" ht="24.95" customHeight="1">
      <c r="B1228" s="17"/>
      <c r="C1228" s="17"/>
      <c r="F1228" s="17"/>
      <c r="G1228" s="17"/>
      <c r="H1228" s="17"/>
      <c r="I1228" s="17"/>
      <c r="J1228" s="17"/>
      <c r="K1228" s="17"/>
      <c r="L1228" s="17"/>
      <c r="M1228" s="17"/>
      <c r="N1228" s="17"/>
    </row>
    <row r="1229" spans="2:14" ht="24.95" customHeight="1">
      <c r="B1229" s="17"/>
      <c r="C1229" s="17"/>
      <c r="F1229" s="17"/>
      <c r="G1229" s="17"/>
      <c r="H1229" s="17"/>
      <c r="I1229" s="17"/>
      <c r="J1229" s="17"/>
      <c r="K1229" s="17"/>
      <c r="L1229" s="17"/>
      <c r="M1229" s="17"/>
      <c r="N1229" s="17"/>
    </row>
    <row r="1230" spans="2:14" ht="24.95" customHeight="1">
      <c r="B1230" s="17"/>
      <c r="C1230" s="17"/>
      <c r="F1230" s="17"/>
      <c r="G1230" s="17"/>
      <c r="H1230" s="17"/>
      <c r="I1230" s="17"/>
      <c r="J1230" s="17"/>
      <c r="K1230" s="17"/>
      <c r="L1230" s="17"/>
      <c r="M1230" s="17"/>
      <c r="N1230" s="17"/>
    </row>
    <row r="1231" spans="2:14" ht="24.95" customHeight="1">
      <c r="B1231" s="17"/>
      <c r="C1231" s="17"/>
      <c r="F1231" s="17"/>
      <c r="G1231" s="17"/>
      <c r="H1231" s="17"/>
      <c r="I1231" s="17"/>
      <c r="J1231" s="17"/>
      <c r="K1231" s="17"/>
      <c r="L1231" s="17"/>
      <c r="M1231" s="17"/>
      <c r="N1231" s="17"/>
    </row>
    <row r="1232" spans="2:14" ht="24.95" customHeight="1">
      <c r="B1232" s="17"/>
      <c r="C1232" s="17"/>
      <c r="F1232" s="17"/>
      <c r="G1232" s="17"/>
      <c r="H1232" s="17"/>
      <c r="I1232" s="17"/>
      <c r="J1232" s="17"/>
      <c r="K1232" s="17"/>
      <c r="L1232" s="17"/>
      <c r="M1232" s="17"/>
      <c r="N1232" s="17"/>
    </row>
    <row r="1233" spans="2:14" ht="24.95" customHeight="1">
      <c r="B1233" s="17"/>
      <c r="C1233" s="17"/>
      <c r="F1233" s="17"/>
      <c r="G1233" s="17"/>
      <c r="H1233" s="17"/>
      <c r="I1233" s="17"/>
      <c r="J1233" s="17"/>
      <c r="K1233" s="17"/>
      <c r="L1233" s="17"/>
      <c r="M1233" s="17"/>
      <c r="N1233" s="17"/>
    </row>
    <row r="1234" spans="2:14" ht="24.95" customHeight="1">
      <c r="B1234" s="17"/>
      <c r="C1234" s="17"/>
      <c r="F1234" s="17"/>
      <c r="G1234" s="17"/>
      <c r="H1234" s="17"/>
      <c r="I1234" s="17"/>
      <c r="J1234" s="17"/>
      <c r="K1234" s="17"/>
      <c r="L1234" s="17"/>
      <c r="M1234" s="17"/>
      <c r="N1234" s="17"/>
    </row>
    <row r="1235" spans="2:14" ht="24.95" customHeight="1">
      <c r="B1235" s="17"/>
      <c r="C1235" s="17"/>
      <c r="F1235" s="17"/>
      <c r="G1235" s="17"/>
      <c r="H1235" s="17"/>
      <c r="I1235" s="17"/>
      <c r="J1235" s="17"/>
      <c r="K1235" s="17"/>
      <c r="L1235" s="17"/>
      <c r="M1235" s="17"/>
      <c r="N1235" s="17"/>
    </row>
    <row r="1236" spans="2:14" ht="24.95" customHeight="1">
      <c r="B1236" s="17"/>
      <c r="C1236" s="17"/>
      <c r="F1236" s="17"/>
      <c r="G1236" s="17"/>
      <c r="H1236" s="17"/>
      <c r="I1236" s="17"/>
      <c r="J1236" s="17"/>
      <c r="K1236" s="17"/>
      <c r="L1236" s="17"/>
      <c r="M1236" s="17"/>
      <c r="N1236" s="17"/>
    </row>
    <row r="1237" spans="2:14" ht="24.95" customHeight="1">
      <c r="B1237" s="17"/>
      <c r="C1237" s="17"/>
      <c r="F1237" s="17"/>
      <c r="G1237" s="17"/>
      <c r="H1237" s="17"/>
      <c r="I1237" s="17"/>
      <c r="J1237" s="17"/>
      <c r="K1237" s="17"/>
      <c r="L1237" s="17"/>
      <c r="M1237" s="17"/>
      <c r="N1237" s="17"/>
    </row>
    <row r="1238" spans="2:14" ht="24.95" customHeight="1">
      <c r="B1238" s="17"/>
      <c r="C1238" s="17"/>
      <c r="F1238" s="17"/>
      <c r="G1238" s="17"/>
      <c r="H1238" s="17"/>
      <c r="I1238" s="17"/>
      <c r="J1238" s="17"/>
      <c r="K1238" s="17"/>
      <c r="L1238" s="17"/>
      <c r="M1238" s="17"/>
      <c r="N1238" s="17"/>
    </row>
    <row r="1239" spans="2:14" ht="24.95" customHeight="1">
      <c r="B1239" s="17"/>
      <c r="C1239" s="17"/>
      <c r="F1239" s="17"/>
      <c r="G1239" s="17"/>
      <c r="H1239" s="17"/>
      <c r="I1239" s="17"/>
      <c r="J1239" s="17"/>
      <c r="K1239" s="17"/>
      <c r="L1239" s="17"/>
      <c r="M1239" s="17"/>
      <c r="N1239" s="17"/>
    </row>
    <row r="1240" spans="2:14" ht="24.95" customHeight="1">
      <c r="B1240" s="17"/>
      <c r="C1240" s="17"/>
      <c r="F1240" s="17"/>
      <c r="G1240" s="17"/>
      <c r="H1240" s="17"/>
      <c r="I1240" s="17"/>
      <c r="J1240" s="17"/>
      <c r="K1240" s="17"/>
      <c r="L1240" s="17"/>
      <c r="M1240" s="17"/>
      <c r="N1240" s="17"/>
    </row>
    <row r="1241" spans="2:14" ht="24.95" customHeight="1">
      <c r="B1241" s="17"/>
      <c r="C1241" s="17"/>
      <c r="F1241" s="17"/>
      <c r="G1241" s="17"/>
      <c r="H1241" s="17"/>
      <c r="I1241" s="17"/>
      <c r="J1241" s="17"/>
      <c r="K1241" s="17"/>
      <c r="L1241" s="17"/>
      <c r="M1241" s="17"/>
      <c r="N1241" s="17"/>
    </row>
    <row r="1242" spans="2:14" ht="24.95" customHeight="1">
      <c r="B1242" s="17"/>
      <c r="C1242" s="17"/>
      <c r="F1242" s="17"/>
      <c r="G1242" s="17"/>
      <c r="H1242" s="17"/>
      <c r="I1242" s="17"/>
      <c r="J1242" s="17"/>
      <c r="K1242" s="17"/>
      <c r="L1242" s="17"/>
      <c r="M1242" s="17"/>
      <c r="N1242" s="17"/>
    </row>
    <row r="1243" spans="2:14" ht="24.95" customHeight="1">
      <c r="B1243" s="17"/>
      <c r="C1243" s="17"/>
      <c r="F1243" s="17"/>
      <c r="G1243" s="17"/>
      <c r="H1243" s="17"/>
      <c r="I1243" s="17"/>
      <c r="J1243" s="17"/>
      <c r="K1243" s="17"/>
      <c r="L1243" s="17"/>
      <c r="M1243" s="17"/>
      <c r="N1243" s="17"/>
    </row>
    <row r="1244" spans="2:14" ht="24.95" customHeight="1">
      <c r="B1244" s="17"/>
      <c r="C1244" s="17"/>
      <c r="F1244" s="17"/>
      <c r="G1244" s="17"/>
      <c r="H1244" s="17"/>
      <c r="I1244" s="17"/>
      <c r="J1244" s="17"/>
      <c r="K1244" s="17"/>
      <c r="L1244" s="17"/>
      <c r="M1244" s="17"/>
      <c r="N1244" s="17"/>
    </row>
    <row r="1245" spans="2:14" ht="24.95" customHeight="1">
      <c r="B1245" s="17"/>
      <c r="C1245" s="17"/>
      <c r="F1245" s="17"/>
      <c r="G1245" s="17"/>
      <c r="H1245" s="17"/>
      <c r="I1245" s="17"/>
      <c r="J1245" s="17"/>
      <c r="K1245" s="17"/>
      <c r="L1245" s="17"/>
      <c r="M1245" s="17"/>
      <c r="N1245" s="17"/>
    </row>
    <row r="1246" spans="2:14" ht="24.95" customHeight="1">
      <c r="B1246" s="17"/>
      <c r="C1246" s="17"/>
      <c r="F1246" s="17"/>
      <c r="G1246" s="17"/>
      <c r="H1246" s="17"/>
      <c r="I1246" s="17"/>
      <c r="J1246" s="17"/>
      <c r="K1246" s="17"/>
      <c r="L1246" s="17"/>
      <c r="M1246" s="17"/>
      <c r="N1246" s="17"/>
    </row>
    <row r="1247" spans="2:14" ht="24.95" customHeight="1">
      <c r="B1247" s="17"/>
      <c r="C1247" s="17"/>
      <c r="F1247" s="17"/>
      <c r="G1247" s="17"/>
      <c r="H1247" s="17"/>
      <c r="I1247" s="17"/>
      <c r="J1247" s="17"/>
      <c r="K1247" s="17"/>
      <c r="L1247" s="17"/>
      <c r="M1247" s="17"/>
      <c r="N1247" s="17"/>
    </row>
    <row r="1248" spans="2:14" ht="24.95" customHeight="1">
      <c r="B1248" s="17"/>
      <c r="C1248" s="17"/>
      <c r="F1248" s="17"/>
      <c r="G1248" s="17"/>
      <c r="H1248" s="17"/>
      <c r="I1248" s="17"/>
      <c r="J1248" s="17"/>
      <c r="K1248" s="17"/>
      <c r="L1248" s="17"/>
      <c r="M1248" s="17"/>
      <c r="N1248" s="17"/>
    </row>
    <row r="1249" spans="2:14" ht="24.95" customHeight="1">
      <c r="B1249" s="17"/>
      <c r="C1249" s="17"/>
      <c r="F1249" s="17"/>
      <c r="G1249" s="17"/>
      <c r="H1249" s="17"/>
      <c r="I1249" s="17"/>
      <c r="J1249" s="17"/>
      <c r="K1249" s="17"/>
      <c r="L1249" s="17"/>
      <c r="M1249" s="17"/>
      <c r="N1249" s="17"/>
    </row>
    <row r="1250" spans="2:14" ht="24.95" customHeight="1">
      <c r="B1250" s="17"/>
      <c r="C1250" s="17"/>
      <c r="F1250" s="17"/>
      <c r="G1250" s="17"/>
      <c r="H1250" s="17"/>
      <c r="I1250" s="17"/>
      <c r="J1250" s="17"/>
      <c r="K1250" s="17"/>
      <c r="L1250" s="17"/>
      <c r="M1250" s="17"/>
      <c r="N1250" s="17"/>
    </row>
    <row r="1251" spans="2:14" ht="24.95" customHeight="1">
      <c r="B1251" s="17"/>
      <c r="C1251" s="17"/>
      <c r="F1251" s="17"/>
      <c r="G1251" s="17"/>
      <c r="H1251" s="17"/>
      <c r="I1251" s="17"/>
      <c r="J1251" s="17"/>
      <c r="K1251" s="17"/>
      <c r="L1251" s="17"/>
      <c r="M1251" s="17"/>
      <c r="N1251" s="17"/>
    </row>
    <row r="1252" spans="2:14" ht="24.95" customHeight="1">
      <c r="B1252" s="17"/>
      <c r="C1252" s="17"/>
      <c r="F1252" s="17"/>
      <c r="G1252" s="17"/>
      <c r="H1252" s="17"/>
      <c r="I1252" s="17"/>
      <c r="J1252" s="17"/>
      <c r="K1252" s="17"/>
      <c r="L1252" s="17"/>
      <c r="M1252" s="17"/>
      <c r="N1252" s="17"/>
    </row>
    <row r="1253" spans="2:14" ht="24.95" customHeight="1">
      <c r="B1253" s="17"/>
      <c r="C1253" s="17"/>
      <c r="F1253" s="17"/>
      <c r="G1253" s="17"/>
      <c r="H1253" s="17"/>
      <c r="I1253" s="17"/>
      <c r="J1253" s="17"/>
      <c r="K1253" s="17"/>
      <c r="L1253" s="17"/>
      <c r="M1253" s="17"/>
      <c r="N1253" s="17"/>
    </row>
    <row r="1254" spans="2:14" ht="24.95" customHeight="1">
      <c r="B1254" s="17"/>
      <c r="C1254" s="17"/>
      <c r="F1254" s="17"/>
      <c r="G1254" s="17"/>
      <c r="H1254" s="17"/>
      <c r="I1254" s="17"/>
      <c r="J1254" s="17"/>
      <c r="K1254" s="17"/>
      <c r="L1254" s="17"/>
      <c r="M1254" s="17"/>
      <c r="N1254" s="17"/>
    </row>
    <row r="1255" spans="2:14" ht="24.95" customHeight="1">
      <c r="B1255" s="17"/>
      <c r="C1255" s="17"/>
      <c r="F1255" s="17"/>
      <c r="G1255" s="17"/>
      <c r="H1255" s="17"/>
      <c r="I1255" s="17"/>
      <c r="J1255" s="17"/>
      <c r="K1255" s="17"/>
      <c r="L1255" s="17"/>
      <c r="M1255" s="17"/>
      <c r="N1255" s="17"/>
    </row>
    <row r="1256" spans="2:14" ht="24.95" customHeight="1">
      <c r="B1256" s="17"/>
      <c r="C1256" s="17"/>
      <c r="F1256" s="17"/>
      <c r="G1256" s="17"/>
      <c r="H1256" s="17"/>
      <c r="I1256" s="17"/>
      <c r="J1256" s="17"/>
      <c r="K1256" s="17"/>
      <c r="L1256" s="17"/>
      <c r="M1256" s="17"/>
      <c r="N1256" s="17"/>
    </row>
    <row r="1257" spans="2:14" ht="24.95" customHeight="1">
      <c r="B1257" s="17"/>
      <c r="C1257" s="17"/>
      <c r="F1257" s="17"/>
      <c r="G1257" s="17"/>
      <c r="H1257" s="17"/>
      <c r="I1257" s="17"/>
      <c r="J1257" s="17"/>
      <c r="K1257" s="17"/>
      <c r="L1257" s="17"/>
      <c r="M1257" s="17"/>
      <c r="N1257" s="17"/>
    </row>
    <row r="1258" spans="2:14" ht="24.95" customHeight="1">
      <c r="B1258" s="17"/>
      <c r="C1258" s="17"/>
      <c r="F1258" s="17"/>
      <c r="G1258" s="17"/>
      <c r="H1258" s="17"/>
      <c r="I1258" s="17"/>
      <c r="J1258" s="17"/>
      <c r="K1258" s="17"/>
      <c r="L1258" s="17"/>
      <c r="M1258" s="17"/>
      <c r="N1258" s="17"/>
    </row>
    <row r="1259" spans="2:14" ht="24.95" customHeight="1">
      <c r="B1259" s="17"/>
      <c r="C1259" s="17"/>
      <c r="F1259" s="17"/>
      <c r="G1259" s="17"/>
      <c r="H1259" s="17"/>
      <c r="I1259" s="17"/>
      <c r="J1259" s="17"/>
      <c r="K1259" s="17"/>
      <c r="L1259" s="17"/>
      <c r="M1259" s="17"/>
      <c r="N1259" s="17"/>
    </row>
    <row r="1260" spans="2:14" ht="24.95" customHeight="1">
      <c r="B1260" s="17"/>
      <c r="C1260" s="17"/>
      <c r="F1260" s="17"/>
      <c r="G1260" s="17"/>
      <c r="H1260" s="17"/>
      <c r="I1260" s="17"/>
      <c r="J1260" s="17"/>
      <c r="K1260" s="17"/>
      <c r="L1260" s="17"/>
      <c r="M1260" s="17"/>
      <c r="N1260" s="17"/>
    </row>
    <row r="1261" spans="2:14" ht="24.95" customHeight="1">
      <c r="B1261" s="17"/>
      <c r="C1261" s="17"/>
      <c r="F1261" s="17"/>
      <c r="G1261" s="17"/>
      <c r="H1261" s="17"/>
      <c r="I1261" s="17"/>
      <c r="J1261" s="17"/>
      <c r="K1261" s="17"/>
      <c r="L1261" s="17"/>
      <c r="M1261" s="17"/>
      <c r="N1261" s="17"/>
    </row>
    <row r="1262" spans="2:14" ht="24.95" customHeight="1">
      <c r="B1262" s="17"/>
      <c r="C1262" s="17"/>
      <c r="F1262" s="17"/>
      <c r="G1262" s="17"/>
      <c r="H1262" s="17"/>
      <c r="I1262" s="17"/>
      <c r="J1262" s="17"/>
      <c r="K1262" s="17"/>
      <c r="L1262" s="17"/>
      <c r="M1262" s="17"/>
      <c r="N1262" s="17"/>
    </row>
    <row r="1263" spans="2:14" ht="24.95" customHeight="1">
      <c r="B1263" s="17"/>
      <c r="C1263" s="17"/>
      <c r="F1263" s="17"/>
      <c r="G1263" s="17"/>
      <c r="H1263" s="17"/>
      <c r="I1263" s="17"/>
      <c r="J1263" s="17"/>
      <c r="K1263" s="17"/>
      <c r="L1263" s="17"/>
      <c r="M1263" s="17"/>
      <c r="N1263" s="17"/>
    </row>
    <row r="1264" spans="2:14" ht="24.95" customHeight="1">
      <c r="B1264" s="17"/>
      <c r="C1264" s="17"/>
      <c r="F1264" s="17"/>
      <c r="G1264" s="17"/>
      <c r="H1264" s="17"/>
      <c r="I1264" s="17"/>
      <c r="J1264" s="17"/>
      <c r="K1264" s="17"/>
      <c r="L1264" s="17"/>
      <c r="M1264" s="17"/>
      <c r="N1264" s="17"/>
    </row>
    <row r="1265" spans="2:14" ht="24.95" customHeight="1">
      <c r="B1265" s="17"/>
      <c r="C1265" s="17"/>
      <c r="F1265" s="17"/>
      <c r="G1265" s="17"/>
      <c r="H1265" s="17"/>
      <c r="I1265" s="17"/>
      <c r="J1265" s="17"/>
      <c r="K1265" s="17"/>
      <c r="L1265" s="17"/>
      <c r="M1265" s="17"/>
      <c r="N1265" s="17"/>
    </row>
    <row r="1266" spans="2:14" ht="24.95" customHeight="1">
      <c r="B1266" s="17"/>
      <c r="C1266" s="17"/>
      <c r="F1266" s="17"/>
      <c r="G1266" s="17"/>
      <c r="H1266" s="17"/>
      <c r="I1266" s="17"/>
      <c r="J1266" s="17"/>
      <c r="K1266" s="17"/>
      <c r="L1266" s="17"/>
      <c r="M1266" s="17"/>
      <c r="N1266" s="17"/>
    </row>
    <row r="1267" spans="2:14" ht="24.95" customHeight="1">
      <c r="B1267" s="17"/>
      <c r="C1267" s="17"/>
      <c r="F1267" s="17"/>
      <c r="G1267" s="17"/>
      <c r="H1267" s="17"/>
      <c r="I1267" s="17"/>
      <c r="J1267" s="17"/>
      <c r="K1267" s="17"/>
      <c r="L1267" s="17"/>
      <c r="M1267" s="17"/>
      <c r="N1267" s="17"/>
    </row>
    <row r="1268" spans="2:14" ht="24.95" customHeight="1">
      <c r="B1268" s="17"/>
      <c r="C1268" s="17"/>
      <c r="F1268" s="17"/>
      <c r="G1268" s="17"/>
      <c r="H1268" s="17"/>
      <c r="I1268" s="17"/>
      <c r="J1268" s="17"/>
      <c r="K1268" s="17"/>
      <c r="L1268" s="17"/>
      <c r="M1268" s="17"/>
      <c r="N1268" s="17"/>
    </row>
    <row r="1269" spans="2:14" ht="24.95" customHeight="1">
      <c r="B1269" s="17"/>
      <c r="C1269" s="17"/>
      <c r="F1269" s="17"/>
      <c r="G1269" s="17"/>
      <c r="H1269" s="17"/>
      <c r="I1269" s="17"/>
      <c r="J1269" s="17"/>
      <c r="K1269" s="17"/>
      <c r="L1269" s="17"/>
      <c r="M1269" s="17"/>
      <c r="N1269" s="17"/>
    </row>
    <row r="1270" spans="2:14" ht="24.95" customHeight="1">
      <c r="B1270" s="17"/>
      <c r="C1270" s="17"/>
      <c r="F1270" s="17"/>
      <c r="G1270" s="17"/>
      <c r="H1270" s="17"/>
      <c r="I1270" s="17"/>
      <c r="J1270" s="17"/>
      <c r="K1270" s="17"/>
      <c r="L1270" s="17"/>
      <c r="M1270" s="17"/>
      <c r="N1270" s="17"/>
    </row>
    <row r="1271" spans="2:14" ht="24.95" customHeight="1">
      <c r="B1271" s="17"/>
      <c r="C1271" s="17"/>
      <c r="F1271" s="17"/>
      <c r="G1271" s="17"/>
      <c r="H1271" s="17"/>
      <c r="I1271" s="17"/>
      <c r="J1271" s="17"/>
      <c r="K1271" s="17"/>
      <c r="L1271" s="17"/>
      <c r="M1271" s="17"/>
      <c r="N1271" s="17"/>
    </row>
    <row r="1272" spans="2:14" ht="24.95" customHeight="1">
      <c r="B1272" s="17"/>
      <c r="C1272" s="17"/>
      <c r="F1272" s="17"/>
      <c r="G1272" s="17"/>
      <c r="H1272" s="17"/>
      <c r="I1272" s="17"/>
      <c r="J1272" s="17"/>
      <c r="K1272" s="17"/>
      <c r="L1272" s="17"/>
      <c r="M1272" s="17"/>
      <c r="N1272" s="17"/>
    </row>
    <row r="1273" spans="2:14" ht="24.95" customHeight="1">
      <c r="B1273" s="17"/>
      <c r="C1273" s="17"/>
      <c r="F1273" s="17"/>
      <c r="G1273" s="17"/>
      <c r="H1273" s="17"/>
      <c r="I1273" s="17"/>
      <c r="J1273" s="17"/>
      <c r="K1273" s="17"/>
      <c r="L1273" s="17"/>
      <c r="M1273" s="17"/>
      <c r="N1273" s="17"/>
    </row>
    <row r="1274" spans="2:14" ht="24.95" customHeight="1">
      <c r="B1274" s="17"/>
      <c r="C1274" s="17"/>
      <c r="F1274" s="17"/>
      <c r="G1274" s="17"/>
      <c r="H1274" s="17"/>
      <c r="I1274" s="17"/>
      <c r="J1274" s="17"/>
      <c r="K1274" s="17"/>
      <c r="L1274" s="17"/>
      <c r="M1274" s="17"/>
      <c r="N1274" s="17"/>
    </row>
    <row r="1275" spans="2:14" ht="24.95" customHeight="1">
      <c r="B1275" s="17"/>
      <c r="C1275" s="17"/>
      <c r="F1275" s="17"/>
      <c r="G1275" s="17"/>
      <c r="H1275" s="17"/>
      <c r="I1275" s="17"/>
      <c r="J1275" s="17"/>
      <c r="K1275" s="17"/>
      <c r="L1275" s="17"/>
      <c r="M1275" s="17"/>
      <c r="N1275" s="17"/>
    </row>
    <row r="1276" spans="2:14" ht="24.95" customHeight="1">
      <c r="B1276" s="17"/>
      <c r="C1276" s="17"/>
      <c r="F1276" s="17"/>
      <c r="G1276" s="17"/>
      <c r="H1276" s="17"/>
      <c r="I1276" s="17"/>
      <c r="J1276" s="17"/>
      <c r="K1276" s="17"/>
      <c r="L1276" s="17"/>
      <c r="M1276" s="17"/>
      <c r="N1276" s="17"/>
    </row>
    <row r="1277" spans="2:14" ht="24.95" customHeight="1">
      <c r="B1277" s="17"/>
      <c r="C1277" s="17"/>
      <c r="F1277" s="17"/>
      <c r="G1277" s="17"/>
      <c r="H1277" s="17"/>
      <c r="I1277" s="17"/>
      <c r="J1277" s="17"/>
      <c r="K1277" s="17"/>
      <c r="L1277" s="17"/>
      <c r="M1277" s="17"/>
      <c r="N1277" s="17"/>
    </row>
    <row r="1278" spans="2:14" ht="24.95" customHeight="1">
      <c r="B1278" s="17"/>
      <c r="C1278" s="17"/>
      <c r="F1278" s="17"/>
      <c r="G1278" s="17"/>
      <c r="H1278" s="17"/>
      <c r="I1278" s="17"/>
      <c r="J1278" s="17"/>
      <c r="K1278" s="17"/>
      <c r="L1278" s="17"/>
      <c r="M1278" s="17"/>
      <c r="N1278" s="17"/>
    </row>
    <row r="1279" spans="2:14" ht="24.95" customHeight="1">
      <c r="B1279" s="17"/>
      <c r="C1279" s="17"/>
      <c r="F1279" s="17"/>
      <c r="G1279" s="17"/>
      <c r="H1279" s="17"/>
      <c r="I1279" s="17"/>
      <c r="J1279" s="17"/>
      <c r="K1279" s="17"/>
      <c r="L1279" s="17"/>
      <c r="M1279" s="17"/>
      <c r="N1279" s="17"/>
    </row>
    <row r="1280" spans="2:14" ht="24.95" customHeight="1">
      <c r="B1280" s="17"/>
      <c r="C1280" s="17"/>
      <c r="F1280" s="17"/>
      <c r="G1280" s="17"/>
      <c r="H1280" s="17"/>
      <c r="I1280" s="17"/>
      <c r="J1280" s="17"/>
      <c r="K1280" s="17"/>
      <c r="L1280" s="17"/>
      <c r="M1280" s="17"/>
      <c r="N1280" s="17"/>
    </row>
    <row r="1281" spans="2:14" ht="24.95" customHeight="1">
      <c r="B1281" s="17"/>
      <c r="C1281" s="17"/>
      <c r="F1281" s="17"/>
      <c r="G1281" s="17"/>
      <c r="H1281" s="17"/>
      <c r="I1281" s="17"/>
      <c r="J1281" s="17"/>
      <c r="K1281" s="17"/>
      <c r="L1281" s="17"/>
      <c r="M1281" s="17"/>
      <c r="N1281" s="17"/>
    </row>
    <row r="1282" spans="2:14" ht="24.95" customHeight="1">
      <c r="B1282" s="17"/>
      <c r="C1282" s="17"/>
      <c r="F1282" s="17"/>
      <c r="G1282" s="17"/>
      <c r="H1282" s="17"/>
      <c r="I1282" s="17"/>
      <c r="J1282" s="17"/>
      <c r="K1282" s="17"/>
      <c r="L1282" s="17"/>
      <c r="M1282" s="17"/>
      <c r="N1282" s="17"/>
    </row>
    <row r="1283" spans="2:14" ht="24.95" customHeight="1">
      <c r="B1283" s="17"/>
      <c r="C1283" s="17"/>
      <c r="F1283" s="17"/>
      <c r="G1283" s="17"/>
      <c r="H1283" s="17"/>
      <c r="I1283" s="17"/>
      <c r="J1283" s="17"/>
      <c r="K1283" s="17"/>
      <c r="L1283" s="17"/>
      <c r="M1283" s="17"/>
      <c r="N1283" s="17"/>
    </row>
    <row r="1284" spans="2:14" ht="24.95" customHeight="1">
      <c r="B1284" s="17"/>
      <c r="C1284" s="17"/>
      <c r="F1284" s="17"/>
      <c r="G1284" s="17"/>
      <c r="H1284" s="17"/>
      <c r="I1284" s="17"/>
      <c r="J1284" s="17"/>
      <c r="K1284" s="17"/>
      <c r="L1284" s="17"/>
      <c r="M1284" s="17"/>
      <c r="N1284" s="17"/>
    </row>
    <row r="1285" spans="2:14" ht="24.95" customHeight="1">
      <c r="B1285" s="17"/>
      <c r="C1285" s="17"/>
      <c r="F1285" s="17"/>
      <c r="G1285" s="17"/>
      <c r="H1285" s="17"/>
      <c r="I1285" s="17"/>
      <c r="J1285" s="17"/>
      <c r="K1285" s="17"/>
      <c r="L1285" s="17"/>
      <c r="M1285" s="17"/>
      <c r="N1285" s="17"/>
    </row>
    <row r="1286" spans="2:14" ht="24.95" customHeight="1">
      <c r="B1286" s="17"/>
      <c r="C1286" s="17"/>
      <c r="F1286" s="17"/>
      <c r="G1286" s="17"/>
      <c r="H1286" s="17"/>
      <c r="I1286" s="17"/>
      <c r="J1286" s="17"/>
      <c r="K1286" s="17"/>
      <c r="L1286" s="17"/>
      <c r="M1286" s="17"/>
      <c r="N1286" s="17"/>
    </row>
    <row r="1287" spans="2:14" ht="24.95" customHeight="1">
      <c r="B1287" s="17"/>
      <c r="C1287" s="17"/>
      <c r="F1287" s="17"/>
      <c r="G1287" s="17"/>
      <c r="H1287" s="17"/>
      <c r="I1287" s="17"/>
      <c r="J1287" s="17"/>
      <c r="K1287" s="17"/>
      <c r="L1287" s="17"/>
      <c r="M1287" s="17"/>
      <c r="N1287" s="17"/>
    </row>
    <row r="1288" spans="2:14" ht="24.95" customHeight="1">
      <c r="B1288" s="17"/>
      <c r="C1288" s="17"/>
      <c r="F1288" s="17"/>
      <c r="G1288" s="17"/>
      <c r="H1288" s="17"/>
      <c r="I1288" s="17"/>
      <c r="J1288" s="17"/>
      <c r="K1288" s="17"/>
      <c r="L1288" s="17"/>
      <c r="M1288" s="17"/>
      <c r="N1288" s="17"/>
    </row>
    <row r="1289" spans="2:14" ht="24.95" customHeight="1">
      <c r="B1289" s="17"/>
      <c r="C1289" s="17"/>
      <c r="F1289" s="17"/>
      <c r="G1289" s="17"/>
      <c r="H1289" s="17"/>
      <c r="I1289" s="17"/>
      <c r="J1289" s="17"/>
      <c r="K1289" s="17"/>
      <c r="L1289" s="17"/>
      <c r="M1289" s="17"/>
      <c r="N1289" s="17"/>
    </row>
    <row r="1290" spans="2:14" ht="24.95" customHeight="1">
      <c r="B1290" s="17"/>
      <c r="C1290" s="17"/>
      <c r="F1290" s="17"/>
      <c r="G1290" s="17"/>
      <c r="H1290" s="17"/>
      <c r="I1290" s="17"/>
      <c r="J1290" s="17"/>
      <c r="K1290" s="17"/>
      <c r="L1290" s="17"/>
      <c r="M1290" s="17"/>
      <c r="N1290" s="17"/>
    </row>
    <row r="1291" spans="2:14" ht="24.95" customHeight="1">
      <c r="B1291" s="17"/>
      <c r="C1291" s="17"/>
      <c r="F1291" s="17"/>
      <c r="G1291" s="17"/>
      <c r="H1291" s="17"/>
      <c r="I1291" s="17"/>
      <c r="J1291" s="17"/>
      <c r="K1291" s="17"/>
      <c r="L1291" s="17"/>
      <c r="M1291" s="17"/>
      <c r="N1291" s="17"/>
    </row>
    <row r="1292" spans="2:14" ht="24.95" customHeight="1">
      <c r="B1292" s="17"/>
      <c r="C1292" s="17"/>
      <c r="F1292" s="17"/>
      <c r="G1292" s="17"/>
      <c r="H1292" s="17"/>
      <c r="I1292" s="17"/>
      <c r="J1292" s="17"/>
      <c r="K1292" s="17"/>
      <c r="L1292" s="17"/>
      <c r="M1292" s="17"/>
      <c r="N1292" s="17"/>
    </row>
    <row r="1293" spans="2:14" ht="24.95" customHeight="1">
      <c r="B1293" s="17"/>
      <c r="C1293" s="17"/>
      <c r="F1293" s="17"/>
      <c r="G1293" s="17"/>
      <c r="H1293" s="17"/>
      <c r="I1293" s="17"/>
      <c r="J1293" s="17"/>
      <c r="K1293" s="17"/>
      <c r="L1293" s="17"/>
      <c r="M1293" s="17"/>
      <c r="N1293" s="17"/>
    </row>
    <row r="1294" spans="2:14" ht="24.95" customHeight="1">
      <c r="B1294" s="17"/>
      <c r="C1294" s="17"/>
      <c r="F1294" s="17"/>
      <c r="G1294" s="17"/>
      <c r="H1294" s="17"/>
      <c r="I1294" s="17"/>
      <c r="J1294" s="17"/>
      <c r="K1294" s="17"/>
      <c r="L1294" s="17"/>
      <c r="M1294" s="17"/>
      <c r="N1294" s="17"/>
    </row>
    <row r="1295" spans="2:14" ht="24.95" customHeight="1">
      <c r="B1295" s="17"/>
      <c r="C1295" s="17"/>
      <c r="F1295" s="17"/>
      <c r="G1295" s="17"/>
      <c r="H1295" s="17"/>
      <c r="I1295" s="17"/>
      <c r="J1295" s="17"/>
      <c r="K1295" s="17"/>
      <c r="L1295" s="17"/>
      <c r="M1295" s="17"/>
      <c r="N1295" s="17"/>
    </row>
    <row r="1296" spans="2:14" ht="24.95" customHeight="1">
      <c r="B1296" s="17"/>
      <c r="C1296" s="17"/>
      <c r="F1296" s="17"/>
      <c r="G1296" s="17"/>
      <c r="H1296" s="17"/>
      <c r="I1296" s="17"/>
      <c r="J1296" s="17"/>
      <c r="K1296" s="17"/>
      <c r="L1296" s="17"/>
      <c r="M1296" s="17"/>
      <c r="N1296" s="17"/>
    </row>
    <row r="1297" spans="2:14" ht="24.95" customHeight="1">
      <c r="B1297" s="17"/>
      <c r="C1297" s="17"/>
      <c r="F1297" s="17"/>
      <c r="G1297" s="17"/>
      <c r="H1297" s="17"/>
      <c r="I1297" s="17"/>
      <c r="J1297" s="17"/>
      <c r="K1297" s="17"/>
      <c r="L1297" s="17"/>
      <c r="M1297" s="17"/>
      <c r="N1297" s="17"/>
    </row>
    <row r="1298" spans="2:14" ht="24.95" customHeight="1">
      <c r="B1298" s="17"/>
      <c r="C1298" s="17"/>
      <c r="F1298" s="17"/>
      <c r="G1298" s="17"/>
      <c r="H1298" s="17"/>
      <c r="I1298" s="17"/>
      <c r="J1298" s="17"/>
      <c r="K1298" s="17"/>
      <c r="L1298" s="17"/>
      <c r="M1298" s="17"/>
      <c r="N1298" s="17"/>
    </row>
    <row r="1299" spans="2:14" ht="24.95" customHeight="1">
      <c r="B1299" s="17"/>
      <c r="C1299" s="17"/>
      <c r="F1299" s="17"/>
      <c r="G1299" s="17"/>
      <c r="H1299" s="17"/>
      <c r="I1299" s="17"/>
      <c r="J1299" s="17"/>
      <c r="K1299" s="17"/>
      <c r="L1299" s="17"/>
      <c r="M1299" s="17"/>
      <c r="N1299" s="17"/>
    </row>
    <row r="1300" spans="2:14" ht="24.95" customHeight="1">
      <c r="B1300" s="17"/>
      <c r="C1300" s="17"/>
      <c r="F1300" s="17"/>
      <c r="G1300" s="17"/>
      <c r="H1300" s="17"/>
      <c r="I1300" s="17"/>
      <c r="J1300" s="17"/>
      <c r="K1300" s="17"/>
      <c r="L1300" s="17"/>
      <c r="M1300" s="17"/>
      <c r="N1300" s="17"/>
    </row>
    <row r="1301" spans="2:14" ht="24.95" customHeight="1">
      <c r="B1301" s="17"/>
      <c r="C1301" s="17"/>
      <c r="F1301" s="17"/>
      <c r="G1301" s="17"/>
      <c r="H1301" s="17"/>
      <c r="I1301" s="17"/>
      <c r="J1301" s="17"/>
      <c r="K1301" s="17"/>
      <c r="L1301" s="17"/>
      <c r="M1301" s="17"/>
      <c r="N1301" s="17"/>
    </row>
    <row r="1302" spans="2:14" ht="24.95" customHeight="1">
      <c r="B1302" s="17"/>
      <c r="C1302" s="17"/>
      <c r="F1302" s="17"/>
      <c r="G1302" s="17"/>
      <c r="H1302" s="17"/>
      <c r="I1302" s="17"/>
      <c r="J1302" s="17"/>
      <c r="K1302" s="17"/>
      <c r="L1302" s="17"/>
      <c r="M1302" s="17"/>
      <c r="N1302" s="17"/>
    </row>
    <row r="1303" spans="2:14" ht="24.95" customHeight="1">
      <c r="B1303" s="17"/>
      <c r="C1303" s="17"/>
      <c r="F1303" s="17"/>
      <c r="G1303" s="17"/>
      <c r="H1303" s="17"/>
      <c r="I1303" s="17"/>
      <c r="J1303" s="17"/>
      <c r="K1303" s="17"/>
      <c r="L1303" s="17"/>
      <c r="M1303" s="17"/>
      <c r="N1303" s="17"/>
    </row>
    <row r="1304" spans="2:14" ht="24.95" customHeight="1">
      <c r="B1304" s="17"/>
      <c r="C1304" s="17"/>
      <c r="F1304" s="17"/>
      <c r="G1304" s="17"/>
      <c r="H1304" s="17"/>
      <c r="I1304" s="17"/>
      <c r="J1304" s="17"/>
      <c r="K1304" s="17"/>
      <c r="L1304" s="17"/>
      <c r="M1304" s="17"/>
      <c r="N1304" s="17"/>
    </row>
    <row r="1305" spans="2:14" ht="24.95" customHeight="1">
      <c r="B1305" s="17"/>
      <c r="C1305" s="17"/>
      <c r="F1305" s="17"/>
      <c r="G1305" s="17"/>
      <c r="H1305" s="17"/>
      <c r="I1305" s="17"/>
      <c r="J1305" s="17"/>
      <c r="K1305" s="17"/>
      <c r="L1305" s="17"/>
      <c r="M1305" s="17"/>
      <c r="N1305" s="17"/>
    </row>
    <row r="1306" spans="2:14" ht="24.95" customHeight="1">
      <c r="B1306" s="17"/>
      <c r="C1306" s="17"/>
      <c r="F1306" s="17"/>
      <c r="G1306" s="17"/>
      <c r="H1306" s="17"/>
      <c r="I1306" s="17"/>
      <c r="J1306" s="17"/>
      <c r="K1306" s="17"/>
      <c r="L1306" s="17"/>
      <c r="M1306" s="17"/>
      <c r="N1306" s="17"/>
    </row>
    <row r="1307" spans="2:14" ht="24.95" customHeight="1">
      <c r="B1307" s="17"/>
      <c r="C1307" s="17"/>
      <c r="F1307" s="17"/>
      <c r="G1307" s="17"/>
      <c r="H1307" s="17"/>
      <c r="I1307" s="17"/>
      <c r="J1307" s="17"/>
      <c r="K1307" s="17"/>
      <c r="L1307" s="17"/>
      <c r="M1307" s="17"/>
      <c r="N1307" s="17"/>
    </row>
    <row r="1308" spans="2:14" ht="24.95" customHeight="1">
      <c r="B1308" s="17"/>
      <c r="C1308" s="17"/>
      <c r="F1308" s="17"/>
      <c r="G1308" s="17"/>
      <c r="H1308" s="17"/>
      <c r="I1308" s="17"/>
      <c r="J1308" s="17"/>
      <c r="K1308" s="17"/>
      <c r="L1308" s="17"/>
      <c r="M1308" s="17"/>
      <c r="N1308" s="17"/>
    </row>
    <row r="1309" spans="2:14" ht="24.95" customHeight="1">
      <c r="B1309" s="17"/>
      <c r="C1309" s="17"/>
      <c r="F1309" s="17"/>
      <c r="G1309" s="17"/>
      <c r="H1309" s="17"/>
      <c r="I1309" s="17"/>
      <c r="J1309" s="17"/>
      <c r="K1309" s="17"/>
      <c r="L1309" s="17"/>
      <c r="M1309" s="17"/>
      <c r="N1309" s="17"/>
    </row>
    <row r="1310" spans="2:14" ht="24.95" customHeight="1">
      <c r="B1310" s="17"/>
      <c r="C1310" s="17"/>
      <c r="F1310" s="17"/>
      <c r="G1310" s="17"/>
      <c r="H1310" s="17"/>
      <c r="I1310" s="17"/>
      <c r="J1310" s="17"/>
      <c r="K1310" s="17"/>
      <c r="L1310" s="17"/>
      <c r="M1310" s="17"/>
      <c r="N1310" s="17"/>
    </row>
    <row r="1311" spans="2:14" ht="24.95" customHeight="1">
      <c r="B1311" s="17"/>
      <c r="C1311" s="17"/>
      <c r="F1311" s="17"/>
      <c r="G1311" s="17"/>
      <c r="H1311" s="17"/>
      <c r="I1311" s="17"/>
      <c r="J1311" s="17"/>
      <c r="K1311" s="17"/>
      <c r="L1311" s="17"/>
      <c r="M1311" s="17"/>
      <c r="N1311" s="17"/>
    </row>
    <row r="1312" spans="2:14" ht="24.95" customHeight="1">
      <c r="B1312" s="17"/>
      <c r="C1312" s="17"/>
      <c r="F1312" s="17"/>
      <c r="G1312" s="17"/>
      <c r="H1312" s="17"/>
      <c r="I1312" s="17"/>
      <c r="J1312" s="17"/>
      <c r="K1312" s="17"/>
      <c r="L1312" s="17"/>
      <c r="M1312" s="17"/>
      <c r="N1312" s="17"/>
    </row>
    <row r="1313" spans="2:14" ht="24.95" customHeight="1">
      <c r="B1313" s="17"/>
      <c r="C1313" s="17"/>
      <c r="F1313" s="17"/>
      <c r="G1313" s="17"/>
      <c r="H1313" s="17"/>
      <c r="I1313" s="17"/>
      <c r="J1313" s="17"/>
      <c r="K1313" s="17"/>
      <c r="L1313" s="17"/>
      <c r="M1313" s="17"/>
      <c r="N1313" s="17"/>
    </row>
    <row r="1314" spans="2:14" ht="24.95" customHeight="1">
      <c r="B1314" s="17"/>
      <c r="C1314" s="17"/>
      <c r="F1314" s="17"/>
      <c r="G1314" s="17"/>
      <c r="H1314" s="17"/>
      <c r="I1314" s="17"/>
      <c r="J1314" s="17"/>
      <c r="K1314" s="17"/>
      <c r="L1314" s="17"/>
      <c r="M1314" s="17"/>
      <c r="N1314" s="17"/>
    </row>
    <row r="1315" spans="2:14" ht="24.95" customHeight="1">
      <c r="B1315" s="17"/>
      <c r="C1315" s="17"/>
      <c r="F1315" s="17"/>
      <c r="G1315" s="17"/>
      <c r="H1315" s="17"/>
      <c r="I1315" s="17"/>
      <c r="J1315" s="17"/>
      <c r="K1315" s="17"/>
      <c r="L1315" s="17"/>
      <c r="M1315" s="17"/>
      <c r="N1315" s="17"/>
    </row>
    <row r="1316" spans="2:14" ht="24.95" customHeight="1">
      <c r="B1316" s="17"/>
      <c r="C1316" s="17"/>
      <c r="F1316" s="17"/>
      <c r="G1316" s="17"/>
      <c r="H1316" s="17"/>
      <c r="I1316" s="17"/>
      <c r="J1316" s="17"/>
      <c r="K1316" s="17"/>
      <c r="L1316" s="17"/>
      <c r="M1316" s="17"/>
      <c r="N1316" s="17"/>
    </row>
    <row r="1317" spans="2:14" ht="24.95" customHeight="1">
      <c r="B1317" s="17"/>
      <c r="C1317" s="17"/>
      <c r="F1317" s="17"/>
      <c r="G1317" s="17"/>
      <c r="H1317" s="17"/>
      <c r="I1317" s="17"/>
      <c r="J1317" s="17"/>
      <c r="K1317" s="17"/>
      <c r="L1317" s="17"/>
      <c r="M1317" s="17"/>
      <c r="N1317" s="17"/>
    </row>
    <row r="1318" spans="2:14" ht="24.95" customHeight="1">
      <c r="B1318" s="17"/>
      <c r="C1318" s="17"/>
      <c r="F1318" s="17"/>
      <c r="G1318" s="17"/>
      <c r="H1318" s="17"/>
      <c r="I1318" s="17"/>
      <c r="J1318" s="17"/>
      <c r="K1318" s="17"/>
      <c r="L1318" s="17"/>
      <c r="M1318" s="17"/>
      <c r="N1318" s="17"/>
    </row>
    <row r="1319" spans="2:14" ht="24.95" customHeight="1">
      <c r="B1319" s="17"/>
      <c r="C1319" s="17"/>
      <c r="F1319" s="17"/>
      <c r="G1319" s="17"/>
      <c r="H1319" s="17"/>
      <c r="I1319" s="17"/>
      <c r="J1319" s="17"/>
      <c r="K1319" s="17"/>
      <c r="L1319" s="17"/>
      <c r="M1319" s="17"/>
      <c r="N1319" s="17"/>
    </row>
    <row r="1320" spans="2:14" ht="24.95" customHeight="1">
      <c r="B1320" s="17"/>
      <c r="C1320" s="17"/>
      <c r="F1320" s="17"/>
      <c r="G1320" s="17"/>
      <c r="H1320" s="17"/>
      <c r="I1320" s="17"/>
      <c r="J1320" s="17"/>
      <c r="K1320" s="17"/>
      <c r="L1320" s="17"/>
      <c r="M1320" s="17"/>
      <c r="N1320" s="17"/>
    </row>
    <row r="1321" spans="2:14" ht="24.95" customHeight="1">
      <c r="B1321" s="17"/>
      <c r="C1321" s="17"/>
      <c r="F1321" s="17"/>
      <c r="G1321" s="17"/>
      <c r="H1321" s="17"/>
      <c r="I1321" s="17"/>
      <c r="J1321" s="17"/>
      <c r="K1321" s="17"/>
      <c r="L1321" s="17"/>
      <c r="M1321" s="17"/>
      <c r="N1321" s="17"/>
    </row>
    <row r="1322" spans="2:14" ht="24.95" customHeight="1">
      <c r="B1322" s="17"/>
      <c r="C1322" s="17"/>
      <c r="F1322" s="17"/>
      <c r="G1322" s="17"/>
      <c r="H1322" s="17"/>
      <c r="I1322" s="17"/>
      <c r="J1322" s="17"/>
      <c r="K1322" s="17"/>
      <c r="L1322" s="17"/>
      <c r="M1322" s="17"/>
      <c r="N1322" s="17"/>
    </row>
    <row r="1323" spans="2:14" ht="24.95" customHeight="1">
      <c r="B1323" s="17"/>
      <c r="C1323" s="17"/>
      <c r="F1323" s="17"/>
      <c r="G1323" s="17"/>
      <c r="H1323" s="17"/>
      <c r="I1323" s="17"/>
      <c r="J1323" s="17"/>
      <c r="K1323" s="17"/>
      <c r="L1323" s="17"/>
      <c r="M1323" s="17"/>
      <c r="N1323" s="17"/>
    </row>
    <row r="1324" spans="2:14" ht="24.95" customHeight="1">
      <c r="B1324" s="17"/>
      <c r="C1324" s="17"/>
      <c r="F1324" s="17"/>
      <c r="G1324" s="17"/>
      <c r="H1324" s="17"/>
      <c r="I1324" s="17"/>
      <c r="J1324" s="17"/>
      <c r="K1324" s="17"/>
      <c r="L1324" s="17"/>
      <c r="M1324" s="17"/>
      <c r="N1324" s="17"/>
    </row>
    <row r="1325" spans="2:14" ht="24.95" customHeight="1">
      <c r="B1325" s="17"/>
      <c r="C1325" s="17"/>
      <c r="F1325" s="17"/>
      <c r="G1325" s="17"/>
      <c r="H1325" s="17"/>
      <c r="I1325" s="17"/>
      <c r="J1325" s="17"/>
      <c r="K1325" s="17"/>
      <c r="L1325" s="17"/>
      <c r="M1325" s="17"/>
      <c r="N1325" s="17"/>
    </row>
    <row r="1326" spans="2:14" ht="24.95" customHeight="1">
      <c r="B1326" s="17"/>
      <c r="C1326" s="17"/>
      <c r="F1326" s="17"/>
      <c r="G1326" s="17"/>
      <c r="H1326" s="17"/>
      <c r="I1326" s="17"/>
      <c r="J1326" s="17"/>
      <c r="K1326" s="17"/>
      <c r="L1326" s="17"/>
      <c r="M1326" s="17"/>
      <c r="N1326" s="17"/>
    </row>
    <row r="1327" spans="2:14" ht="24.95" customHeight="1">
      <c r="B1327" s="17"/>
      <c r="C1327" s="17"/>
      <c r="F1327" s="17"/>
      <c r="G1327" s="17"/>
      <c r="H1327" s="17"/>
      <c r="I1327" s="17"/>
      <c r="J1327" s="17"/>
      <c r="K1327" s="17"/>
      <c r="L1327" s="17"/>
      <c r="M1327" s="17"/>
      <c r="N1327" s="17"/>
    </row>
    <row r="1328" spans="2:14" ht="24.95" customHeight="1">
      <c r="B1328" s="17"/>
      <c r="C1328" s="17"/>
      <c r="F1328" s="17"/>
      <c r="G1328" s="17"/>
      <c r="H1328" s="17"/>
      <c r="I1328" s="17"/>
      <c r="J1328" s="17"/>
      <c r="K1328" s="17"/>
      <c r="L1328" s="17"/>
      <c r="M1328" s="17"/>
      <c r="N1328" s="17"/>
    </row>
    <row r="1329" spans="2:14" ht="24.95" customHeight="1">
      <c r="B1329" s="17"/>
      <c r="C1329" s="17"/>
      <c r="F1329" s="17"/>
      <c r="G1329" s="17"/>
      <c r="H1329" s="17"/>
      <c r="I1329" s="17"/>
      <c r="J1329" s="17"/>
      <c r="K1329" s="17"/>
      <c r="L1329" s="17"/>
      <c r="M1329" s="17"/>
      <c r="N1329" s="17"/>
    </row>
    <row r="1330" spans="2:14" ht="24.95" customHeight="1">
      <c r="B1330" s="17"/>
      <c r="C1330" s="17"/>
      <c r="F1330" s="17"/>
      <c r="G1330" s="17"/>
      <c r="H1330" s="17"/>
      <c r="I1330" s="17"/>
      <c r="J1330" s="17"/>
      <c r="K1330" s="17"/>
      <c r="L1330" s="17"/>
      <c r="M1330" s="17"/>
      <c r="N1330" s="17"/>
    </row>
    <row r="1331" spans="2:14" ht="24.95" customHeight="1">
      <c r="B1331" s="17"/>
      <c r="C1331" s="17"/>
      <c r="F1331" s="17"/>
      <c r="G1331" s="17"/>
      <c r="H1331" s="17"/>
      <c r="I1331" s="17"/>
      <c r="J1331" s="17"/>
      <c r="K1331" s="17"/>
      <c r="L1331" s="17"/>
      <c r="M1331" s="17"/>
      <c r="N1331" s="17"/>
    </row>
    <row r="1332" spans="2:14" ht="24.95" customHeight="1">
      <c r="B1332" s="17"/>
      <c r="C1332" s="17"/>
      <c r="F1332" s="17"/>
      <c r="G1332" s="17"/>
      <c r="H1332" s="17"/>
      <c r="I1332" s="17"/>
      <c r="J1332" s="17"/>
      <c r="K1332" s="17"/>
      <c r="L1332" s="17"/>
      <c r="M1332" s="17"/>
      <c r="N1332" s="17"/>
    </row>
    <row r="1333" spans="2:14" ht="24.95" customHeight="1">
      <c r="B1333" s="17"/>
      <c r="C1333" s="17"/>
      <c r="F1333" s="17"/>
      <c r="G1333" s="17"/>
      <c r="H1333" s="17"/>
      <c r="I1333" s="17"/>
      <c r="J1333" s="17"/>
      <c r="K1333" s="17"/>
      <c r="L1333" s="17"/>
      <c r="M1333" s="17"/>
      <c r="N1333" s="17"/>
    </row>
    <row r="1334" spans="2:14" ht="24.95" customHeight="1">
      <c r="B1334" s="17"/>
      <c r="C1334" s="17"/>
      <c r="F1334" s="17"/>
      <c r="G1334" s="17"/>
      <c r="H1334" s="17"/>
      <c r="I1334" s="17"/>
      <c r="J1334" s="17"/>
      <c r="K1334" s="17"/>
      <c r="L1334" s="17"/>
      <c r="M1334" s="17"/>
      <c r="N1334" s="17"/>
    </row>
    <row r="1335" spans="2:14" ht="24.95" customHeight="1">
      <c r="B1335" s="17"/>
      <c r="C1335" s="17"/>
      <c r="F1335" s="17"/>
      <c r="G1335" s="17"/>
      <c r="H1335" s="17"/>
      <c r="I1335" s="17"/>
      <c r="J1335" s="17"/>
      <c r="K1335" s="17"/>
      <c r="L1335" s="17"/>
      <c r="M1335" s="17"/>
      <c r="N1335" s="17"/>
    </row>
    <row r="1336" spans="2:14" ht="24.95" customHeight="1">
      <c r="B1336" s="17"/>
      <c r="C1336" s="17"/>
      <c r="F1336" s="17"/>
      <c r="G1336" s="17"/>
      <c r="H1336" s="17"/>
      <c r="I1336" s="17"/>
      <c r="J1336" s="17"/>
      <c r="K1336" s="17"/>
      <c r="L1336" s="17"/>
      <c r="M1336" s="17"/>
      <c r="N1336" s="17"/>
    </row>
    <row r="1337" spans="2:14" ht="24.95" customHeight="1">
      <c r="B1337" s="17"/>
      <c r="C1337" s="17"/>
      <c r="F1337" s="17"/>
      <c r="G1337" s="17"/>
      <c r="H1337" s="17"/>
      <c r="I1337" s="17"/>
      <c r="J1337" s="17"/>
      <c r="K1337" s="17"/>
      <c r="L1337" s="17"/>
      <c r="M1337" s="17"/>
      <c r="N1337" s="17"/>
    </row>
    <row r="1338" spans="2:14" ht="24.95" customHeight="1">
      <c r="B1338" s="17"/>
      <c r="C1338" s="17"/>
      <c r="F1338" s="17"/>
      <c r="G1338" s="17"/>
      <c r="H1338" s="17"/>
      <c r="I1338" s="17"/>
      <c r="J1338" s="17"/>
      <c r="K1338" s="17"/>
      <c r="L1338" s="17"/>
      <c r="M1338" s="17"/>
      <c r="N1338" s="17"/>
    </row>
    <row r="1339" spans="2:14" ht="24.95" customHeight="1">
      <c r="B1339" s="17"/>
      <c r="C1339" s="17"/>
      <c r="F1339" s="17"/>
      <c r="G1339" s="17"/>
      <c r="H1339" s="17"/>
      <c r="I1339" s="17"/>
      <c r="J1339" s="17"/>
      <c r="K1339" s="17"/>
      <c r="L1339" s="17"/>
      <c r="M1339" s="17"/>
      <c r="N1339" s="17"/>
    </row>
    <row r="1340" spans="2:14" ht="24.95" customHeight="1">
      <c r="B1340" s="17"/>
      <c r="C1340" s="17"/>
      <c r="F1340" s="17"/>
      <c r="G1340" s="17"/>
      <c r="H1340" s="17"/>
      <c r="I1340" s="17"/>
      <c r="J1340" s="17"/>
      <c r="K1340" s="17"/>
      <c r="L1340" s="17"/>
      <c r="M1340" s="17"/>
      <c r="N1340" s="17"/>
    </row>
    <row r="1341" spans="2:14" ht="24.95" customHeight="1">
      <c r="B1341" s="17"/>
      <c r="C1341" s="17"/>
      <c r="F1341" s="17"/>
      <c r="G1341" s="17"/>
      <c r="H1341" s="17"/>
      <c r="I1341" s="17"/>
      <c r="J1341" s="17"/>
      <c r="K1341" s="17"/>
      <c r="L1341" s="17"/>
      <c r="M1341" s="17"/>
      <c r="N1341" s="17"/>
    </row>
    <row r="1342" spans="2:14" ht="24.95" customHeight="1">
      <c r="B1342" s="17"/>
      <c r="C1342" s="17"/>
      <c r="F1342" s="17"/>
      <c r="G1342" s="17"/>
      <c r="H1342" s="17"/>
      <c r="I1342" s="17"/>
      <c r="J1342" s="17"/>
      <c r="K1342" s="17"/>
      <c r="L1342" s="17"/>
      <c r="M1342" s="17"/>
      <c r="N1342" s="17"/>
    </row>
    <row r="1343" spans="2:14" ht="24.95" customHeight="1">
      <c r="B1343" s="17"/>
      <c r="C1343" s="17"/>
      <c r="F1343" s="17"/>
      <c r="G1343" s="17"/>
      <c r="H1343" s="17"/>
      <c r="I1343" s="17"/>
      <c r="J1343" s="17"/>
      <c r="K1343" s="17"/>
      <c r="L1343" s="17"/>
      <c r="M1343" s="17"/>
      <c r="N1343" s="17"/>
    </row>
    <row r="1344" spans="2:14" ht="24.95" customHeight="1">
      <c r="B1344" s="17"/>
      <c r="C1344" s="17"/>
      <c r="F1344" s="17"/>
      <c r="G1344" s="17"/>
      <c r="H1344" s="17"/>
      <c r="I1344" s="17"/>
      <c r="J1344" s="17"/>
      <c r="K1344" s="17"/>
      <c r="L1344" s="17"/>
      <c r="M1344" s="17"/>
      <c r="N1344" s="17"/>
    </row>
    <row r="1345" spans="2:14" ht="24.95" customHeight="1">
      <c r="B1345" s="17"/>
      <c r="C1345" s="17"/>
      <c r="F1345" s="17"/>
      <c r="G1345" s="17"/>
      <c r="H1345" s="17"/>
      <c r="I1345" s="17"/>
      <c r="J1345" s="17"/>
      <c r="K1345" s="17"/>
      <c r="L1345" s="17"/>
      <c r="M1345" s="17"/>
      <c r="N1345" s="17"/>
    </row>
    <row r="1346" spans="2:14" ht="24.95" customHeight="1">
      <c r="B1346" s="17"/>
      <c r="C1346" s="17"/>
      <c r="F1346" s="17"/>
      <c r="G1346" s="17"/>
      <c r="H1346" s="17"/>
      <c r="I1346" s="17"/>
      <c r="J1346" s="17"/>
      <c r="K1346" s="17"/>
      <c r="L1346" s="17"/>
      <c r="M1346" s="17"/>
      <c r="N1346" s="17"/>
    </row>
    <row r="1347" spans="2:14" ht="24.95" customHeight="1">
      <c r="B1347" s="17"/>
      <c r="C1347" s="17"/>
      <c r="F1347" s="17"/>
      <c r="G1347" s="17"/>
      <c r="H1347" s="17"/>
      <c r="I1347" s="17"/>
      <c r="J1347" s="17"/>
      <c r="K1347" s="17"/>
      <c r="L1347" s="17"/>
      <c r="M1347" s="17"/>
      <c r="N1347" s="17"/>
    </row>
    <row r="1348" spans="2:14" ht="24.95" customHeight="1">
      <c r="B1348" s="17"/>
      <c r="C1348" s="17"/>
      <c r="F1348" s="17"/>
      <c r="G1348" s="17"/>
      <c r="H1348" s="17"/>
      <c r="I1348" s="17"/>
      <c r="J1348" s="17"/>
      <c r="K1348" s="17"/>
      <c r="L1348" s="17"/>
      <c r="M1348" s="17"/>
      <c r="N1348" s="17"/>
    </row>
    <row r="1349" spans="2:14" ht="24.95" customHeight="1">
      <c r="B1349" s="17"/>
      <c r="C1349" s="17"/>
      <c r="F1349" s="17"/>
      <c r="G1349" s="17"/>
      <c r="H1349" s="17"/>
      <c r="I1349" s="17"/>
      <c r="J1349" s="17"/>
      <c r="K1349" s="17"/>
      <c r="L1349" s="17"/>
      <c r="M1349" s="17"/>
      <c r="N1349" s="17"/>
    </row>
    <row r="1350" spans="2:14" ht="24.95" customHeight="1">
      <c r="B1350" s="17"/>
      <c r="C1350" s="17"/>
      <c r="F1350" s="17"/>
      <c r="G1350" s="17"/>
      <c r="H1350" s="17"/>
      <c r="I1350" s="17"/>
      <c r="J1350" s="17"/>
      <c r="K1350" s="17"/>
      <c r="L1350" s="17"/>
      <c r="M1350" s="17"/>
      <c r="N1350" s="17"/>
    </row>
    <row r="1351" spans="2:14" ht="24.95" customHeight="1">
      <c r="B1351" s="17"/>
      <c r="C1351" s="17"/>
      <c r="F1351" s="17"/>
      <c r="G1351" s="17"/>
      <c r="H1351" s="17"/>
      <c r="I1351" s="17"/>
      <c r="J1351" s="17"/>
      <c r="K1351" s="17"/>
      <c r="L1351" s="17"/>
      <c r="M1351" s="17"/>
      <c r="N1351" s="17"/>
    </row>
    <row r="1352" spans="2:14" ht="24.95" customHeight="1">
      <c r="B1352" s="17"/>
      <c r="C1352" s="17"/>
      <c r="F1352" s="17"/>
      <c r="G1352" s="17"/>
      <c r="H1352" s="17"/>
      <c r="I1352" s="17"/>
      <c r="J1352" s="17"/>
      <c r="K1352" s="17"/>
      <c r="L1352" s="17"/>
      <c r="M1352" s="17"/>
      <c r="N1352" s="17"/>
    </row>
    <row r="1353" spans="2:14" ht="24.95" customHeight="1">
      <c r="B1353" s="17"/>
      <c r="C1353" s="17"/>
      <c r="F1353" s="17"/>
      <c r="G1353" s="17"/>
      <c r="H1353" s="17"/>
      <c r="I1353" s="17"/>
      <c r="J1353" s="17"/>
      <c r="K1353" s="17"/>
      <c r="L1353" s="17"/>
      <c r="M1353" s="17"/>
      <c r="N1353" s="17"/>
    </row>
    <row r="1354" spans="2:14" ht="24.95" customHeight="1">
      <c r="B1354" s="17"/>
      <c r="C1354" s="17"/>
      <c r="F1354" s="17"/>
      <c r="G1354" s="17"/>
      <c r="H1354" s="17"/>
      <c r="I1354" s="17"/>
      <c r="J1354" s="17"/>
      <c r="K1354" s="17"/>
      <c r="L1354" s="17"/>
      <c r="M1354" s="17"/>
      <c r="N1354" s="17"/>
    </row>
    <row r="1355" spans="2:14" ht="24.95" customHeight="1">
      <c r="B1355" s="17"/>
      <c r="C1355" s="17"/>
      <c r="F1355" s="17"/>
      <c r="G1355" s="17"/>
      <c r="H1355" s="17"/>
      <c r="I1355" s="17"/>
      <c r="J1355" s="17"/>
      <c r="K1355" s="17"/>
      <c r="L1355" s="17"/>
      <c r="M1355" s="17"/>
      <c r="N1355" s="17"/>
    </row>
    <row r="1356" spans="2:14" ht="24.95" customHeight="1">
      <c r="B1356" s="17"/>
      <c r="C1356" s="17"/>
      <c r="F1356" s="17"/>
      <c r="G1356" s="17"/>
      <c r="H1356" s="17"/>
      <c r="I1356" s="17"/>
      <c r="J1356" s="17"/>
      <c r="K1356" s="17"/>
      <c r="L1356" s="17"/>
      <c r="M1356" s="17"/>
      <c r="N1356" s="17"/>
    </row>
    <row r="1357" spans="2:14" ht="24.95" customHeight="1">
      <c r="B1357" s="17"/>
      <c r="C1357" s="17"/>
      <c r="F1357" s="17"/>
      <c r="G1357" s="17"/>
      <c r="H1357" s="17"/>
      <c r="I1357" s="17"/>
      <c r="J1357" s="17"/>
      <c r="K1357" s="17"/>
      <c r="L1357" s="17"/>
      <c r="M1357" s="17"/>
      <c r="N1357" s="17"/>
    </row>
    <row r="1358" spans="2:14" ht="24.95" customHeight="1">
      <c r="B1358" s="17"/>
      <c r="C1358" s="17"/>
      <c r="F1358" s="17"/>
      <c r="G1358" s="17"/>
      <c r="H1358" s="17"/>
      <c r="I1358" s="17"/>
      <c r="J1358" s="17"/>
      <c r="K1358" s="17"/>
      <c r="L1358" s="17"/>
      <c r="M1358" s="17"/>
      <c r="N1358" s="17"/>
    </row>
    <row r="1359" spans="2:14" ht="24.95" customHeight="1">
      <c r="B1359" s="17"/>
      <c r="C1359" s="17"/>
      <c r="F1359" s="17"/>
      <c r="G1359" s="17"/>
      <c r="H1359" s="17"/>
      <c r="I1359" s="17"/>
      <c r="J1359" s="17"/>
      <c r="K1359" s="17"/>
      <c r="L1359" s="17"/>
      <c r="M1359" s="17"/>
      <c r="N1359" s="17"/>
    </row>
    <row r="1360" spans="2:14" ht="24.95" customHeight="1">
      <c r="B1360" s="17"/>
      <c r="C1360" s="17"/>
      <c r="F1360" s="17"/>
      <c r="G1360" s="17"/>
      <c r="H1360" s="17"/>
      <c r="I1360" s="17"/>
      <c r="J1360" s="17"/>
      <c r="K1360" s="17"/>
      <c r="L1360" s="17"/>
      <c r="M1360" s="17"/>
      <c r="N1360" s="17"/>
    </row>
    <row r="1361" spans="2:14" ht="24.95" customHeight="1">
      <c r="B1361" s="17"/>
      <c r="C1361" s="17"/>
      <c r="F1361" s="17"/>
      <c r="G1361" s="17"/>
      <c r="H1361" s="17"/>
      <c r="I1361" s="17"/>
      <c r="J1361" s="17"/>
      <c r="K1361" s="17"/>
      <c r="L1361" s="17"/>
      <c r="M1361" s="17"/>
      <c r="N1361" s="17"/>
    </row>
    <row r="1362" spans="2:14" ht="24.95" customHeight="1">
      <c r="B1362" s="17"/>
      <c r="C1362" s="17"/>
      <c r="F1362" s="17"/>
      <c r="G1362" s="17"/>
      <c r="H1362" s="17"/>
      <c r="I1362" s="17"/>
      <c r="J1362" s="17"/>
      <c r="K1362" s="17"/>
      <c r="L1362" s="17"/>
      <c r="M1362" s="17"/>
      <c r="N1362" s="17"/>
    </row>
    <row r="1363" spans="2:14" ht="24.95" customHeight="1">
      <c r="B1363" s="17"/>
      <c r="C1363" s="17"/>
      <c r="F1363" s="17"/>
      <c r="G1363" s="17"/>
      <c r="H1363" s="17"/>
      <c r="I1363" s="17"/>
      <c r="J1363" s="17"/>
      <c r="K1363" s="17"/>
      <c r="L1363" s="17"/>
      <c r="M1363" s="17"/>
      <c r="N1363" s="17"/>
    </row>
    <row r="1364" spans="2:14" ht="24.95" customHeight="1">
      <c r="B1364" s="17"/>
      <c r="C1364" s="17"/>
      <c r="F1364" s="17"/>
      <c r="G1364" s="17"/>
      <c r="H1364" s="17"/>
      <c r="I1364" s="17"/>
      <c r="J1364" s="17"/>
      <c r="K1364" s="17"/>
      <c r="L1364" s="17"/>
      <c r="M1364" s="17"/>
      <c r="N1364" s="17"/>
    </row>
    <row r="1365" spans="2:14" ht="24.95" customHeight="1">
      <c r="B1365" s="17"/>
      <c r="C1365" s="17"/>
      <c r="F1365" s="17"/>
      <c r="G1365" s="17"/>
      <c r="H1365" s="17"/>
      <c r="I1365" s="17"/>
      <c r="J1365" s="17"/>
      <c r="K1365" s="17"/>
      <c r="L1365" s="17"/>
      <c r="M1365" s="17"/>
      <c r="N1365" s="17"/>
    </row>
    <row r="1366" spans="2:14" ht="24.95" customHeight="1">
      <c r="B1366" s="17"/>
      <c r="C1366" s="17"/>
      <c r="F1366" s="17"/>
      <c r="G1366" s="17"/>
      <c r="H1366" s="17"/>
      <c r="I1366" s="17"/>
      <c r="J1366" s="17"/>
      <c r="K1366" s="17"/>
      <c r="L1366" s="17"/>
      <c r="M1366" s="17"/>
      <c r="N1366" s="17"/>
    </row>
    <row r="1367" spans="2:14" ht="24.95" customHeight="1">
      <c r="B1367" s="17"/>
      <c r="C1367" s="17"/>
      <c r="F1367" s="17"/>
      <c r="G1367" s="17"/>
      <c r="H1367" s="17"/>
      <c r="I1367" s="17"/>
      <c r="J1367" s="17"/>
      <c r="K1367" s="17"/>
      <c r="L1367" s="17"/>
      <c r="M1367" s="17"/>
      <c r="N1367" s="17"/>
    </row>
    <row r="1368" spans="2:14" ht="24.95" customHeight="1">
      <c r="B1368" s="17"/>
      <c r="C1368" s="17"/>
      <c r="F1368" s="17"/>
      <c r="G1368" s="17"/>
      <c r="H1368" s="17"/>
      <c r="I1368" s="17"/>
      <c r="J1368" s="17"/>
      <c r="K1368" s="17"/>
      <c r="L1368" s="17"/>
      <c r="M1368" s="17"/>
      <c r="N1368" s="17"/>
    </row>
    <row r="1369" spans="2:14" ht="24.95" customHeight="1">
      <c r="B1369" s="17"/>
      <c r="C1369" s="17"/>
      <c r="F1369" s="17"/>
      <c r="G1369" s="17"/>
      <c r="H1369" s="17"/>
      <c r="I1369" s="17"/>
      <c r="J1369" s="17"/>
      <c r="K1369" s="17"/>
      <c r="L1369" s="17"/>
      <c r="M1369" s="17"/>
      <c r="N1369" s="17"/>
    </row>
    <row r="1370" spans="2:14" ht="24.95" customHeight="1">
      <c r="B1370" s="17"/>
      <c r="C1370" s="17"/>
      <c r="F1370" s="17"/>
      <c r="G1370" s="17"/>
      <c r="H1370" s="17"/>
      <c r="I1370" s="17"/>
      <c r="J1370" s="17"/>
      <c r="K1370" s="17"/>
      <c r="L1370" s="17"/>
      <c r="M1370" s="17"/>
      <c r="N1370" s="17"/>
    </row>
    <row r="1371" spans="2:14" ht="24.95" customHeight="1">
      <c r="B1371" s="17"/>
      <c r="C1371" s="17"/>
      <c r="F1371" s="17"/>
      <c r="G1371" s="17"/>
      <c r="H1371" s="17"/>
      <c r="I1371" s="17"/>
      <c r="J1371" s="17"/>
      <c r="K1371" s="17"/>
      <c r="L1371" s="17"/>
      <c r="M1371" s="17"/>
      <c r="N1371" s="17"/>
    </row>
    <row r="1372" spans="2:14" ht="24.95" customHeight="1">
      <c r="B1372" s="17"/>
      <c r="C1372" s="17"/>
      <c r="F1372" s="17"/>
      <c r="G1372" s="17"/>
      <c r="H1372" s="17"/>
      <c r="I1372" s="17"/>
      <c r="J1372" s="17"/>
      <c r="K1372" s="17"/>
      <c r="L1372" s="17"/>
      <c r="M1372" s="17"/>
      <c r="N1372" s="17"/>
    </row>
    <row r="1373" spans="2:14" ht="24.95" customHeight="1">
      <c r="B1373" s="17"/>
      <c r="C1373" s="17"/>
      <c r="F1373" s="17"/>
      <c r="G1373" s="17"/>
      <c r="H1373" s="17"/>
      <c r="I1373" s="17"/>
      <c r="J1373" s="17"/>
      <c r="K1373" s="17"/>
      <c r="L1373" s="17"/>
      <c r="M1373" s="17"/>
      <c r="N1373" s="17"/>
    </row>
    <row r="1374" spans="2:14" ht="24.95" customHeight="1">
      <c r="B1374" s="17"/>
      <c r="C1374" s="17"/>
      <c r="F1374" s="17"/>
      <c r="G1374" s="17"/>
      <c r="H1374" s="17"/>
      <c r="I1374" s="17"/>
      <c r="J1374" s="17"/>
      <c r="K1374" s="17"/>
      <c r="L1374" s="17"/>
      <c r="M1374" s="17"/>
      <c r="N1374" s="17"/>
    </row>
    <row r="1375" spans="2:14" ht="24.95" customHeight="1">
      <c r="B1375" s="17"/>
      <c r="C1375" s="17"/>
      <c r="F1375" s="17"/>
      <c r="G1375" s="17"/>
      <c r="H1375" s="17"/>
      <c r="I1375" s="17"/>
      <c r="J1375" s="17"/>
      <c r="K1375" s="17"/>
      <c r="L1375" s="17"/>
      <c r="M1375" s="17"/>
      <c r="N1375" s="17"/>
    </row>
    <row r="1376" spans="2:14" ht="24.95" customHeight="1">
      <c r="B1376" s="17"/>
      <c r="C1376" s="17"/>
      <c r="F1376" s="17"/>
      <c r="G1376" s="17"/>
      <c r="H1376" s="17"/>
      <c r="I1376" s="17"/>
      <c r="J1376" s="17"/>
      <c r="K1376" s="17"/>
      <c r="L1376" s="17"/>
      <c r="M1376" s="17"/>
      <c r="N1376" s="17"/>
    </row>
    <row r="1377" spans="2:14" ht="24.95" customHeight="1">
      <c r="B1377" s="17"/>
      <c r="C1377" s="17"/>
      <c r="F1377" s="17"/>
      <c r="G1377" s="17"/>
      <c r="H1377" s="17"/>
      <c r="I1377" s="17"/>
      <c r="J1377" s="17"/>
      <c r="K1377" s="17"/>
      <c r="L1377" s="17"/>
      <c r="M1377" s="17"/>
      <c r="N1377" s="17"/>
    </row>
    <row r="1378" spans="2:14" ht="24.95" customHeight="1">
      <c r="B1378" s="17"/>
      <c r="C1378" s="17"/>
      <c r="F1378" s="17"/>
      <c r="G1378" s="17"/>
      <c r="H1378" s="17"/>
      <c r="I1378" s="17"/>
      <c r="J1378" s="17"/>
      <c r="K1378" s="17"/>
      <c r="L1378" s="17"/>
      <c r="M1378" s="17"/>
      <c r="N1378" s="17"/>
    </row>
    <row r="1379" spans="2:14" ht="24.95" customHeight="1">
      <c r="B1379" s="17"/>
      <c r="C1379" s="17"/>
      <c r="F1379" s="17"/>
      <c r="G1379" s="17"/>
      <c r="H1379" s="17"/>
      <c r="I1379" s="17"/>
      <c r="J1379" s="17"/>
      <c r="K1379" s="17"/>
      <c r="L1379" s="17"/>
      <c r="M1379" s="17"/>
      <c r="N1379" s="17"/>
    </row>
    <row r="1380" spans="2:14" ht="24.95" customHeight="1">
      <c r="B1380" s="17"/>
      <c r="C1380" s="17"/>
      <c r="F1380" s="17"/>
      <c r="G1380" s="17"/>
      <c r="H1380" s="17"/>
      <c r="I1380" s="17"/>
      <c r="J1380" s="17"/>
      <c r="K1380" s="17"/>
      <c r="L1380" s="17"/>
      <c r="M1380" s="17"/>
      <c r="N1380" s="17"/>
    </row>
    <row r="1381" spans="2:14" ht="24.95" customHeight="1">
      <c r="B1381" s="17"/>
      <c r="C1381" s="17"/>
      <c r="F1381" s="17"/>
      <c r="G1381" s="17"/>
      <c r="H1381" s="17"/>
      <c r="I1381" s="17"/>
      <c r="J1381" s="17"/>
      <c r="K1381" s="17"/>
      <c r="L1381" s="17"/>
      <c r="M1381" s="17"/>
      <c r="N1381" s="17"/>
    </row>
    <row r="1382" spans="2:14" ht="24.95" customHeight="1">
      <c r="B1382" s="17"/>
      <c r="C1382" s="17"/>
      <c r="F1382" s="17"/>
      <c r="G1382" s="17"/>
      <c r="H1382" s="17"/>
      <c r="I1382" s="17"/>
      <c r="J1382" s="17"/>
      <c r="K1382" s="17"/>
      <c r="L1382" s="17"/>
      <c r="M1382" s="17"/>
      <c r="N1382" s="17"/>
    </row>
    <row r="1383" spans="2:14" ht="24.95" customHeight="1">
      <c r="B1383" s="17"/>
      <c r="C1383" s="17"/>
      <c r="F1383" s="17"/>
      <c r="G1383" s="17"/>
      <c r="H1383" s="17"/>
      <c r="I1383" s="17"/>
      <c r="J1383" s="17"/>
      <c r="K1383" s="17"/>
      <c r="L1383" s="17"/>
      <c r="M1383" s="17"/>
      <c r="N1383" s="17"/>
    </row>
    <row r="1384" spans="2:14" ht="24.95" customHeight="1">
      <c r="B1384" s="17"/>
      <c r="C1384" s="17"/>
      <c r="F1384" s="17"/>
      <c r="G1384" s="17"/>
      <c r="H1384" s="17"/>
      <c r="I1384" s="17"/>
      <c r="J1384" s="17"/>
      <c r="K1384" s="17"/>
      <c r="L1384" s="17"/>
      <c r="M1384" s="17"/>
      <c r="N1384" s="17"/>
    </row>
    <row r="1385" spans="2:14" ht="24.95" customHeight="1">
      <c r="B1385" s="17"/>
      <c r="C1385" s="17"/>
      <c r="F1385" s="17"/>
      <c r="G1385" s="17"/>
      <c r="H1385" s="17"/>
      <c r="I1385" s="17"/>
      <c r="J1385" s="17"/>
      <c r="K1385" s="17"/>
      <c r="L1385" s="17"/>
      <c r="M1385" s="17"/>
      <c r="N1385" s="17"/>
    </row>
    <row r="1386" spans="2:14" ht="24.95" customHeight="1">
      <c r="B1386" s="17"/>
      <c r="C1386" s="17"/>
      <c r="F1386" s="17"/>
      <c r="G1386" s="17"/>
      <c r="H1386" s="17"/>
      <c r="I1386" s="17"/>
      <c r="J1386" s="17"/>
      <c r="K1386" s="17"/>
      <c r="L1386" s="17"/>
      <c r="M1386" s="17"/>
      <c r="N1386" s="17"/>
    </row>
    <row r="1387" spans="2:14" ht="24.95" customHeight="1">
      <c r="B1387" s="17"/>
      <c r="C1387" s="17"/>
      <c r="F1387" s="17"/>
      <c r="G1387" s="17"/>
      <c r="H1387" s="17"/>
      <c r="I1387" s="17"/>
      <c r="J1387" s="17"/>
      <c r="K1387" s="17"/>
      <c r="L1387" s="17"/>
      <c r="M1387" s="17"/>
      <c r="N1387" s="17"/>
    </row>
    <row r="1388" spans="2:14" ht="24.95" customHeight="1">
      <c r="B1388" s="17"/>
      <c r="C1388" s="17"/>
      <c r="F1388" s="17"/>
      <c r="G1388" s="17"/>
      <c r="H1388" s="17"/>
      <c r="I1388" s="17"/>
      <c r="J1388" s="17"/>
      <c r="K1388" s="17"/>
      <c r="L1388" s="17"/>
      <c r="M1388" s="17"/>
      <c r="N1388" s="17"/>
    </row>
    <row r="1389" spans="2:14" ht="24.95" customHeight="1">
      <c r="B1389" s="17"/>
      <c r="C1389" s="17"/>
      <c r="F1389" s="17"/>
      <c r="G1389" s="17"/>
      <c r="H1389" s="17"/>
      <c r="I1389" s="17"/>
      <c r="J1389" s="17"/>
      <c r="K1389" s="17"/>
      <c r="L1389" s="17"/>
      <c r="M1389" s="17"/>
      <c r="N1389" s="17"/>
    </row>
    <row r="1390" spans="2:14" ht="24.95" customHeight="1">
      <c r="B1390" s="17"/>
      <c r="C1390" s="17"/>
      <c r="F1390" s="17"/>
      <c r="G1390" s="17"/>
      <c r="H1390" s="17"/>
      <c r="I1390" s="17"/>
      <c r="J1390" s="17"/>
      <c r="K1390" s="17"/>
      <c r="L1390" s="17"/>
      <c r="M1390" s="17"/>
      <c r="N1390" s="17"/>
    </row>
    <row r="1391" spans="2:14" ht="24.95" customHeight="1">
      <c r="B1391" s="17"/>
      <c r="C1391" s="17"/>
      <c r="F1391" s="17"/>
      <c r="G1391" s="17"/>
      <c r="H1391" s="17"/>
      <c r="I1391" s="17"/>
      <c r="J1391" s="17"/>
      <c r="K1391" s="17"/>
      <c r="L1391" s="17"/>
      <c r="M1391" s="17"/>
      <c r="N1391" s="17"/>
    </row>
    <row r="1392" spans="2:14" ht="24.95" customHeight="1">
      <c r="B1392" s="17"/>
      <c r="C1392" s="17"/>
      <c r="F1392" s="17"/>
      <c r="G1392" s="17"/>
      <c r="H1392" s="17"/>
      <c r="I1392" s="17"/>
      <c r="J1392" s="17"/>
      <c r="K1392" s="17"/>
      <c r="L1392" s="17"/>
      <c r="M1392" s="17"/>
      <c r="N1392" s="17"/>
    </row>
    <row r="1393" spans="2:14" ht="24.95" customHeight="1">
      <c r="B1393" s="17"/>
      <c r="C1393" s="17"/>
      <c r="F1393" s="17"/>
      <c r="G1393" s="17"/>
      <c r="H1393" s="17"/>
      <c r="I1393" s="17"/>
      <c r="J1393" s="17"/>
      <c r="K1393" s="17"/>
      <c r="L1393" s="17"/>
      <c r="M1393" s="17"/>
      <c r="N1393" s="17"/>
    </row>
    <row r="1394" spans="2:14" ht="24.95" customHeight="1">
      <c r="B1394" s="17"/>
      <c r="C1394" s="17"/>
      <c r="F1394" s="17"/>
      <c r="G1394" s="17"/>
      <c r="H1394" s="17"/>
      <c r="I1394" s="17"/>
      <c r="J1394" s="17"/>
      <c r="K1394" s="17"/>
      <c r="L1394" s="17"/>
      <c r="M1394" s="17"/>
      <c r="N1394" s="17"/>
    </row>
    <row r="1395" spans="2:14" ht="24.95" customHeight="1">
      <c r="B1395" s="17"/>
      <c r="C1395" s="17"/>
      <c r="F1395" s="17"/>
      <c r="G1395" s="17"/>
      <c r="H1395" s="17"/>
      <c r="I1395" s="17"/>
      <c r="J1395" s="17"/>
      <c r="K1395" s="17"/>
      <c r="L1395" s="17"/>
      <c r="M1395" s="17"/>
      <c r="N1395" s="17"/>
    </row>
    <row r="1396" spans="2:14" ht="24.95" customHeight="1">
      <c r="B1396" s="17"/>
      <c r="C1396" s="17"/>
      <c r="F1396" s="17"/>
      <c r="G1396" s="17"/>
      <c r="H1396" s="17"/>
      <c r="I1396" s="17"/>
      <c r="J1396" s="17"/>
      <c r="K1396" s="17"/>
      <c r="L1396" s="17"/>
      <c r="M1396" s="17"/>
      <c r="N1396" s="17"/>
    </row>
    <row r="1397" spans="2:14" ht="24.95" customHeight="1">
      <c r="B1397" s="17"/>
      <c r="C1397" s="17"/>
      <c r="F1397" s="17"/>
      <c r="G1397" s="17"/>
      <c r="H1397" s="17"/>
      <c r="I1397" s="17"/>
      <c r="J1397" s="17"/>
      <c r="K1397" s="17"/>
      <c r="L1397" s="17"/>
      <c r="M1397" s="17"/>
      <c r="N1397" s="17"/>
    </row>
    <row r="1398" spans="2:14" ht="24.95" customHeight="1">
      <c r="B1398" s="17"/>
      <c r="C1398" s="17"/>
      <c r="F1398" s="17"/>
      <c r="G1398" s="17"/>
      <c r="H1398" s="17"/>
      <c r="I1398" s="17"/>
      <c r="J1398" s="17"/>
      <c r="K1398" s="17"/>
      <c r="L1398" s="17"/>
      <c r="M1398" s="17"/>
      <c r="N1398" s="17"/>
    </row>
    <row r="1399" spans="2:14" ht="24.95" customHeight="1">
      <c r="B1399" s="17"/>
      <c r="C1399" s="17"/>
      <c r="F1399" s="17"/>
      <c r="G1399" s="17"/>
      <c r="H1399" s="17"/>
      <c r="I1399" s="17"/>
      <c r="J1399" s="17"/>
      <c r="K1399" s="17"/>
      <c r="L1399" s="17"/>
      <c r="M1399" s="17"/>
      <c r="N1399" s="17"/>
    </row>
    <row r="1400" spans="2:14" ht="24.95" customHeight="1">
      <c r="B1400" s="17"/>
      <c r="C1400" s="17"/>
      <c r="F1400" s="17"/>
      <c r="G1400" s="17"/>
      <c r="H1400" s="17"/>
      <c r="I1400" s="17"/>
      <c r="J1400" s="17"/>
      <c r="K1400" s="17"/>
      <c r="L1400" s="17"/>
      <c r="M1400" s="17"/>
      <c r="N1400" s="17"/>
    </row>
    <row r="1401" spans="2:14" ht="24.95" customHeight="1">
      <c r="B1401" s="17"/>
      <c r="C1401" s="17"/>
      <c r="F1401" s="17"/>
      <c r="G1401" s="17"/>
      <c r="H1401" s="17"/>
      <c r="I1401" s="17"/>
      <c r="J1401" s="17"/>
      <c r="K1401" s="17"/>
      <c r="L1401" s="17"/>
      <c r="M1401" s="17"/>
      <c r="N1401" s="17"/>
    </row>
    <row r="1402" spans="2:14" ht="24.95" customHeight="1">
      <c r="B1402" s="17"/>
      <c r="C1402" s="17"/>
      <c r="F1402" s="17"/>
      <c r="G1402" s="17"/>
      <c r="H1402" s="17"/>
      <c r="I1402" s="17"/>
      <c r="J1402" s="17"/>
      <c r="K1402" s="17"/>
      <c r="L1402" s="17"/>
      <c r="M1402" s="17"/>
      <c r="N1402" s="17"/>
    </row>
    <row r="1403" spans="2:14" ht="24.95" customHeight="1">
      <c r="B1403" s="17"/>
      <c r="C1403" s="17"/>
      <c r="F1403" s="17"/>
      <c r="G1403" s="17"/>
      <c r="H1403" s="17"/>
      <c r="I1403" s="17"/>
      <c r="J1403" s="17"/>
      <c r="K1403" s="17"/>
      <c r="L1403" s="17"/>
      <c r="M1403" s="17"/>
      <c r="N1403" s="17"/>
    </row>
    <row r="1404" spans="2:14" ht="24.95" customHeight="1">
      <c r="B1404" s="17"/>
      <c r="C1404" s="17"/>
      <c r="F1404" s="17"/>
      <c r="G1404" s="17"/>
      <c r="H1404" s="17"/>
      <c r="I1404" s="17"/>
      <c r="J1404" s="17"/>
      <c r="K1404" s="17"/>
      <c r="L1404" s="17"/>
      <c r="M1404" s="17"/>
      <c r="N1404" s="17"/>
    </row>
    <row r="1405" spans="2:14" ht="24.95" customHeight="1">
      <c r="B1405" s="17"/>
      <c r="C1405" s="17"/>
      <c r="F1405" s="17"/>
      <c r="G1405" s="17"/>
      <c r="H1405" s="17"/>
      <c r="I1405" s="17"/>
      <c r="J1405" s="17"/>
      <c r="K1405" s="17"/>
      <c r="L1405" s="17"/>
      <c r="M1405" s="17"/>
      <c r="N1405" s="17"/>
    </row>
    <row r="1406" spans="2:14" ht="24.95" customHeight="1">
      <c r="B1406" s="17"/>
      <c r="C1406" s="17"/>
      <c r="F1406" s="17"/>
      <c r="G1406" s="17"/>
      <c r="H1406" s="17"/>
      <c r="I1406" s="17"/>
      <c r="J1406" s="17"/>
      <c r="K1406" s="17"/>
      <c r="L1406" s="17"/>
      <c r="M1406" s="17"/>
      <c r="N1406" s="17"/>
    </row>
    <row r="1407" spans="2:14" ht="24.95" customHeight="1">
      <c r="B1407" s="17"/>
      <c r="C1407" s="17"/>
      <c r="F1407" s="17"/>
      <c r="G1407" s="17"/>
      <c r="H1407" s="17"/>
      <c r="I1407" s="17"/>
      <c r="J1407" s="17"/>
      <c r="K1407" s="17"/>
      <c r="L1407" s="17"/>
      <c r="M1407" s="17"/>
      <c r="N1407" s="17"/>
    </row>
    <row r="1408" spans="2:14" ht="24.95" customHeight="1">
      <c r="B1408" s="17"/>
      <c r="C1408" s="17"/>
      <c r="F1408" s="17"/>
      <c r="G1408" s="17"/>
      <c r="H1408" s="17"/>
      <c r="I1408" s="17"/>
      <c r="J1408" s="17"/>
      <c r="K1408" s="17"/>
      <c r="L1408" s="17"/>
      <c r="M1408" s="17"/>
      <c r="N1408" s="17"/>
    </row>
    <row r="1409" spans="2:14" ht="24.95" customHeight="1">
      <c r="B1409" s="17"/>
      <c r="C1409" s="17"/>
      <c r="F1409" s="17"/>
      <c r="G1409" s="17"/>
      <c r="H1409" s="17"/>
      <c r="I1409" s="17"/>
      <c r="J1409" s="17"/>
      <c r="K1409" s="17"/>
      <c r="L1409" s="17"/>
      <c r="M1409" s="17"/>
      <c r="N1409" s="17"/>
    </row>
    <row r="1410" spans="2:14" ht="24.95" customHeight="1">
      <c r="B1410" s="17"/>
      <c r="C1410" s="17"/>
      <c r="F1410" s="17"/>
      <c r="G1410" s="17"/>
      <c r="H1410" s="17"/>
      <c r="I1410" s="17"/>
      <c r="J1410" s="17"/>
      <c r="K1410" s="17"/>
      <c r="L1410" s="17"/>
      <c r="M1410" s="17"/>
      <c r="N1410" s="17"/>
    </row>
    <row r="1411" spans="2:14" ht="24.95" customHeight="1">
      <c r="B1411" s="17"/>
      <c r="C1411" s="17"/>
      <c r="F1411" s="17"/>
      <c r="G1411" s="17"/>
      <c r="H1411" s="17"/>
      <c r="I1411" s="17"/>
      <c r="J1411" s="17"/>
      <c r="K1411" s="17"/>
      <c r="L1411" s="17"/>
      <c r="M1411" s="17"/>
      <c r="N1411" s="17"/>
    </row>
    <row r="1412" spans="2:14" ht="24.95" customHeight="1">
      <c r="B1412" s="17"/>
      <c r="C1412" s="17"/>
      <c r="F1412" s="17"/>
      <c r="G1412" s="17"/>
      <c r="H1412" s="17"/>
      <c r="I1412" s="17"/>
      <c r="J1412" s="17"/>
      <c r="K1412" s="17"/>
      <c r="L1412" s="17"/>
      <c r="M1412" s="17"/>
      <c r="N1412" s="17"/>
    </row>
    <row r="1413" spans="2:14" ht="24.95" customHeight="1">
      <c r="B1413" s="17"/>
      <c r="C1413" s="17"/>
      <c r="F1413" s="17"/>
      <c r="G1413" s="17"/>
      <c r="H1413" s="17"/>
      <c r="I1413" s="17"/>
      <c r="J1413" s="17"/>
      <c r="K1413" s="17"/>
      <c r="L1413" s="17"/>
      <c r="M1413" s="17"/>
      <c r="N1413" s="17"/>
    </row>
    <row r="1414" spans="2:14" ht="24.95" customHeight="1">
      <c r="B1414" s="17"/>
      <c r="C1414" s="17"/>
      <c r="F1414" s="17"/>
      <c r="G1414" s="17"/>
      <c r="H1414" s="17"/>
      <c r="I1414" s="17"/>
      <c r="J1414" s="17"/>
      <c r="K1414" s="17"/>
      <c r="L1414" s="17"/>
      <c r="M1414" s="17"/>
      <c r="N1414" s="17"/>
    </row>
    <row r="1415" spans="2:14" ht="24.95" customHeight="1">
      <c r="B1415" s="17"/>
      <c r="C1415" s="17"/>
      <c r="F1415" s="17"/>
      <c r="G1415" s="17"/>
      <c r="H1415" s="17"/>
      <c r="I1415" s="17"/>
      <c r="J1415" s="17"/>
      <c r="K1415" s="17"/>
      <c r="L1415" s="17"/>
      <c r="M1415" s="17"/>
      <c r="N1415" s="17"/>
    </row>
    <row r="1416" spans="2:14" ht="24.95" customHeight="1">
      <c r="B1416" s="17"/>
      <c r="C1416" s="17"/>
      <c r="F1416" s="17"/>
      <c r="G1416" s="17"/>
      <c r="H1416" s="17"/>
      <c r="I1416" s="17"/>
      <c r="J1416" s="17"/>
      <c r="K1416" s="17"/>
      <c r="L1416" s="17"/>
      <c r="M1416" s="17"/>
      <c r="N1416" s="17"/>
    </row>
    <row r="1417" spans="2:14" ht="24.95" customHeight="1">
      <c r="B1417" s="17"/>
      <c r="C1417" s="17"/>
      <c r="F1417" s="17"/>
      <c r="G1417" s="17"/>
      <c r="H1417" s="17"/>
      <c r="I1417" s="17"/>
      <c r="J1417" s="17"/>
      <c r="K1417" s="17"/>
      <c r="L1417" s="17"/>
      <c r="M1417" s="17"/>
      <c r="N1417" s="17"/>
    </row>
    <row r="1418" spans="2:14" ht="24.95" customHeight="1">
      <c r="B1418" s="17"/>
      <c r="C1418" s="17"/>
      <c r="F1418" s="17"/>
      <c r="G1418" s="17"/>
      <c r="H1418" s="17"/>
      <c r="I1418" s="17"/>
      <c r="J1418" s="17"/>
      <c r="K1418" s="17"/>
      <c r="L1418" s="17"/>
      <c r="M1418" s="17"/>
      <c r="N1418" s="17"/>
    </row>
    <row r="1419" spans="2:14" ht="24.95" customHeight="1">
      <c r="B1419" s="17"/>
      <c r="C1419" s="17"/>
      <c r="F1419" s="17"/>
      <c r="G1419" s="17"/>
      <c r="H1419" s="17"/>
      <c r="I1419" s="17"/>
      <c r="J1419" s="17"/>
      <c r="K1419" s="17"/>
      <c r="L1419" s="17"/>
      <c r="M1419" s="17"/>
      <c r="N1419" s="17"/>
    </row>
    <row r="1420" spans="2:14" ht="24.95" customHeight="1">
      <c r="B1420" s="17"/>
      <c r="C1420" s="17"/>
      <c r="F1420" s="17"/>
      <c r="G1420" s="17"/>
      <c r="H1420" s="17"/>
      <c r="I1420" s="17"/>
      <c r="J1420" s="17"/>
      <c r="K1420" s="17"/>
      <c r="L1420" s="17"/>
      <c r="M1420" s="17"/>
      <c r="N1420" s="17"/>
    </row>
    <row r="1421" spans="2:14" ht="24.95" customHeight="1">
      <c r="B1421" s="17"/>
      <c r="C1421" s="17"/>
      <c r="F1421" s="17"/>
      <c r="G1421" s="17"/>
      <c r="H1421" s="17"/>
      <c r="I1421" s="17"/>
      <c r="J1421" s="17"/>
      <c r="K1421" s="17"/>
      <c r="L1421" s="17"/>
      <c r="M1421" s="17"/>
      <c r="N1421" s="17"/>
    </row>
    <row r="1422" spans="2:14" ht="24.95" customHeight="1">
      <c r="B1422" s="17"/>
      <c r="C1422" s="17"/>
      <c r="F1422" s="17"/>
      <c r="G1422" s="17"/>
      <c r="H1422" s="17"/>
      <c r="I1422" s="17"/>
      <c r="J1422" s="17"/>
      <c r="K1422" s="17"/>
      <c r="L1422" s="17"/>
      <c r="M1422" s="17"/>
      <c r="N1422" s="17"/>
    </row>
    <row r="1423" spans="2:14" ht="24.95" customHeight="1">
      <c r="B1423" s="17"/>
      <c r="C1423" s="17"/>
      <c r="F1423" s="17"/>
      <c r="G1423" s="17"/>
      <c r="H1423" s="17"/>
      <c r="I1423" s="17"/>
      <c r="J1423" s="17"/>
      <c r="K1423" s="17"/>
      <c r="L1423" s="17"/>
      <c r="M1423" s="17"/>
      <c r="N1423" s="17"/>
    </row>
    <row r="1424" spans="2:14" ht="24.95" customHeight="1">
      <c r="B1424" s="17"/>
      <c r="C1424" s="17"/>
      <c r="F1424" s="17"/>
      <c r="G1424" s="17"/>
      <c r="H1424" s="17"/>
      <c r="I1424" s="17"/>
      <c r="J1424" s="17"/>
      <c r="K1424" s="17"/>
      <c r="L1424" s="17"/>
      <c r="M1424" s="17"/>
      <c r="N1424" s="17"/>
    </row>
    <row r="1425" spans="2:14" ht="24.95" customHeight="1">
      <c r="B1425" s="17"/>
      <c r="C1425" s="17"/>
      <c r="F1425" s="17"/>
      <c r="G1425" s="17"/>
      <c r="H1425" s="17"/>
      <c r="I1425" s="17"/>
      <c r="J1425" s="17"/>
      <c r="K1425" s="17"/>
      <c r="L1425" s="17"/>
      <c r="M1425" s="17"/>
      <c r="N1425" s="17"/>
    </row>
    <row r="1426" spans="2:14" ht="24.95" customHeight="1">
      <c r="B1426" s="17"/>
      <c r="C1426" s="17"/>
      <c r="F1426" s="17"/>
      <c r="G1426" s="17"/>
      <c r="H1426" s="17"/>
      <c r="I1426" s="17"/>
      <c r="J1426" s="17"/>
      <c r="K1426" s="17"/>
      <c r="L1426" s="17"/>
      <c r="M1426" s="17"/>
      <c r="N1426" s="17"/>
    </row>
    <row r="1427" spans="2:14" ht="24.95" customHeight="1">
      <c r="B1427" s="17"/>
      <c r="C1427" s="17"/>
      <c r="F1427" s="17"/>
      <c r="G1427" s="17"/>
      <c r="H1427" s="17"/>
      <c r="I1427" s="17"/>
      <c r="J1427" s="17"/>
      <c r="K1427" s="17"/>
      <c r="L1427" s="17"/>
      <c r="M1427" s="17"/>
      <c r="N1427" s="17"/>
    </row>
    <row r="1428" spans="2:14" ht="24.95" customHeight="1">
      <c r="B1428" s="17"/>
      <c r="C1428" s="17"/>
      <c r="F1428" s="17"/>
      <c r="G1428" s="17"/>
      <c r="H1428" s="17"/>
      <c r="I1428" s="17"/>
      <c r="J1428" s="17"/>
      <c r="K1428" s="17"/>
      <c r="L1428" s="17"/>
      <c r="M1428" s="17"/>
      <c r="N1428" s="17"/>
    </row>
    <row r="1429" spans="2:14" ht="24.95" customHeight="1">
      <c r="B1429" s="17"/>
      <c r="C1429" s="17"/>
      <c r="F1429" s="17"/>
      <c r="G1429" s="17"/>
      <c r="H1429" s="17"/>
      <c r="I1429" s="17"/>
      <c r="J1429" s="17"/>
      <c r="K1429" s="17"/>
      <c r="L1429" s="17"/>
      <c r="M1429" s="17"/>
      <c r="N1429" s="17"/>
    </row>
    <row r="1430" spans="2:14" ht="24.95" customHeight="1">
      <c r="B1430" s="17"/>
      <c r="C1430" s="17"/>
      <c r="F1430" s="17"/>
      <c r="G1430" s="17"/>
      <c r="H1430" s="17"/>
      <c r="I1430" s="17"/>
      <c r="J1430" s="17"/>
      <c r="K1430" s="17"/>
      <c r="L1430" s="17"/>
      <c r="M1430" s="17"/>
      <c r="N1430" s="17"/>
    </row>
    <row r="1431" spans="2:14" ht="24.95" customHeight="1">
      <c r="B1431" s="17"/>
      <c r="C1431" s="17"/>
      <c r="F1431" s="17"/>
      <c r="G1431" s="17"/>
      <c r="H1431" s="17"/>
      <c r="I1431" s="17"/>
      <c r="J1431" s="17"/>
      <c r="K1431" s="17"/>
      <c r="L1431" s="17"/>
      <c r="M1431" s="17"/>
      <c r="N1431" s="17"/>
    </row>
    <row r="1432" spans="2:14" ht="24.95" customHeight="1">
      <c r="B1432" s="17"/>
      <c r="C1432" s="17"/>
      <c r="F1432" s="17"/>
      <c r="G1432" s="17"/>
      <c r="H1432" s="17"/>
      <c r="I1432" s="17"/>
      <c r="J1432" s="17"/>
      <c r="K1432" s="17"/>
      <c r="L1432" s="17"/>
      <c r="M1432" s="17"/>
      <c r="N1432" s="17"/>
    </row>
    <row r="1433" spans="2:14" ht="24.95" customHeight="1">
      <c r="B1433" s="17"/>
      <c r="C1433" s="17"/>
      <c r="F1433" s="17"/>
      <c r="G1433" s="17"/>
      <c r="H1433" s="17"/>
      <c r="I1433" s="17"/>
      <c r="J1433" s="17"/>
      <c r="K1433" s="17"/>
      <c r="L1433" s="17"/>
      <c r="M1433" s="17"/>
      <c r="N1433" s="17"/>
    </row>
    <row r="1434" spans="2:14" ht="24.95" customHeight="1">
      <c r="B1434" s="17"/>
      <c r="C1434" s="17"/>
      <c r="F1434" s="17"/>
      <c r="G1434" s="17"/>
      <c r="H1434" s="17"/>
      <c r="I1434" s="17"/>
      <c r="J1434" s="17"/>
      <c r="K1434" s="17"/>
      <c r="L1434" s="17"/>
      <c r="M1434" s="17"/>
      <c r="N1434" s="17"/>
    </row>
    <row r="1435" spans="2:14" ht="24.95" customHeight="1">
      <c r="B1435" s="17"/>
      <c r="C1435" s="17"/>
      <c r="F1435" s="17"/>
      <c r="G1435" s="17"/>
      <c r="H1435" s="17"/>
      <c r="I1435" s="17"/>
      <c r="J1435" s="17"/>
      <c r="K1435" s="17"/>
      <c r="L1435" s="17"/>
      <c r="M1435" s="17"/>
      <c r="N1435" s="17"/>
    </row>
    <row r="1436" spans="2:14" ht="24.95" customHeight="1">
      <c r="B1436" s="17"/>
      <c r="C1436" s="17"/>
      <c r="F1436" s="17"/>
      <c r="G1436" s="17"/>
      <c r="H1436" s="17"/>
      <c r="I1436" s="17"/>
      <c r="J1436" s="17"/>
      <c r="K1436" s="17"/>
      <c r="L1436" s="17"/>
      <c r="M1436" s="17"/>
      <c r="N1436" s="17"/>
    </row>
    <row r="1437" spans="2:14" ht="24.95" customHeight="1">
      <c r="B1437" s="17"/>
      <c r="C1437" s="17"/>
      <c r="F1437" s="17"/>
      <c r="G1437" s="17"/>
      <c r="H1437" s="17"/>
      <c r="I1437" s="17"/>
      <c r="J1437" s="17"/>
      <c r="K1437" s="17"/>
      <c r="L1437" s="17"/>
      <c r="M1437" s="17"/>
      <c r="N1437" s="17"/>
    </row>
    <row r="1438" spans="2:14" ht="24.95" customHeight="1">
      <c r="B1438" s="17"/>
      <c r="C1438" s="17"/>
      <c r="F1438" s="17"/>
      <c r="G1438" s="17"/>
      <c r="H1438" s="17"/>
      <c r="I1438" s="17"/>
      <c r="J1438" s="17"/>
      <c r="K1438" s="17"/>
      <c r="L1438" s="17"/>
      <c r="M1438" s="17"/>
      <c r="N1438" s="17"/>
    </row>
    <row r="1439" spans="2:14" ht="24.95" customHeight="1">
      <c r="B1439" s="17"/>
      <c r="C1439" s="17"/>
      <c r="F1439" s="17"/>
      <c r="G1439" s="17"/>
      <c r="H1439" s="17"/>
      <c r="I1439" s="17"/>
      <c r="J1439" s="17"/>
      <c r="K1439" s="17"/>
      <c r="L1439" s="17"/>
      <c r="M1439" s="17"/>
      <c r="N1439" s="17"/>
    </row>
    <row r="1440" spans="2:14" ht="24.95" customHeight="1">
      <c r="B1440" s="17"/>
      <c r="C1440" s="17"/>
      <c r="F1440" s="17"/>
      <c r="G1440" s="17"/>
      <c r="H1440" s="17"/>
      <c r="I1440" s="17"/>
      <c r="J1440" s="17"/>
      <c r="K1440" s="17"/>
      <c r="L1440" s="17"/>
      <c r="M1440" s="17"/>
      <c r="N1440" s="17"/>
    </row>
    <row r="1441" spans="2:14" ht="24.95" customHeight="1">
      <c r="B1441" s="17"/>
      <c r="C1441" s="17"/>
      <c r="F1441" s="17"/>
      <c r="G1441" s="17"/>
      <c r="H1441" s="17"/>
      <c r="I1441" s="17"/>
      <c r="J1441" s="17"/>
      <c r="K1441" s="17"/>
      <c r="L1441" s="17"/>
      <c r="M1441" s="17"/>
      <c r="N1441" s="17"/>
    </row>
    <row r="1442" spans="2:14" ht="24.95" customHeight="1">
      <c r="B1442" s="17"/>
      <c r="C1442" s="17"/>
      <c r="F1442" s="17"/>
      <c r="G1442" s="17"/>
      <c r="H1442" s="17"/>
      <c r="I1442" s="17"/>
      <c r="J1442" s="17"/>
      <c r="K1442" s="17"/>
      <c r="L1442" s="17"/>
      <c r="M1442" s="17"/>
      <c r="N1442" s="17"/>
    </row>
    <row r="1443" spans="2:14" ht="24.95" customHeight="1">
      <c r="B1443" s="17"/>
      <c r="C1443" s="17"/>
      <c r="F1443" s="17"/>
      <c r="G1443" s="17"/>
      <c r="H1443" s="17"/>
      <c r="I1443" s="17"/>
      <c r="J1443" s="17"/>
      <c r="K1443" s="17"/>
      <c r="L1443" s="17"/>
      <c r="M1443" s="17"/>
      <c r="N1443" s="17"/>
    </row>
    <row r="1444" spans="2:14" ht="24.95" customHeight="1">
      <c r="B1444" s="17"/>
      <c r="C1444" s="17"/>
      <c r="F1444" s="17"/>
      <c r="G1444" s="17"/>
      <c r="H1444" s="17"/>
      <c r="I1444" s="17"/>
      <c r="J1444" s="17"/>
      <c r="K1444" s="17"/>
      <c r="L1444" s="17"/>
      <c r="M1444" s="17"/>
      <c r="N1444" s="17"/>
    </row>
    <row r="1445" spans="2:14" ht="24.95" customHeight="1">
      <c r="B1445" s="17"/>
      <c r="C1445" s="17"/>
      <c r="F1445" s="17"/>
      <c r="G1445" s="17"/>
      <c r="H1445" s="17"/>
      <c r="I1445" s="17"/>
      <c r="J1445" s="17"/>
      <c r="K1445" s="17"/>
      <c r="L1445" s="17"/>
      <c r="M1445" s="17"/>
      <c r="N1445" s="17"/>
    </row>
    <row r="1446" spans="2:14" ht="24.95" customHeight="1">
      <c r="B1446" s="17"/>
      <c r="C1446" s="17"/>
      <c r="F1446" s="17"/>
      <c r="G1446" s="17"/>
      <c r="H1446" s="17"/>
      <c r="I1446" s="17"/>
      <c r="J1446" s="17"/>
      <c r="K1446" s="17"/>
      <c r="L1446" s="17"/>
      <c r="M1446" s="17"/>
      <c r="N1446" s="17"/>
    </row>
    <row r="1447" spans="2:14" ht="24.95" customHeight="1">
      <c r="B1447" s="17"/>
      <c r="C1447" s="17"/>
      <c r="F1447" s="17"/>
      <c r="G1447" s="17"/>
      <c r="H1447" s="17"/>
      <c r="I1447" s="17"/>
      <c r="J1447" s="17"/>
      <c r="K1447" s="17"/>
      <c r="L1447" s="17"/>
      <c r="M1447" s="17"/>
      <c r="N1447" s="17"/>
    </row>
    <row r="1448" spans="2:14" ht="24.95" customHeight="1">
      <c r="B1448" s="17"/>
      <c r="C1448" s="17"/>
      <c r="F1448" s="17"/>
      <c r="G1448" s="17"/>
      <c r="H1448" s="17"/>
      <c r="I1448" s="17"/>
      <c r="J1448" s="17"/>
      <c r="K1448" s="17"/>
      <c r="L1448" s="17"/>
      <c r="M1448" s="17"/>
      <c r="N1448" s="17"/>
    </row>
    <row r="1449" spans="2:14" ht="24.95" customHeight="1">
      <c r="B1449" s="17"/>
      <c r="C1449" s="17"/>
      <c r="F1449" s="17"/>
      <c r="G1449" s="17"/>
      <c r="H1449" s="17"/>
      <c r="I1449" s="17"/>
      <c r="J1449" s="17"/>
      <c r="K1449" s="17"/>
      <c r="L1449" s="17"/>
      <c r="M1449" s="17"/>
      <c r="N1449" s="17"/>
    </row>
    <row r="1450" spans="2:14" ht="24.95" customHeight="1">
      <c r="B1450" s="17"/>
      <c r="C1450" s="17"/>
      <c r="F1450" s="17"/>
      <c r="G1450" s="17"/>
      <c r="H1450" s="17"/>
      <c r="I1450" s="17"/>
      <c r="J1450" s="17"/>
      <c r="K1450" s="17"/>
      <c r="L1450" s="17"/>
      <c r="M1450" s="17"/>
      <c r="N1450" s="17"/>
    </row>
    <row r="1451" spans="2:14" ht="24.95" customHeight="1">
      <c r="B1451" s="17"/>
      <c r="C1451" s="17"/>
      <c r="F1451" s="17"/>
      <c r="G1451" s="17"/>
      <c r="H1451" s="17"/>
      <c r="I1451" s="17"/>
      <c r="J1451" s="17"/>
      <c r="K1451" s="17"/>
      <c r="L1451" s="17"/>
      <c r="M1451" s="17"/>
      <c r="N1451" s="17"/>
    </row>
    <row r="1452" spans="2:14" ht="24.95" customHeight="1">
      <c r="B1452" s="17"/>
      <c r="C1452" s="17"/>
      <c r="F1452" s="17"/>
      <c r="G1452" s="17"/>
      <c r="H1452" s="17"/>
      <c r="I1452" s="17"/>
      <c r="J1452" s="17"/>
      <c r="K1452" s="17"/>
      <c r="L1452" s="17"/>
      <c r="M1452" s="17"/>
      <c r="N1452" s="17"/>
    </row>
    <row r="1453" spans="2:14" ht="24.95" customHeight="1">
      <c r="B1453" s="17"/>
      <c r="C1453" s="17"/>
      <c r="F1453" s="17"/>
      <c r="G1453" s="17"/>
      <c r="H1453" s="17"/>
      <c r="I1453" s="17"/>
      <c r="J1453" s="17"/>
      <c r="K1453" s="17"/>
      <c r="L1453" s="17"/>
      <c r="M1453" s="17"/>
      <c r="N1453" s="17"/>
    </row>
    <row r="1454" spans="2:14" ht="24.95" customHeight="1">
      <c r="B1454" s="17"/>
      <c r="C1454" s="17"/>
      <c r="F1454" s="17"/>
      <c r="G1454" s="17"/>
      <c r="H1454" s="17"/>
      <c r="I1454" s="17"/>
      <c r="J1454" s="17"/>
      <c r="K1454" s="17"/>
      <c r="L1454" s="17"/>
      <c r="M1454" s="17"/>
      <c r="N1454" s="17"/>
    </row>
    <row r="1455" spans="2:14" ht="24.95" customHeight="1">
      <c r="B1455" s="17"/>
      <c r="C1455" s="17"/>
      <c r="F1455" s="17"/>
      <c r="G1455" s="17"/>
      <c r="H1455" s="17"/>
      <c r="I1455" s="17"/>
      <c r="J1455" s="17"/>
      <c r="K1455" s="17"/>
      <c r="L1455" s="17"/>
      <c r="M1455" s="17"/>
      <c r="N1455" s="17"/>
    </row>
    <row r="1456" spans="2:14" ht="24.95" customHeight="1">
      <c r="B1456" s="17"/>
      <c r="C1456" s="17"/>
      <c r="F1456" s="17"/>
      <c r="G1456" s="17"/>
      <c r="H1456" s="17"/>
      <c r="I1456" s="17"/>
      <c r="J1456" s="17"/>
      <c r="K1456" s="17"/>
      <c r="L1456" s="17"/>
      <c r="M1456" s="17"/>
      <c r="N1456" s="17"/>
    </row>
    <row r="1457" spans="2:14" ht="24.95" customHeight="1">
      <c r="B1457" s="17"/>
      <c r="C1457" s="17"/>
      <c r="F1457" s="17"/>
      <c r="G1457" s="17"/>
      <c r="H1457" s="17"/>
      <c r="I1457" s="17"/>
      <c r="J1457" s="17"/>
      <c r="K1457" s="17"/>
      <c r="L1457" s="17"/>
      <c r="M1457" s="17"/>
      <c r="N1457" s="17"/>
    </row>
    <row r="1458" spans="2:14" ht="24.95" customHeight="1">
      <c r="B1458" s="17"/>
      <c r="C1458" s="17"/>
      <c r="F1458" s="17"/>
      <c r="G1458" s="17"/>
      <c r="H1458" s="17"/>
      <c r="I1458" s="17"/>
      <c r="J1458" s="17"/>
      <c r="K1458" s="17"/>
      <c r="L1458" s="17"/>
      <c r="M1458" s="17"/>
      <c r="N1458" s="17"/>
    </row>
    <row r="1459" spans="2:14" ht="24.95" customHeight="1">
      <c r="B1459" s="17"/>
      <c r="C1459" s="17"/>
      <c r="F1459" s="17"/>
      <c r="G1459" s="17"/>
      <c r="H1459" s="17"/>
      <c r="I1459" s="17"/>
      <c r="J1459" s="17"/>
      <c r="K1459" s="17"/>
      <c r="L1459" s="17"/>
      <c r="M1459" s="17"/>
      <c r="N1459" s="17"/>
    </row>
    <row r="1460" spans="2:14" ht="24.95" customHeight="1">
      <c r="B1460" s="17"/>
      <c r="C1460" s="17"/>
      <c r="F1460" s="17"/>
      <c r="G1460" s="17"/>
      <c r="H1460" s="17"/>
      <c r="I1460" s="17"/>
      <c r="J1460" s="17"/>
      <c r="K1460" s="17"/>
      <c r="L1460" s="17"/>
      <c r="M1460" s="17"/>
      <c r="N1460" s="17"/>
    </row>
    <row r="1461" spans="2:14" ht="24.95" customHeight="1">
      <c r="B1461" s="17"/>
      <c r="C1461" s="17"/>
      <c r="F1461" s="17"/>
      <c r="G1461" s="17"/>
      <c r="H1461" s="17"/>
      <c r="I1461" s="17"/>
      <c r="J1461" s="17"/>
      <c r="K1461" s="17"/>
      <c r="L1461" s="17"/>
      <c r="M1461" s="17"/>
      <c r="N1461" s="17"/>
    </row>
    <row r="1462" spans="2:14" ht="24.95" customHeight="1">
      <c r="B1462" s="17"/>
      <c r="C1462" s="17"/>
      <c r="F1462" s="17"/>
      <c r="G1462" s="17"/>
      <c r="H1462" s="17"/>
      <c r="I1462" s="17"/>
      <c r="J1462" s="17"/>
      <c r="K1462" s="17"/>
      <c r="L1462" s="17"/>
      <c r="M1462" s="17"/>
      <c r="N1462" s="17"/>
    </row>
    <row r="1463" spans="2:14" ht="24.95" customHeight="1">
      <c r="B1463" s="17"/>
      <c r="C1463" s="17"/>
      <c r="F1463" s="17"/>
      <c r="G1463" s="17"/>
      <c r="H1463" s="17"/>
      <c r="I1463" s="17"/>
      <c r="J1463" s="17"/>
      <c r="K1463" s="17"/>
      <c r="L1463" s="17"/>
      <c r="M1463" s="17"/>
      <c r="N1463" s="17"/>
    </row>
    <row r="1464" spans="2:14" ht="24.95" customHeight="1">
      <c r="B1464" s="17"/>
      <c r="C1464" s="17"/>
      <c r="F1464" s="17"/>
      <c r="G1464" s="17"/>
      <c r="H1464" s="17"/>
      <c r="I1464" s="17"/>
      <c r="J1464" s="17"/>
      <c r="K1464" s="17"/>
      <c r="L1464" s="17"/>
      <c r="M1464" s="17"/>
      <c r="N1464" s="17"/>
    </row>
    <row r="1465" spans="2:14" ht="24.95" customHeight="1">
      <c r="B1465" s="17"/>
      <c r="C1465" s="17"/>
      <c r="F1465" s="17"/>
      <c r="G1465" s="17"/>
      <c r="H1465" s="17"/>
      <c r="I1465" s="17"/>
      <c r="J1465" s="17"/>
      <c r="K1465" s="17"/>
      <c r="L1465" s="17"/>
      <c r="M1465" s="17"/>
      <c r="N1465" s="17"/>
    </row>
    <row r="1466" spans="2:14" ht="24.95" customHeight="1">
      <c r="B1466" s="17"/>
      <c r="C1466" s="17"/>
      <c r="F1466" s="17"/>
      <c r="G1466" s="17"/>
      <c r="H1466" s="17"/>
      <c r="I1466" s="17"/>
      <c r="J1466" s="17"/>
      <c r="K1466" s="17"/>
      <c r="L1466" s="17"/>
      <c r="M1466" s="17"/>
      <c r="N1466" s="17"/>
    </row>
    <row r="1467" spans="2:14" ht="24.95" customHeight="1">
      <c r="B1467" s="17"/>
      <c r="C1467" s="17"/>
      <c r="F1467" s="17"/>
      <c r="G1467" s="17"/>
      <c r="H1467" s="17"/>
      <c r="I1467" s="17"/>
      <c r="J1467" s="17"/>
      <c r="K1467" s="17"/>
      <c r="L1467" s="17"/>
      <c r="M1467" s="17"/>
      <c r="N1467" s="17"/>
    </row>
    <row r="1468" spans="2:14" ht="24.95" customHeight="1">
      <c r="B1468" s="17"/>
      <c r="C1468" s="17"/>
      <c r="F1468" s="17"/>
      <c r="G1468" s="17"/>
      <c r="H1468" s="17"/>
      <c r="I1468" s="17"/>
      <c r="J1468" s="17"/>
      <c r="K1468" s="17"/>
      <c r="L1468" s="17"/>
      <c r="M1468" s="17"/>
      <c r="N1468" s="17"/>
    </row>
    <row r="1469" spans="2:14" ht="24.95" customHeight="1">
      <c r="B1469" s="17"/>
      <c r="C1469" s="17"/>
      <c r="F1469" s="17"/>
      <c r="G1469" s="17"/>
      <c r="H1469" s="17"/>
      <c r="I1469" s="17"/>
      <c r="J1469" s="17"/>
      <c r="K1469" s="17"/>
      <c r="L1469" s="17"/>
      <c r="M1469" s="17"/>
      <c r="N1469" s="17"/>
    </row>
    <row r="1470" spans="2:14" ht="24.95" customHeight="1">
      <c r="B1470" s="17"/>
      <c r="C1470" s="17"/>
      <c r="F1470" s="17"/>
      <c r="G1470" s="17"/>
      <c r="H1470" s="17"/>
      <c r="I1470" s="17"/>
      <c r="J1470" s="17"/>
      <c r="K1470" s="17"/>
      <c r="L1470" s="17"/>
      <c r="M1470" s="17"/>
      <c r="N1470" s="17"/>
    </row>
    <row r="1471" spans="2:14" ht="24.95" customHeight="1">
      <c r="B1471" s="17"/>
      <c r="C1471" s="17"/>
      <c r="F1471" s="17"/>
      <c r="G1471" s="17"/>
      <c r="H1471" s="17"/>
      <c r="I1471" s="17"/>
      <c r="J1471" s="17"/>
      <c r="K1471" s="17"/>
      <c r="L1471" s="17"/>
      <c r="M1471" s="17"/>
      <c r="N1471" s="17"/>
    </row>
    <row r="1472" spans="2:14" ht="24.95" customHeight="1">
      <c r="B1472" s="17"/>
      <c r="C1472" s="17"/>
      <c r="F1472" s="17"/>
      <c r="G1472" s="17"/>
      <c r="H1472" s="17"/>
      <c r="I1472" s="17"/>
      <c r="J1472" s="17"/>
      <c r="K1472" s="17"/>
      <c r="L1472" s="17"/>
      <c r="M1472" s="17"/>
      <c r="N1472" s="17"/>
    </row>
    <row r="1473" spans="2:14" ht="24.95" customHeight="1">
      <c r="B1473" s="17"/>
      <c r="C1473" s="17"/>
      <c r="F1473" s="17"/>
      <c r="G1473" s="17"/>
      <c r="H1473" s="17"/>
      <c r="I1473" s="17"/>
      <c r="J1473" s="17"/>
      <c r="K1473" s="17"/>
      <c r="L1473" s="17"/>
      <c r="M1473" s="17"/>
      <c r="N1473" s="17"/>
    </row>
    <row r="1474" spans="2:14" ht="24.95" customHeight="1">
      <c r="B1474" s="17"/>
      <c r="C1474" s="17"/>
      <c r="F1474" s="17"/>
      <c r="G1474" s="17"/>
      <c r="H1474" s="17"/>
      <c r="I1474" s="17"/>
      <c r="J1474" s="17"/>
      <c r="K1474" s="17"/>
      <c r="L1474" s="17"/>
      <c r="M1474" s="17"/>
      <c r="N1474" s="17"/>
    </row>
    <row r="1475" spans="2:14" ht="24.95" customHeight="1">
      <c r="B1475" s="17"/>
      <c r="C1475" s="17"/>
      <c r="F1475" s="17"/>
      <c r="G1475" s="17"/>
      <c r="H1475" s="17"/>
      <c r="I1475" s="17"/>
      <c r="J1475" s="17"/>
      <c r="K1475" s="17"/>
      <c r="L1475" s="17"/>
      <c r="M1475" s="17"/>
      <c r="N1475" s="17"/>
    </row>
    <row r="1476" spans="2:14" ht="24.95" customHeight="1">
      <c r="B1476" s="17"/>
      <c r="C1476" s="17"/>
      <c r="F1476" s="17"/>
      <c r="G1476" s="17"/>
      <c r="H1476" s="17"/>
      <c r="I1476" s="17"/>
      <c r="J1476" s="17"/>
      <c r="K1476" s="17"/>
      <c r="L1476" s="17"/>
      <c r="M1476" s="17"/>
      <c r="N1476" s="17"/>
    </row>
    <row r="1477" spans="2:14" ht="24.95" customHeight="1">
      <c r="B1477" s="17"/>
      <c r="C1477" s="17"/>
      <c r="F1477" s="17"/>
      <c r="G1477" s="17"/>
      <c r="H1477" s="17"/>
      <c r="I1477" s="17"/>
      <c r="J1477" s="17"/>
      <c r="K1477" s="17"/>
      <c r="L1477" s="17"/>
      <c r="M1477" s="17"/>
      <c r="N1477" s="17"/>
    </row>
    <row r="1478" spans="2:14" ht="24.95" customHeight="1">
      <c r="B1478" s="17"/>
      <c r="C1478" s="17"/>
      <c r="F1478" s="17"/>
      <c r="G1478" s="17"/>
      <c r="H1478" s="17"/>
      <c r="I1478" s="17"/>
      <c r="J1478" s="17"/>
      <c r="K1478" s="17"/>
      <c r="L1478" s="17"/>
      <c r="M1478" s="17"/>
      <c r="N1478" s="17"/>
    </row>
    <row r="1479" spans="2:14" ht="24.95" customHeight="1">
      <c r="B1479" s="17"/>
      <c r="C1479" s="17"/>
      <c r="F1479" s="17"/>
      <c r="G1479" s="17"/>
      <c r="H1479" s="17"/>
      <c r="I1479" s="17"/>
      <c r="J1479" s="17"/>
      <c r="K1479" s="17"/>
      <c r="L1479" s="17"/>
      <c r="M1479" s="17"/>
      <c r="N1479" s="17"/>
    </row>
    <row r="1480" spans="2:14" ht="24.95" customHeight="1">
      <c r="B1480" s="17"/>
      <c r="C1480" s="17"/>
      <c r="F1480" s="17"/>
      <c r="G1480" s="17"/>
      <c r="H1480" s="17"/>
      <c r="I1480" s="17"/>
      <c r="J1480" s="17"/>
      <c r="K1480" s="17"/>
      <c r="L1480" s="17"/>
      <c r="M1480" s="17"/>
      <c r="N1480" s="17"/>
    </row>
    <row r="1481" spans="2:14" ht="24.95" customHeight="1">
      <c r="B1481" s="17"/>
      <c r="C1481" s="17"/>
      <c r="F1481" s="17"/>
      <c r="G1481" s="17"/>
      <c r="H1481" s="17"/>
      <c r="I1481" s="17"/>
      <c r="J1481" s="17"/>
      <c r="K1481" s="17"/>
      <c r="L1481" s="17"/>
      <c r="M1481" s="17"/>
      <c r="N1481" s="17"/>
    </row>
    <row r="1482" spans="2:14" ht="24.95" customHeight="1">
      <c r="B1482" s="17"/>
      <c r="C1482" s="17"/>
      <c r="F1482" s="17"/>
      <c r="G1482" s="17"/>
      <c r="H1482" s="17"/>
      <c r="I1482" s="17"/>
      <c r="J1482" s="17"/>
      <c r="K1482" s="17"/>
      <c r="L1482" s="17"/>
      <c r="M1482" s="17"/>
      <c r="N1482" s="17"/>
    </row>
    <row r="1483" spans="2:14" ht="24.95" customHeight="1">
      <c r="B1483" s="17"/>
      <c r="C1483" s="17"/>
      <c r="F1483" s="17"/>
      <c r="G1483" s="17"/>
      <c r="H1483" s="17"/>
      <c r="I1483" s="17"/>
      <c r="J1483" s="17"/>
      <c r="K1483" s="17"/>
      <c r="L1483" s="17"/>
      <c r="M1483" s="17"/>
      <c r="N1483" s="17"/>
    </row>
    <row r="1484" spans="2:14" ht="24.95" customHeight="1">
      <c r="B1484" s="17"/>
      <c r="C1484" s="17"/>
      <c r="F1484" s="17"/>
      <c r="G1484" s="17"/>
      <c r="H1484" s="17"/>
      <c r="I1484" s="17"/>
      <c r="J1484" s="17"/>
      <c r="K1484" s="17"/>
      <c r="L1484" s="17"/>
      <c r="M1484" s="17"/>
      <c r="N1484" s="17"/>
    </row>
    <row r="1485" spans="2:14" ht="24.95" customHeight="1">
      <c r="B1485" s="17"/>
      <c r="C1485" s="17"/>
      <c r="F1485" s="17"/>
      <c r="G1485" s="17"/>
      <c r="H1485" s="17"/>
      <c r="I1485" s="17"/>
      <c r="J1485" s="17"/>
      <c r="K1485" s="17"/>
      <c r="L1485" s="17"/>
      <c r="M1485" s="17"/>
      <c r="N1485" s="17"/>
    </row>
    <row r="1486" spans="2:14" ht="24.95" customHeight="1">
      <c r="B1486" s="17"/>
      <c r="C1486" s="17"/>
      <c r="F1486" s="17"/>
      <c r="G1486" s="17"/>
      <c r="H1486" s="17"/>
      <c r="I1486" s="17"/>
      <c r="J1486" s="17"/>
      <c r="K1486" s="17"/>
      <c r="L1486" s="17"/>
      <c r="M1486" s="17"/>
      <c r="N1486" s="17"/>
    </row>
    <row r="1487" spans="2:14" ht="24.95" customHeight="1">
      <c r="B1487" s="17"/>
      <c r="C1487" s="17"/>
      <c r="F1487" s="17"/>
      <c r="G1487" s="17"/>
      <c r="H1487" s="17"/>
      <c r="I1487" s="17"/>
      <c r="J1487" s="17"/>
      <c r="K1487" s="17"/>
      <c r="L1487" s="17"/>
      <c r="M1487" s="17"/>
      <c r="N1487" s="17"/>
    </row>
    <row r="1488" spans="2:14" ht="24.95" customHeight="1">
      <c r="B1488" s="17"/>
      <c r="C1488" s="17"/>
      <c r="F1488" s="17"/>
      <c r="G1488" s="17"/>
      <c r="H1488" s="17"/>
      <c r="I1488" s="17"/>
      <c r="J1488" s="17"/>
      <c r="K1488" s="17"/>
      <c r="L1488" s="17"/>
      <c r="M1488" s="17"/>
      <c r="N1488" s="17"/>
    </row>
    <row r="1489" spans="2:14" ht="24.95" customHeight="1">
      <c r="B1489" s="17"/>
      <c r="C1489" s="17"/>
      <c r="F1489" s="17"/>
      <c r="G1489" s="17"/>
      <c r="H1489" s="17"/>
      <c r="I1489" s="17"/>
      <c r="J1489" s="17"/>
      <c r="K1489" s="17"/>
      <c r="L1489" s="17"/>
      <c r="M1489" s="17"/>
      <c r="N1489" s="17"/>
    </row>
    <row r="1490" spans="2:14" ht="24.95" customHeight="1">
      <c r="B1490" s="17"/>
      <c r="C1490" s="17"/>
      <c r="F1490" s="17"/>
      <c r="G1490" s="17"/>
      <c r="H1490" s="17"/>
      <c r="I1490" s="17"/>
      <c r="J1490" s="17"/>
      <c r="K1490" s="17"/>
      <c r="L1490" s="17"/>
      <c r="M1490" s="17"/>
      <c r="N1490" s="17"/>
    </row>
    <row r="1491" spans="2:14" ht="24.95" customHeight="1">
      <c r="B1491" s="17"/>
      <c r="C1491" s="17"/>
      <c r="F1491" s="17"/>
      <c r="G1491" s="17"/>
      <c r="H1491" s="17"/>
      <c r="I1491" s="17"/>
      <c r="J1491" s="17"/>
      <c r="K1491" s="17"/>
      <c r="L1491" s="17"/>
      <c r="M1491" s="17"/>
      <c r="N1491" s="17"/>
    </row>
    <row r="1492" spans="2:14" ht="24.95" customHeight="1">
      <c r="B1492" s="17"/>
      <c r="C1492" s="17"/>
      <c r="F1492" s="17"/>
      <c r="G1492" s="17"/>
      <c r="H1492" s="17"/>
      <c r="I1492" s="17"/>
      <c r="J1492" s="17"/>
      <c r="K1492" s="17"/>
      <c r="L1492" s="17"/>
      <c r="M1492" s="17"/>
      <c r="N1492" s="17"/>
    </row>
    <row r="1493" spans="2:14" ht="24.95" customHeight="1">
      <c r="B1493" s="17"/>
      <c r="C1493" s="17"/>
      <c r="F1493" s="17"/>
      <c r="G1493" s="17"/>
      <c r="H1493" s="17"/>
      <c r="I1493" s="17"/>
      <c r="J1493" s="17"/>
      <c r="K1493" s="17"/>
      <c r="L1493" s="17"/>
      <c r="M1493" s="17"/>
      <c r="N1493" s="17"/>
    </row>
    <row r="1494" spans="2:14" ht="24.95" customHeight="1">
      <c r="B1494" s="17"/>
      <c r="C1494" s="17"/>
      <c r="F1494" s="17"/>
      <c r="G1494" s="17"/>
      <c r="H1494" s="17"/>
      <c r="I1494" s="17"/>
      <c r="J1494" s="17"/>
      <c r="K1494" s="17"/>
      <c r="L1494" s="17"/>
      <c r="M1494" s="17"/>
      <c r="N1494" s="17"/>
    </row>
    <row r="1495" spans="2:14" ht="24.95" customHeight="1">
      <c r="B1495" s="17"/>
      <c r="C1495" s="17"/>
      <c r="F1495" s="17"/>
      <c r="G1495" s="17"/>
      <c r="H1495" s="17"/>
      <c r="I1495" s="17"/>
      <c r="J1495" s="17"/>
      <c r="K1495" s="17"/>
      <c r="L1495" s="17"/>
      <c r="M1495" s="17"/>
      <c r="N1495" s="17"/>
    </row>
    <row r="1496" spans="2:14" ht="24.95" customHeight="1">
      <c r="B1496" s="17"/>
      <c r="C1496" s="17"/>
      <c r="F1496" s="17"/>
      <c r="G1496" s="17"/>
      <c r="H1496" s="17"/>
      <c r="I1496" s="17"/>
      <c r="J1496" s="17"/>
      <c r="K1496" s="17"/>
      <c r="L1496" s="17"/>
      <c r="M1496" s="17"/>
      <c r="N1496" s="17"/>
    </row>
    <row r="1497" spans="2:14" ht="24.95" customHeight="1">
      <c r="B1497" s="17"/>
      <c r="C1497" s="17"/>
      <c r="F1497" s="17"/>
      <c r="G1497" s="17"/>
      <c r="H1497" s="17"/>
      <c r="I1497" s="17"/>
      <c r="J1497" s="17"/>
      <c r="K1497" s="17"/>
      <c r="L1497" s="17"/>
      <c r="M1497" s="17"/>
      <c r="N1497" s="17"/>
    </row>
    <row r="1498" spans="2:14" ht="24.95" customHeight="1">
      <c r="B1498" s="17"/>
      <c r="C1498" s="17"/>
      <c r="F1498" s="17"/>
      <c r="G1498" s="17"/>
      <c r="H1498" s="17"/>
      <c r="I1498" s="17"/>
      <c r="J1498" s="17"/>
      <c r="K1498" s="17"/>
      <c r="L1498" s="17"/>
      <c r="M1498" s="17"/>
      <c r="N1498" s="17"/>
    </row>
    <row r="1499" spans="2:14" ht="24.95" customHeight="1">
      <c r="B1499" s="17"/>
      <c r="C1499" s="17"/>
      <c r="F1499" s="17"/>
      <c r="G1499" s="17"/>
      <c r="H1499" s="17"/>
      <c r="I1499" s="17"/>
      <c r="J1499" s="17"/>
      <c r="K1499" s="17"/>
      <c r="L1499" s="17"/>
      <c r="M1499" s="17"/>
      <c r="N1499" s="17"/>
    </row>
    <row r="1500" spans="2:14" ht="24.95" customHeight="1">
      <c r="B1500" s="17"/>
      <c r="C1500" s="17"/>
      <c r="F1500" s="17"/>
      <c r="G1500" s="17"/>
      <c r="H1500" s="17"/>
      <c r="I1500" s="17"/>
      <c r="J1500" s="17"/>
      <c r="K1500" s="17"/>
      <c r="L1500" s="17"/>
      <c r="M1500" s="17"/>
      <c r="N1500" s="17"/>
    </row>
    <row r="1501" spans="2:14" ht="24.95" customHeight="1">
      <c r="B1501" s="17"/>
      <c r="C1501" s="17"/>
      <c r="F1501" s="17"/>
      <c r="G1501" s="17"/>
      <c r="H1501" s="17"/>
      <c r="I1501" s="17"/>
      <c r="J1501" s="17"/>
      <c r="K1501" s="17"/>
      <c r="L1501" s="17"/>
      <c r="M1501" s="17"/>
      <c r="N1501" s="17"/>
    </row>
    <row r="1502" spans="2:14" ht="24.95" customHeight="1">
      <c r="B1502" s="17"/>
      <c r="C1502" s="17"/>
      <c r="F1502" s="17"/>
      <c r="G1502" s="17"/>
      <c r="H1502" s="17"/>
      <c r="I1502" s="17"/>
      <c r="J1502" s="17"/>
      <c r="K1502" s="17"/>
      <c r="L1502" s="17"/>
      <c r="M1502" s="17"/>
      <c r="N1502" s="17"/>
    </row>
    <row r="1503" spans="2:14" ht="24.95" customHeight="1">
      <c r="B1503" s="17"/>
      <c r="C1503" s="17"/>
      <c r="F1503" s="17"/>
      <c r="G1503" s="17"/>
      <c r="H1503" s="17"/>
      <c r="I1503" s="17"/>
      <c r="J1503" s="17"/>
      <c r="K1503" s="17"/>
      <c r="L1503" s="17"/>
      <c r="M1503" s="17"/>
      <c r="N1503" s="17"/>
    </row>
    <row r="1504" spans="2:14" ht="24.95" customHeight="1">
      <c r="B1504" s="17"/>
      <c r="C1504" s="17"/>
      <c r="F1504" s="17"/>
      <c r="G1504" s="17"/>
      <c r="H1504" s="17"/>
      <c r="I1504" s="17"/>
      <c r="J1504" s="17"/>
      <c r="K1504" s="17"/>
      <c r="L1504" s="17"/>
      <c r="M1504" s="17"/>
      <c r="N1504" s="17"/>
    </row>
    <row r="1505" spans="2:14" ht="24.95" customHeight="1">
      <c r="B1505" s="17"/>
      <c r="C1505" s="17"/>
      <c r="F1505" s="17"/>
      <c r="G1505" s="17"/>
      <c r="H1505" s="17"/>
      <c r="I1505" s="17"/>
      <c r="J1505" s="17"/>
      <c r="K1505" s="17"/>
      <c r="L1505" s="17"/>
      <c r="M1505" s="17"/>
      <c r="N1505" s="17"/>
    </row>
    <row r="1506" spans="2:14" ht="24.95" customHeight="1">
      <c r="B1506" s="17"/>
      <c r="C1506" s="17"/>
      <c r="F1506" s="17"/>
      <c r="G1506" s="17"/>
      <c r="H1506" s="17"/>
      <c r="I1506" s="17"/>
      <c r="J1506" s="17"/>
      <c r="K1506" s="17"/>
      <c r="L1506" s="17"/>
      <c r="M1506" s="17"/>
      <c r="N1506" s="17"/>
    </row>
    <row r="1507" spans="2:14" ht="24.95" customHeight="1">
      <c r="B1507" s="17"/>
      <c r="C1507" s="17"/>
      <c r="F1507" s="17"/>
      <c r="G1507" s="17"/>
      <c r="H1507" s="17"/>
      <c r="I1507" s="17"/>
      <c r="J1507" s="17"/>
      <c r="K1507" s="17"/>
      <c r="L1507" s="17"/>
      <c r="M1507" s="17"/>
      <c r="N1507" s="17"/>
    </row>
    <row r="1508" spans="2:14" ht="24.95" customHeight="1">
      <c r="B1508" s="17"/>
      <c r="C1508" s="17"/>
      <c r="F1508" s="17"/>
      <c r="G1508" s="17"/>
      <c r="H1508" s="17"/>
      <c r="I1508" s="17"/>
      <c r="J1508" s="17"/>
      <c r="K1508" s="17"/>
      <c r="L1508" s="17"/>
      <c r="M1508" s="17"/>
      <c r="N1508" s="17"/>
    </row>
    <row r="1509" spans="2:14" ht="24.95" customHeight="1">
      <c r="B1509" s="17"/>
      <c r="C1509" s="17"/>
      <c r="F1509" s="17"/>
      <c r="G1509" s="17"/>
      <c r="H1509" s="17"/>
      <c r="I1509" s="17"/>
      <c r="J1509" s="17"/>
      <c r="K1509" s="17"/>
      <c r="L1509" s="17"/>
      <c r="M1509" s="17"/>
      <c r="N1509" s="17"/>
    </row>
    <row r="1510" spans="2:14" ht="24.95" customHeight="1">
      <c r="B1510" s="17"/>
      <c r="C1510" s="17"/>
      <c r="F1510" s="17"/>
      <c r="G1510" s="17"/>
      <c r="H1510" s="17"/>
      <c r="I1510" s="17"/>
      <c r="J1510" s="17"/>
      <c r="K1510" s="17"/>
      <c r="L1510" s="17"/>
      <c r="M1510" s="17"/>
      <c r="N1510" s="17"/>
    </row>
    <row r="1511" spans="2:14" ht="24.95" customHeight="1">
      <c r="B1511" s="17"/>
      <c r="C1511" s="17"/>
      <c r="F1511" s="17"/>
      <c r="G1511" s="17"/>
      <c r="H1511" s="17"/>
      <c r="I1511" s="17"/>
      <c r="J1511" s="17"/>
      <c r="K1511" s="17"/>
      <c r="L1511" s="17"/>
      <c r="M1511" s="17"/>
      <c r="N1511" s="17"/>
    </row>
    <row r="1512" spans="2:14" ht="24.95" customHeight="1">
      <c r="B1512" s="17"/>
      <c r="C1512" s="17"/>
      <c r="F1512" s="17"/>
      <c r="G1512" s="17"/>
      <c r="H1512" s="17"/>
      <c r="I1512" s="17"/>
      <c r="J1512" s="17"/>
      <c r="K1512" s="17"/>
      <c r="L1512" s="17"/>
      <c r="M1512" s="17"/>
      <c r="N1512" s="17"/>
    </row>
    <row r="1513" spans="2:14" ht="24.95" customHeight="1">
      <c r="B1513" s="17"/>
      <c r="C1513" s="17"/>
      <c r="F1513" s="17"/>
      <c r="G1513" s="17"/>
      <c r="H1513" s="17"/>
      <c r="I1513" s="17"/>
      <c r="J1513" s="17"/>
      <c r="K1513" s="17"/>
      <c r="L1513" s="17"/>
      <c r="M1513" s="17"/>
      <c r="N1513" s="17"/>
    </row>
    <row r="1514" spans="2:14" ht="24.95" customHeight="1">
      <c r="B1514" s="17"/>
      <c r="C1514" s="17"/>
      <c r="F1514" s="17"/>
      <c r="G1514" s="17"/>
      <c r="H1514" s="17"/>
      <c r="I1514" s="17"/>
      <c r="J1514" s="17"/>
      <c r="K1514" s="17"/>
      <c r="L1514" s="17"/>
      <c r="M1514" s="17"/>
      <c r="N1514" s="17"/>
    </row>
    <row r="1515" spans="2:14" ht="24.95" customHeight="1">
      <c r="B1515" s="17"/>
      <c r="C1515" s="17"/>
      <c r="F1515" s="17"/>
      <c r="G1515" s="17"/>
      <c r="H1515" s="17"/>
      <c r="I1515" s="17"/>
      <c r="J1515" s="17"/>
      <c r="K1515" s="17"/>
      <c r="L1515" s="17"/>
      <c r="M1515" s="17"/>
      <c r="N1515" s="17"/>
    </row>
    <row r="1516" spans="2:14" ht="24.95" customHeight="1">
      <c r="B1516" s="17"/>
      <c r="C1516" s="17"/>
      <c r="F1516" s="17"/>
      <c r="G1516" s="17"/>
      <c r="H1516" s="17"/>
      <c r="I1516" s="17"/>
      <c r="J1516" s="17"/>
      <c r="K1516" s="17"/>
      <c r="L1516" s="17"/>
      <c r="M1516" s="17"/>
      <c r="N1516" s="17"/>
    </row>
    <row r="1517" spans="2:14" ht="24.95" customHeight="1">
      <c r="B1517" s="17"/>
      <c r="C1517" s="17"/>
      <c r="F1517" s="17"/>
      <c r="G1517" s="17"/>
      <c r="H1517" s="17"/>
      <c r="I1517" s="17"/>
      <c r="J1517" s="17"/>
      <c r="K1517" s="17"/>
      <c r="L1517" s="17"/>
      <c r="M1517" s="17"/>
      <c r="N1517" s="17"/>
    </row>
    <row r="1518" spans="2:14" ht="24.95" customHeight="1">
      <c r="B1518" s="17"/>
      <c r="C1518" s="17"/>
      <c r="F1518" s="17"/>
      <c r="G1518" s="17"/>
      <c r="H1518" s="17"/>
      <c r="I1518" s="17"/>
      <c r="J1518" s="17"/>
      <c r="K1518" s="17"/>
      <c r="L1518" s="17"/>
      <c r="M1518" s="17"/>
      <c r="N1518" s="17"/>
    </row>
    <row r="1519" spans="2:14" ht="24.95" customHeight="1">
      <c r="B1519" s="17"/>
      <c r="C1519" s="17"/>
      <c r="F1519" s="17"/>
      <c r="G1519" s="17"/>
      <c r="H1519" s="17"/>
      <c r="I1519" s="17"/>
      <c r="J1519" s="17"/>
      <c r="K1519" s="17"/>
      <c r="L1519" s="17"/>
      <c r="M1519" s="17"/>
      <c r="N1519" s="17"/>
    </row>
    <row r="1520" spans="2:14" ht="24.95" customHeight="1">
      <c r="B1520" s="17"/>
      <c r="C1520" s="17"/>
      <c r="F1520" s="17"/>
      <c r="G1520" s="17"/>
      <c r="H1520" s="17"/>
      <c r="I1520" s="17"/>
      <c r="J1520" s="17"/>
      <c r="K1520" s="17"/>
      <c r="L1520" s="17"/>
      <c r="M1520" s="17"/>
      <c r="N1520" s="17"/>
    </row>
    <row r="1521" spans="2:14" ht="24.95" customHeight="1">
      <c r="B1521" s="17"/>
      <c r="C1521" s="17"/>
      <c r="F1521" s="17"/>
      <c r="G1521" s="17"/>
      <c r="H1521" s="17"/>
      <c r="I1521" s="17"/>
      <c r="J1521" s="17"/>
      <c r="K1521" s="17"/>
      <c r="L1521" s="17"/>
      <c r="M1521" s="17"/>
      <c r="N1521" s="17"/>
    </row>
    <row r="1522" spans="2:14" ht="24.95" customHeight="1">
      <c r="B1522" s="17"/>
      <c r="C1522" s="17"/>
      <c r="F1522" s="17"/>
      <c r="G1522" s="17"/>
      <c r="H1522" s="17"/>
      <c r="I1522" s="17"/>
      <c r="J1522" s="17"/>
      <c r="K1522" s="17"/>
      <c r="L1522" s="17"/>
      <c r="M1522" s="17"/>
      <c r="N1522" s="17"/>
    </row>
    <row r="1523" spans="2:14" ht="24.95" customHeight="1">
      <c r="B1523" s="17"/>
      <c r="C1523" s="17"/>
      <c r="F1523" s="17"/>
      <c r="G1523" s="17"/>
      <c r="H1523" s="17"/>
      <c r="I1523" s="17"/>
      <c r="J1523" s="17"/>
      <c r="K1523" s="17"/>
      <c r="L1523" s="17"/>
      <c r="M1523" s="17"/>
      <c r="N1523" s="17"/>
    </row>
    <row r="1524" spans="2:14" ht="24.95" customHeight="1">
      <c r="B1524" s="17"/>
      <c r="C1524" s="17"/>
      <c r="F1524" s="17"/>
      <c r="G1524" s="17"/>
      <c r="H1524" s="17"/>
      <c r="I1524" s="17"/>
      <c r="J1524" s="17"/>
      <c r="K1524" s="17"/>
      <c r="L1524" s="17"/>
      <c r="M1524" s="17"/>
      <c r="N1524" s="17"/>
    </row>
    <row r="1525" spans="2:14" ht="24.95" customHeight="1">
      <c r="B1525" s="17"/>
      <c r="C1525" s="17"/>
      <c r="F1525" s="17"/>
      <c r="G1525" s="17"/>
      <c r="H1525" s="17"/>
      <c r="I1525" s="17"/>
      <c r="J1525" s="17"/>
      <c r="K1525" s="17"/>
      <c r="L1525" s="17"/>
      <c r="M1525" s="17"/>
      <c r="N1525" s="17"/>
    </row>
    <row r="1526" spans="2:14" ht="24.95" customHeight="1">
      <c r="B1526" s="17"/>
      <c r="C1526" s="17"/>
      <c r="F1526" s="17"/>
      <c r="G1526" s="17"/>
      <c r="H1526" s="17"/>
      <c r="I1526" s="17"/>
      <c r="J1526" s="17"/>
      <c r="K1526" s="17"/>
      <c r="L1526" s="17"/>
      <c r="M1526" s="17"/>
      <c r="N1526" s="17"/>
    </row>
    <row r="1527" spans="2:14" ht="24.95" customHeight="1">
      <c r="B1527" s="17"/>
      <c r="C1527" s="17"/>
      <c r="F1527" s="17"/>
      <c r="G1527" s="17"/>
      <c r="H1527" s="17"/>
      <c r="I1527" s="17"/>
      <c r="J1527" s="17"/>
      <c r="K1527" s="17"/>
      <c r="L1527" s="17"/>
      <c r="M1527" s="17"/>
      <c r="N1527" s="17"/>
    </row>
    <row r="1528" spans="2:14" ht="24.95" customHeight="1">
      <c r="B1528" s="17"/>
      <c r="C1528" s="17"/>
      <c r="F1528" s="17"/>
      <c r="G1528" s="17"/>
      <c r="H1528" s="17"/>
      <c r="I1528" s="17"/>
      <c r="J1528" s="17"/>
      <c r="K1528" s="17"/>
      <c r="L1528" s="17"/>
      <c r="M1528" s="17"/>
      <c r="N1528" s="17"/>
    </row>
    <row r="1529" spans="2:14" ht="24.95" customHeight="1">
      <c r="B1529" s="17"/>
      <c r="C1529" s="17"/>
      <c r="F1529" s="17"/>
      <c r="G1529" s="17"/>
      <c r="H1529" s="17"/>
      <c r="I1529" s="17"/>
      <c r="J1529" s="17"/>
      <c r="K1529" s="17"/>
      <c r="L1529" s="17"/>
      <c r="M1529" s="17"/>
      <c r="N1529" s="17"/>
    </row>
    <row r="1530" spans="2:14" ht="24.95" customHeight="1">
      <c r="B1530" s="17"/>
      <c r="C1530" s="17"/>
      <c r="F1530" s="17"/>
      <c r="G1530" s="17"/>
      <c r="H1530" s="17"/>
      <c r="I1530" s="17"/>
      <c r="J1530" s="17"/>
      <c r="K1530" s="17"/>
      <c r="L1530" s="17"/>
      <c r="M1530" s="17"/>
      <c r="N1530" s="17"/>
    </row>
    <row r="1531" spans="2:14" ht="24.95" customHeight="1">
      <c r="B1531" s="17"/>
      <c r="C1531" s="17"/>
      <c r="F1531" s="17"/>
      <c r="G1531" s="17"/>
      <c r="H1531" s="17"/>
      <c r="I1531" s="17"/>
      <c r="J1531" s="17"/>
      <c r="K1531" s="17"/>
      <c r="L1531" s="17"/>
      <c r="M1531" s="17"/>
      <c r="N1531" s="17"/>
    </row>
    <row r="1532" spans="2:14" ht="24.95" customHeight="1">
      <c r="B1532" s="17"/>
      <c r="C1532" s="17"/>
      <c r="F1532" s="17"/>
      <c r="G1532" s="17"/>
      <c r="H1532" s="17"/>
      <c r="I1532" s="17"/>
      <c r="J1532" s="17"/>
      <c r="K1532" s="17"/>
      <c r="L1532" s="17"/>
      <c r="M1532" s="17"/>
      <c r="N1532" s="17"/>
    </row>
    <row r="1533" spans="2:14" ht="24.95" customHeight="1">
      <c r="B1533" s="17"/>
      <c r="C1533" s="17"/>
      <c r="F1533" s="17"/>
      <c r="G1533" s="17"/>
      <c r="H1533" s="17"/>
      <c r="I1533" s="17"/>
      <c r="J1533" s="17"/>
      <c r="K1533" s="17"/>
      <c r="L1533" s="17"/>
      <c r="M1533" s="17"/>
      <c r="N1533" s="17"/>
    </row>
    <row r="1534" spans="2:14" ht="24.95" customHeight="1">
      <c r="B1534" s="17"/>
      <c r="C1534" s="17"/>
      <c r="F1534" s="17"/>
      <c r="G1534" s="17"/>
      <c r="H1534" s="17"/>
      <c r="I1534" s="17"/>
      <c r="J1534" s="17"/>
      <c r="K1534" s="17"/>
      <c r="L1534" s="17"/>
      <c r="M1534" s="17"/>
      <c r="N1534" s="17"/>
    </row>
    <row r="1535" spans="2:14" ht="24.95" customHeight="1">
      <c r="B1535" s="17"/>
      <c r="C1535" s="17"/>
      <c r="F1535" s="17"/>
      <c r="G1535" s="17"/>
      <c r="H1535" s="17"/>
      <c r="I1535" s="17"/>
      <c r="J1535" s="17"/>
      <c r="K1535" s="17"/>
      <c r="L1535" s="17"/>
      <c r="M1535" s="17"/>
      <c r="N1535" s="17"/>
    </row>
    <row r="1536" spans="2:14" ht="24.95" customHeight="1">
      <c r="B1536" s="17"/>
      <c r="C1536" s="17"/>
      <c r="F1536" s="17"/>
      <c r="G1536" s="17"/>
      <c r="H1536" s="17"/>
      <c r="I1536" s="17"/>
      <c r="J1536" s="17"/>
      <c r="K1536" s="17"/>
      <c r="L1536" s="17"/>
      <c r="M1536" s="17"/>
      <c r="N1536" s="17"/>
    </row>
    <row r="1537" spans="2:14" ht="24.95" customHeight="1">
      <c r="B1537" s="17"/>
      <c r="C1537" s="17"/>
      <c r="F1537" s="17"/>
      <c r="G1537" s="17"/>
      <c r="H1537" s="17"/>
      <c r="I1537" s="17"/>
      <c r="J1537" s="17"/>
      <c r="K1537" s="17"/>
      <c r="L1537" s="17"/>
      <c r="M1537" s="17"/>
      <c r="N1537" s="17"/>
    </row>
    <row r="1538" spans="2:14" ht="24.95" customHeight="1">
      <c r="B1538" s="17"/>
      <c r="C1538" s="17"/>
      <c r="F1538" s="17"/>
      <c r="G1538" s="17"/>
      <c r="H1538" s="17"/>
      <c r="I1538" s="17"/>
      <c r="J1538" s="17"/>
      <c r="K1538" s="17"/>
      <c r="L1538" s="17"/>
      <c r="M1538" s="17"/>
      <c r="N1538" s="17"/>
    </row>
    <row r="1539" spans="2:14" ht="24.95" customHeight="1">
      <c r="B1539" s="17"/>
      <c r="C1539" s="17"/>
      <c r="F1539" s="17"/>
      <c r="G1539" s="17"/>
      <c r="H1539" s="17"/>
      <c r="I1539" s="17"/>
      <c r="J1539" s="17"/>
      <c r="K1539" s="17"/>
      <c r="L1539" s="17"/>
      <c r="M1539" s="17"/>
      <c r="N1539" s="17"/>
    </row>
    <row r="1540" spans="2:14" ht="24.95" customHeight="1">
      <c r="B1540" s="17"/>
      <c r="C1540" s="17"/>
      <c r="F1540" s="17"/>
      <c r="G1540" s="17"/>
      <c r="H1540" s="17"/>
      <c r="I1540" s="17"/>
      <c r="J1540" s="17"/>
      <c r="K1540" s="17"/>
      <c r="L1540" s="17"/>
      <c r="M1540" s="17"/>
      <c r="N1540" s="17"/>
    </row>
    <row r="1541" spans="2:14" ht="24.95" customHeight="1">
      <c r="B1541" s="17"/>
      <c r="C1541" s="17"/>
      <c r="F1541" s="17"/>
      <c r="G1541" s="17"/>
      <c r="H1541" s="17"/>
      <c r="I1541" s="17"/>
      <c r="J1541" s="17"/>
      <c r="K1541" s="17"/>
      <c r="L1541" s="17"/>
      <c r="M1541" s="17"/>
      <c r="N1541" s="17"/>
    </row>
    <row r="1542" spans="2:14" ht="24.95" customHeight="1">
      <c r="B1542" s="17"/>
      <c r="C1542" s="17"/>
      <c r="F1542" s="17"/>
      <c r="G1542" s="17"/>
      <c r="H1542" s="17"/>
      <c r="I1542" s="17"/>
      <c r="J1542" s="17"/>
      <c r="K1542" s="17"/>
      <c r="L1542" s="17"/>
      <c r="M1542" s="17"/>
      <c r="N1542" s="17"/>
    </row>
    <row r="1543" spans="2:14" ht="24.95" customHeight="1">
      <c r="B1543" s="17"/>
      <c r="C1543" s="17"/>
      <c r="F1543" s="17"/>
      <c r="G1543" s="17"/>
      <c r="H1543" s="17"/>
      <c r="I1543" s="17"/>
      <c r="J1543" s="17"/>
      <c r="K1543" s="17"/>
      <c r="L1543" s="17"/>
      <c r="M1543" s="17"/>
      <c r="N1543" s="17"/>
    </row>
    <row r="1544" spans="2:14" ht="24.95" customHeight="1">
      <c r="B1544" s="17"/>
      <c r="C1544" s="17"/>
      <c r="F1544" s="17"/>
      <c r="G1544" s="17"/>
      <c r="H1544" s="17"/>
      <c r="I1544" s="17"/>
      <c r="J1544" s="17"/>
      <c r="K1544" s="17"/>
      <c r="L1544" s="17"/>
      <c r="M1544" s="17"/>
      <c r="N1544" s="17"/>
    </row>
    <row r="1545" spans="2:14" ht="24.95" customHeight="1">
      <c r="B1545" s="17"/>
      <c r="C1545" s="17"/>
      <c r="F1545" s="17"/>
      <c r="G1545" s="17"/>
      <c r="H1545" s="17"/>
      <c r="I1545" s="17"/>
      <c r="J1545" s="17"/>
      <c r="K1545" s="17"/>
      <c r="L1545" s="17"/>
      <c r="M1545" s="17"/>
      <c r="N1545" s="17"/>
    </row>
    <row r="1546" spans="2:14" ht="24.95" customHeight="1">
      <c r="B1546" s="17"/>
      <c r="C1546" s="17"/>
      <c r="F1546" s="17"/>
      <c r="G1546" s="17"/>
      <c r="H1546" s="17"/>
      <c r="I1546" s="17"/>
      <c r="J1546" s="17"/>
      <c r="K1546" s="17"/>
      <c r="L1546" s="17"/>
      <c r="M1546" s="17"/>
      <c r="N1546" s="17"/>
    </row>
    <row r="1547" spans="2:14" ht="24.95" customHeight="1">
      <c r="B1547" s="17"/>
      <c r="C1547" s="17"/>
      <c r="F1547" s="17"/>
      <c r="G1547" s="17"/>
      <c r="H1547" s="17"/>
      <c r="I1547" s="17"/>
      <c r="J1547" s="17"/>
      <c r="K1547" s="17"/>
      <c r="L1547" s="17"/>
      <c r="M1547" s="17"/>
      <c r="N1547" s="17"/>
    </row>
    <row r="1548" spans="2:14" ht="24.95" customHeight="1">
      <c r="B1548" s="17"/>
      <c r="C1548" s="17"/>
      <c r="F1548" s="17"/>
      <c r="G1548" s="17"/>
      <c r="H1548" s="17"/>
      <c r="I1548" s="17"/>
      <c r="J1548" s="17"/>
      <c r="K1548" s="17"/>
      <c r="L1548" s="17"/>
      <c r="M1548" s="17"/>
      <c r="N1548" s="17"/>
    </row>
    <row r="1549" spans="2:14" ht="24.95" customHeight="1">
      <c r="B1549" s="17"/>
      <c r="C1549" s="17"/>
      <c r="F1549" s="17"/>
      <c r="G1549" s="17"/>
      <c r="H1549" s="17"/>
      <c r="I1549" s="17"/>
      <c r="J1549" s="17"/>
      <c r="K1549" s="17"/>
      <c r="L1549" s="17"/>
      <c r="M1549" s="17"/>
      <c r="N1549" s="17"/>
    </row>
    <row r="1550" spans="2:14" ht="24.95" customHeight="1">
      <c r="B1550" s="17"/>
      <c r="C1550" s="17"/>
      <c r="F1550" s="17"/>
      <c r="G1550" s="17"/>
      <c r="H1550" s="17"/>
      <c r="I1550" s="17"/>
      <c r="J1550" s="17"/>
      <c r="K1550" s="17"/>
      <c r="L1550" s="17"/>
      <c r="M1550" s="17"/>
      <c r="N1550" s="17"/>
    </row>
    <row r="1551" spans="2:14" ht="24.95" customHeight="1">
      <c r="B1551" s="17"/>
      <c r="C1551" s="17"/>
      <c r="F1551" s="17"/>
      <c r="G1551" s="17"/>
      <c r="H1551" s="17"/>
      <c r="I1551" s="17"/>
      <c r="J1551" s="17"/>
      <c r="K1551" s="17"/>
      <c r="L1551" s="17"/>
      <c r="M1551" s="17"/>
      <c r="N1551" s="17"/>
    </row>
    <row r="1552" spans="2:14" ht="24.95" customHeight="1">
      <c r="B1552" s="17"/>
      <c r="C1552" s="17"/>
      <c r="F1552" s="17"/>
      <c r="G1552" s="17"/>
      <c r="H1552" s="17"/>
      <c r="I1552" s="17"/>
      <c r="J1552" s="17"/>
      <c r="K1552" s="17"/>
      <c r="L1552" s="17"/>
      <c r="M1552" s="17"/>
      <c r="N1552" s="17"/>
    </row>
    <row r="1553" spans="2:14" ht="24.95" customHeight="1">
      <c r="B1553" s="17"/>
      <c r="C1553" s="17"/>
      <c r="F1553" s="17"/>
      <c r="G1553" s="17"/>
      <c r="H1553" s="17"/>
      <c r="I1553" s="17"/>
      <c r="J1553" s="17"/>
      <c r="K1553" s="17"/>
      <c r="L1553" s="17"/>
      <c r="M1553" s="17"/>
      <c r="N1553" s="17"/>
    </row>
    <row r="1554" spans="2:14" ht="24.95" customHeight="1">
      <c r="B1554" s="17"/>
      <c r="C1554" s="17"/>
      <c r="F1554" s="17"/>
      <c r="G1554" s="17"/>
      <c r="H1554" s="17"/>
      <c r="I1554" s="17"/>
      <c r="J1554" s="17"/>
      <c r="K1554" s="17"/>
      <c r="L1554" s="17"/>
      <c r="M1554" s="17"/>
      <c r="N1554" s="17"/>
    </row>
    <row r="1555" spans="2:14" ht="24.95" customHeight="1">
      <c r="B1555" s="17"/>
      <c r="C1555" s="17"/>
      <c r="F1555" s="17"/>
      <c r="G1555" s="17"/>
      <c r="H1555" s="17"/>
      <c r="I1555" s="17"/>
      <c r="J1555" s="17"/>
      <c r="K1555" s="17"/>
      <c r="L1555" s="17"/>
      <c r="M1555" s="17"/>
      <c r="N1555" s="17"/>
    </row>
    <row r="1556" spans="2:14" ht="24.95" customHeight="1">
      <c r="B1556" s="17"/>
      <c r="C1556" s="17"/>
      <c r="F1556" s="17"/>
      <c r="G1556" s="17"/>
      <c r="H1556" s="17"/>
      <c r="I1556" s="17"/>
      <c r="J1556" s="17"/>
      <c r="K1556" s="17"/>
      <c r="L1556" s="17"/>
      <c r="M1556" s="17"/>
      <c r="N1556" s="17"/>
    </row>
    <row r="1557" spans="2:14" ht="24.95" customHeight="1">
      <c r="B1557" s="17"/>
      <c r="C1557" s="17"/>
      <c r="F1557" s="17"/>
      <c r="G1557" s="17"/>
      <c r="H1557" s="17"/>
      <c r="I1557" s="17"/>
      <c r="J1557" s="17"/>
      <c r="K1557" s="17"/>
      <c r="L1557" s="17"/>
      <c r="M1557" s="17"/>
      <c r="N1557" s="17"/>
    </row>
    <row r="1558" spans="2:14" ht="24.95" customHeight="1">
      <c r="B1558" s="17"/>
      <c r="C1558" s="17"/>
      <c r="F1558" s="17"/>
      <c r="G1558" s="17"/>
      <c r="H1558" s="17"/>
      <c r="I1558" s="17"/>
      <c r="J1558" s="17"/>
      <c r="K1558" s="17"/>
      <c r="L1558" s="17"/>
      <c r="M1558" s="17"/>
      <c r="N1558" s="17"/>
    </row>
    <row r="1559" spans="2:14" ht="24.95" customHeight="1">
      <c r="B1559" s="17"/>
      <c r="C1559" s="17"/>
      <c r="F1559" s="17"/>
      <c r="G1559" s="17"/>
      <c r="H1559" s="17"/>
      <c r="I1559" s="17"/>
      <c r="J1559" s="17"/>
      <c r="K1559" s="17"/>
      <c r="L1559" s="17"/>
      <c r="M1559" s="17"/>
      <c r="N1559" s="17"/>
    </row>
    <row r="1560" spans="2:14" ht="24.95" customHeight="1">
      <c r="B1560" s="17"/>
      <c r="C1560" s="17"/>
      <c r="F1560" s="17"/>
      <c r="G1560" s="17"/>
      <c r="H1560" s="17"/>
      <c r="I1560" s="17"/>
      <c r="J1560" s="17"/>
      <c r="K1560" s="17"/>
      <c r="L1560" s="17"/>
      <c r="M1560" s="17"/>
      <c r="N1560" s="17"/>
    </row>
    <row r="1561" spans="2:14" ht="24.95" customHeight="1">
      <c r="B1561" s="17"/>
      <c r="C1561" s="17"/>
      <c r="F1561" s="17"/>
      <c r="G1561" s="17"/>
      <c r="H1561" s="17"/>
      <c r="I1561" s="17"/>
      <c r="J1561" s="17"/>
      <c r="K1561" s="17"/>
      <c r="L1561" s="17"/>
      <c r="M1561" s="17"/>
      <c r="N1561" s="17"/>
    </row>
    <row r="1562" spans="2:14" ht="24.95" customHeight="1">
      <c r="B1562" s="17"/>
      <c r="C1562" s="17"/>
      <c r="F1562" s="17"/>
      <c r="G1562" s="17"/>
      <c r="H1562" s="17"/>
      <c r="I1562" s="17"/>
      <c r="J1562" s="17"/>
      <c r="K1562" s="17"/>
      <c r="L1562" s="17"/>
      <c r="M1562" s="17"/>
      <c r="N1562" s="17"/>
    </row>
    <row r="1563" spans="2:14" ht="24.95" customHeight="1">
      <c r="B1563" s="17"/>
      <c r="C1563" s="17"/>
      <c r="F1563" s="17"/>
      <c r="G1563" s="17"/>
      <c r="H1563" s="17"/>
      <c r="I1563" s="17"/>
      <c r="J1563" s="17"/>
      <c r="K1563" s="17"/>
      <c r="L1563" s="17"/>
      <c r="M1563" s="17"/>
      <c r="N1563" s="17"/>
    </row>
    <row r="1564" spans="2:14" ht="24.95" customHeight="1">
      <c r="B1564" s="17"/>
      <c r="C1564" s="17"/>
      <c r="F1564" s="17"/>
      <c r="G1564" s="17"/>
      <c r="H1564" s="17"/>
      <c r="I1564" s="17"/>
      <c r="J1564" s="17"/>
      <c r="K1564" s="17"/>
      <c r="L1564" s="17"/>
      <c r="M1564" s="17"/>
      <c r="N1564" s="17"/>
    </row>
    <row r="1565" spans="2:14" ht="24.95" customHeight="1">
      <c r="B1565" s="17"/>
      <c r="C1565" s="17"/>
      <c r="F1565" s="17"/>
      <c r="G1565" s="17"/>
      <c r="H1565" s="17"/>
      <c r="I1565" s="17"/>
      <c r="J1565" s="17"/>
      <c r="K1565" s="17"/>
      <c r="L1565" s="17"/>
      <c r="M1565" s="17"/>
      <c r="N1565" s="17"/>
    </row>
    <row r="1566" spans="2:14" ht="24.95" customHeight="1">
      <c r="B1566" s="17"/>
      <c r="C1566" s="17"/>
      <c r="F1566" s="17"/>
      <c r="G1566" s="17"/>
      <c r="H1566" s="17"/>
      <c r="I1566" s="17"/>
      <c r="J1566" s="17"/>
      <c r="K1566" s="17"/>
      <c r="L1566" s="17"/>
      <c r="M1566" s="17"/>
      <c r="N1566" s="17"/>
    </row>
    <row r="1567" spans="2:14" ht="24.95" customHeight="1">
      <c r="B1567" s="17"/>
      <c r="C1567" s="17"/>
      <c r="F1567" s="17"/>
      <c r="G1567" s="17"/>
      <c r="H1567" s="17"/>
      <c r="I1567" s="17"/>
      <c r="J1567" s="17"/>
      <c r="K1567" s="17"/>
      <c r="L1567" s="17"/>
      <c r="M1567" s="17"/>
      <c r="N1567" s="17"/>
    </row>
    <row r="1568" spans="2:14" ht="24.95" customHeight="1">
      <c r="B1568" s="17"/>
      <c r="C1568" s="17"/>
      <c r="F1568" s="17"/>
      <c r="G1568" s="17"/>
      <c r="H1568" s="17"/>
      <c r="I1568" s="17"/>
      <c r="J1568" s="17"/>
      <c r="K1568" s="17"/>
      <c r="L1568" s="17"/>
      <c r="M1568" s="17"/>
      <c r="N1568" s="17"/>
    </row>
    <row r="1569" spans="2:14" ht="24.95" customHeight="1">
      <c r="B1569" s="17"/>
      <c r="C1569" s="17"/>
      <c r="F1569" s="17"/>
      <c r="G1569" s="17"/>
      <c r="H1569" s="17"/>
      <c r="I1569" s="17"/>
      <c r="J1569" s="17"/>
      <c r="K1569" s="17"/>
      <c r="L1569" s="17"/>
      <c r="M1569" s="17"/>
      <c r="N1569" s="17"/>
    </row>
    <row r="1570" spans="2:14" ht="24.95" customHeight="1">
      <c r="B1570" s="17"/>
      <c r="C1570" s="17"/>
      <c r="F1570" s="17"/>
      <c r="G1570" s="17"/>
      <c r="H1570" s="17"/>
      <c r="I1570" s="17"/>
      <c r="J1570" s="17"/>
      <c r="K1570" s="17"/>
      <c r="L1570" s="17"/>
      <c r="M1570" s="17"/>
      <c r="N1570" s="17"/>
    </row>
    <row r="1571" spans="2:14" ht="24.95" customHeight="1">
      <c r="B1571" s="17"/>
      <c r="C1571" s="17"/>
      <c r="F1571" s="17"/>
      <c r="G1571" s="17"/>
      <c r="H1571" s="17"/>
      <c r="I1571" s="17"/>
      <c r="J1571" s="17"/>
      <c r="K1571" s="17"/>
      <c r="L1571" s="17"/>
      <c r="M1571" s="17"/>
      <c r="N1571" s="17"/>
    </row>
    <row r="1572" spans="2:14" ht="24.95" customHeight="1">
      <c r="B1572" s="17"/>
      <c r="C1572" s="17"/>
      <c r="F1572" s="17"/>
      <c r="G1572" s="17"/>
      <c r="H1572" s="17"/>
      <c r="I1572" s="17"/>
      <c r="J1572" s="17"/>
      <c r="K1572" s="17"/>
      <c r="L1572" s="17"/>
      <c r="M1572" s="17"/>
      <c r="N1572" s="17"/>
    </row>
    <row r="1573" spans="2:14" ht="24.95" customHeight="1">
      <c r="B1573" s="17"/>
      <c r="C1573" s="17"/>
      <c r="F1573" s="17"/>
      <c r="G1573" s="17"/>
      <c r="H1573" s="17"/>
      <c r="I1573" s="17"/>
      <c r="J1573" s="17"/>
      <c r="K1573" s="17"/>
      <c r="L1573" s="17"/>
      <c r="M1573" s="17"/>
      <c r="N1573" s="17"/>
    </row>
    <row r="1574" spans="2:14" ht="24.95" customHeight="1">
      <c r="B1574" s="17"/>
      <c r="C1574" s="17"/>
      <c r="F1574" s="17"/>
      <c r="G1574" s="17"/>
      <c r="H1574" s="17"/>
      <c r="I1574" s="17"/>
      <c r="J1574" s="17"/>
      <c r="K1574" s="17"/>
      <c r="L1574" s="17"/>
      <c r="M1574" s="17"/>
      <c r="N1574" s="17"/>
    </row>
    <row r="1575" spans="2:14" ht="24.95" customHeight="1">
      <c r="B1575" s="17"/>
      <c r="C1575" s="17"/>
      <c r="F1575" s="17"/>
      <c r="G1575" s="17"/>
      <c r="H1575" s="17"/>
      <c r="I1575" s="17"/>
      <c r="J1575" s="17"/>
      <c r="K1575" s="17"/>
      <c r="L1575" s="17"/>
      <c r="M1575" s="17"/>
      <c r="N1575" s="17"/>
    </row>
    <row r="1576" spans="2:14" ht="24.95" customHeight="1">
      <c r="B1576" s="17"/>
      <c r="C1576" s="17"/>
      <c r="F1576" s="17"/>
      <c r="G1576" s="17"/>
      <c r="H1576" s="17"/>
      <c r="I1576" s="17"/>
      <c r="J1576" s="17"/>
      <c r="K1576" s="17"/>
      <c r="L1576" s="17"/>
      <c r="M1576" s="17"/>
      <c r="N1576" s="17"/>
    </row>
    <row r="1577" spans="2:14" ht="24.95" customHeight="1">
      <c r="B1577" s="17"/>
      <c r="C1577" s="17"/>
      <c r="F1577" s="17"/>
      <c r="G1577" s="17"/>
      <c r="H1577" s="17"/>
      <c r="I1577" s="17"/>
      <c r="J1577" s="17"/>
      <c r="K1577" s="17"/>
      <c r="L1577" s="17"/>
      <c r="M1577" s="17"/>
      <c r="N1577" s="17"/>
    </row>
    <row r="1578" spans="2:14" ht="24.95" customHeight="1">
      <c r="B1578" s="17"/>
      <c r="C1578" s="17"/>
      <c r="F1578" s="17"/>
      <c r="G1578" s="17"/>
      <c r="H1578" s="17"/>
      <c r="I1578" s="17"/>
      <c r="J1578" s="17"/>
      <c r="K1578" s="17"/>
      <c r="L1578" s="17"/>
      <c r="M1578" s="17"/>
      <c r="N1578" s="17"/>
    </row>
    <row r="1579" spans="2:14" ht="24.95" customHeight="1">
      <c r="B1579" s="17"/>
      <c r="C1579" s="17"/>
      <c r="F1579" s="17"/>
      <c r="G1579" s="17"/>
      <c r="H1579" s="17"/>
      <c r="I1579" s="17"/>
      <c r="J1579" s="17"/>
      <c r="K1579" s="17"/>
      <c r="L1579" s="17"/>
      <c r="M1579" s="17"/>
      <c r="N1579" s="17"/>
    </row>
    <row r="1580" spans="2:14" ht="24.95" customHeight="1">
      <c r="B1580" s="17"/>
      <c r="C1580" s="17"/>
      <c r="F1580" s="17"/>
      <c r="G1580" s="17"/>
      <c r="H1580" s="17"/>
      <c r="I1580" s="17"/>
      <c r="J1580" s="17"/>
      <c r="K1580" s="17"/>
      <c r="L1580" s="17"/>
      <c r="M1580" s="17"/>
      <c r="N1580" s="17"/>
    </row>
    <row r="1581" spans="2:14" ht="24.95" customHeight="1">
      <c r="B1581" s="17"/>
      <c r="C1581" s="17"/>
      <c r="F1581" s="17"/>
      <c r="G1581" s="17"/>
      <c r="H1581" s="17"/>
      <c r="I1581" s="17"/>
      <c r="J1581" s="17"/>
      <c r="K1581" s="17"/>
      <c r="L1581" s="17"/>
      <c r="M1581" s="17"/>
      <c r="N1581" s="17"/>
    </row>
    <row r="1582" spans="2:14" ht="24.95" customHeight="1">
      <c r="B1582" s="17"/>
      <c r="C1582" s="17"/>
      <c r="F1582" s="17"/>
      <c r="G1582" s="17"/>
      <c r="H1582" s="17"/>
      <c r="I1582" s="17"/>
      <c r="J1582" s="17"/>
      <c r="K1582" s="17"/>
      <c r="L1582" s="17"/>
      <c r="M1582" s="17"/>
      <c r="N1582" s="17"/>
    </row>
    <row r="1583" spans="2:14" ht="24.95" customHeight="1">
      <c r="B1583" s="17"/>
      <c r="C1583" s="17"/>
      <c r="F1583" s="17"/>
      <c r="G1583" s="17"/>
      <c r="H1583" s="17"/>
      <c r="I1583" s="17"/>
      <c r="J1583" s="17"/>
      <c r="K1583" s="17"/>
      <c r="L1583" s="17"/>
      <c r="M1583" s="17"/>
      <c r="N1583" s="17"/>
    </row>
    <row r="1584" spans="2:14" ht="24.95" customHeight="1">
      <c r="B1584" s="17"/>
      <c r="C1584" s="17"/>
      <c r="F1584" s="17"/>
      <c r="G1584" s="17"/>
      <c r="H1584" s="17"/>
      <c r="I1584" s="17"/>
      <c r="J1584" s="17"/>
      <c r="K1584" s="17"/>
      <c r="L1584" s="17"/>
      <c r="M1584" s="17"/>
      <c r="N1584" s="17"/>
    </row>
    <row r="1585" spans="2:14" ht="24.95" customHeight="1">
      <c r="B1585" s="17"/>
      <c r="C1585" s="17"/>
      <c r="F1585" s="17"/>
      <c r="G1585" s="17"/>
      <c r="H1585" s="17"/>
      <c r="I1585" s="17"/>
      <c r="J1585" s="17"/>
      <c r="K1585" s="17"/>
      <c r="L1585" s="17"/>
      <c r="M1585" s="17"/>
      <c r="N1585" s="17"/>
    </row>
    <row r="1586" spans="2:14" ht="24.95" customHeight="1">
      <c r="B1586" s="17"/>
      <c r="C1586" s="17"/>
      <c r="F1586" s="17"/>
      <c r="G1586" s="17"/>
      <c r="H1586" s="17"/>
      <c r="I1586" s="17"/>
      <c r="J1586" s="17"/>
      <c r="K1586" s="17"/>
      <c r="L1586" s="17"/>
      <c r="M1586" s="17"/>
      <c r="N1586" s="17"/>
    </row>
    <row r="1587" spans="2:14" ht="24.95" customHeight="1">
      <c r="B1587" s="17"/>
      <c r="C1587" s="17"/>
      <c r="F1587" s="17"/>
      <c r="G1587" s="17"/>
      <c r="H1587" s="17"/>
      <c r="I1587" s="17"/>
      <c r="J1587" s="17"/>
      <c r="K1587" s="17"/>
      <c r="L1587" s="17"/>
      <c r="M1587" s="17"/>
      <c r="N1587" s="17"/>
    </row>
    <row r="1588" spans="2:14" ht="24.95" customHeight="1">
      <c r="B1588" s="17"/>
      <c r="C1588" s="17"/>
      <c r="F1588" s="17"/>
      <c r="G1588" s="17"/>
      <c r="H1588" s="17"/>
      <c r="I1588" s="17"/>
      <c r="J1588" s="17"/>
      <c r="K1588" s="17"/>
      <c r="L1588" s="17"/>
      <c r="M1588" s="17"/>
      <c r="N1588" s="17"/>
    </row>
    <row r="1589" spans="2:14" ht="24.95" customHeight="1">
      <c r="B1589" s="17"/>
      <c r="C1589" s="17"/>
      <c r="F1589" s="17"/>
      <c r="G1589" s="17"/>
      <c r="H1589" s="17"/>
      <c r="I1589" s="17"/>
      <c r="J1589" s="17"/>
      <c r="K1589" s="17"/>
      <c r="L1589" s="17"/>
      <c r="M1589" s="17"/>
      <c r="N1589" s="17"/>
    </row>
    <row r="1590" spans="2:14" ht="24.95" customHeight="1">
      <c r="B1590" s="17"/>
      <c r="C1590" s="17"/>
      <c r="F1590" s="17"/>
      <c r="G1590" s="17"/>
      <c r="H1590" s="17"/>
      <c r="I1590" s="17"/>
      <c r="J1590" s="17"/>
      <c r="K1590" s="17"/>
      <c r="L1590" s="17"/>
      <c r="M1590" s="17"/>
      <c r="N1590" s="17"/>
    </row>
    <row r="1591" spans="2:14" ht="24.95" customHeight="1">
      <c r="B1591" s="17"/>
      <c r="C1591" s="17"/>
      <c r="F1591" s="17"/>
      <c r="G1591" s="17"/>
      <c r="H1591" s="17"/>
      <c r="I1591" s="17"/>
      <c r="J1591" s="17"/>
      <c r="K1591" s="17"/>
      <c r="L1591" s="17"/>
      <c r="M1591" s="17"/>
      <c r="N1591" s="17"/>
    </row>
    <row r="1592" spans="2:14" ht="24.95" customHeight="1">
      <c r="B1592" s="17"/>
      <c r="C1592" s="17"/>
      <c r="F1592" s="17"/>
      <c r="G1592" s="17"/>
      <c r="H1592" s="17"/>
      <c r="I1592" s="17"/>
      <c r="J1592" s="17"/>
      <c r="K1592" s="17"/>
      <c r="L1592" s="17"/>
      <c r="M1592" s="17"/>
      <c r="N1592" s="17"/>
    </row>
    <row r="1593" spans="2:14" ht="24.95" customHeight="1">
      <c r="B1593" s="17"/>
      <c r="C1593" s="17"/>
      <c r="F1593" s="17"/>
      <c r="G1593" s="17"/>
      <c r="H1593" s="17"/>
      <c r="I1593" s="17"/>
      <c r="J1593" s="17"/>
      <c r="K1593" s="17"/>
      <c r="L1593" s="17"/>
      <c r="M1593" s="17"/>
      <c r="N1593" s="17"/>
    </row>
    <row r="1594" spans="2:14" ht="24.95" customHeight="1">
      <c r="B1594" s="17"/>
      <c r="C1594" s="17"/>
      <c r="F1594" s="17"/>
      <c r="G1594" s="17"/>
      <c r="H1594" s="17"/>
      <c r="I1594" s="17"/>
      <c r="J1594" s="17"/>
      <c r="K1594" s="17"/>
      <c r="L1594" s="17"/>
      <c r="M1594" s="17"/>
      <c r="N1594" s="17"/>
    </row>
    <row r="1595" spans="2:14" ht="24.95" customHeight="1">
      <c r="B1595" s="17"/>
      <c r="C1595" s="17"/>
      <c r="F1595" s="17"/>
      <c r="G1595" s="17"/>
      <c r="H1595" s="17"/>
      <c r="I1595" s="17"/>
      <c r="J1595" s="17"/>
      <c r="K1595" s="17"/>
      <c r="L1595" s="17"/>
      <c r="M1595" s="17"/>
      <c r="N1595" s="17"/>
    </row>
    <row r="1596" spans="2:14" ht="24.95" customHeight="1">
      <c r="B1596" s="17"/>
      <c r="C1596" s="17"/>
      <c r="F1596" s="17"/>
      <c r="G1596" s="17"/>
      <c r="H1596" s="17"/>
      <c r="I1596" s="17"/>
      <c r="J1596" s="17"/>
      <c r="K1596" s="17"/>
      <c r="L1596" s="17"/>
      <c r="M1596" s="17"/>
      <c r="N1596" s="17"/>
    </row>
    <row r="1597" spans="2:14" ht="24.95" customHeight="1">
      <c r="B1597" s="17"/>
      <c r="C1597" s="17"/>
      <c r="F1597" s="17"/>
      <c r="G1597" s="17"/>
      <c r="H1597" s="17"/>
      <c r="I1597" s="17"/>
      <c r="J1597" s="17"/>
      <c r="K1597" s="17"/>
      <c r="L1597" s="17"/>
      <c r="M1597" s="17"/>
      <c r="N1597" s="17"/>
    </row>
    <row r="1598" spans="2:14" ht="24.95" customHeight="1">
      <c r="B1598" s="17"/>
      <c r="C1598" s="17"/>
      <c r="F1598" s="17"/>
      <c r="G1598" s="17"/>
      <c r="H1598" s="17"/>
      <c r="I1598" s="17"/>
      <c r="J1598" s="17"/>
      <c r="K1598" s="17"/>
      <c r="L1598" s="17"/>
      <c r="M1598" s="17"/>
      <c r="N1598" s="17"/>
    </row>
    <row r="1599" spans="2:14" ht="24.95" customHeight="1">
      <c r="B1599" s="17"/>
      <c r="C1599" s="17"/>
      <c r="F1599" s="17"/>
      <c r="G1599" s="17"/>
      <c r="H1599" s="17"/>
      <c r="I1599" s="17"/>
      <c r="J1599" s="17"/>
      <c r="K1599" s="17"/>
      <c r="L1599" s="17"/>
      <c r="M1599" s="17"/>
      <c r="N1599" s="17"/>
    </row>
    <row r="1600" spans="2:14" ht="24.95" customHeight="1">
      <c r="B1600" s="17"/>
      <c r="C1600" s="17"/>
      <c r="F1600" s="17"/>
      <c r="G1600" s="17"/>
      <c r="H1600" s="17"/>
      <c r="I1600" s="17"/>
      <c r="J1600" s="17"/>
      <c r="K1600" s="17"/>
      <c r="L1600" s="17"/>
      <c r="M1600" s="17"/>
      <c r="N1600" s="17"/>
    </row>
    <row r="1601" spans="2:14" ht="24.95" customHeight="1">
      <c r="B1601" s="17"/>
      <c r="C1601" s="17"/>
      <c r="F1601" s="17"/>
      <c r="G1601" s="17"/>
      <c r="H1601" s="17"/>
      <c r="I1601" s="17"/>
      <c r="J1601" s="17"/>
      <c r="K1601" s="17"/>
      <c r="L1601" s="17"/>
      <c r="M1601" s="17"/>
      <c r="N1601" s="17"/>
    </row>
    <row r="1602" spans="2:14" ht="24.95" customHeight="1">
      <c r="B1602" s="17"/>
      <c r="C1602" s="17"/>
      <c r="F1602" s="17"/>
      <c r="G1602" s="17"/>
      <c r="H1602" s="17"/>
      <c r="I1602" s="17"/>
      <c r="J1602" s="17"/>
      <c r="K1602" s="17"/>
      <c r="L1602" s="17"/>
      <c r="M1602" s="17"/>
      <c r="N1602" s="17"/>
    </row>
    <row r="1603" spans="2:14" ht="24.95" customHeight="1">
      <c r="B1603" s="17"/>
      <c r="C1603" s="17"/>
      <c r="F1603" s="17"/>
      <c r="G1603" s="17"/>
      <c r="H1603" s="17"/>
      <c r="I1603" s="17"/>
      <c r="J1603" s="17"/>
      <c r="K1603" s="17"/>
      <c r="L1603" s="17"/>
      <c r="M1603" s="17"/>
      <c r="N1603" s="17"/>
    </row>
    <row r="1604" spans="2:14" ht="24.95" customHeight="1">
      <c r="B1604" s="17"/>
      <c r="C1604" s="17"/>
      <c r="F1604" s="17"/>
      <c r="G1604" s="17"/>
      <c r="H1604" s="17"/>
      <c r="I1604" s="17"/>
      <c r="J1604" s="17"/>
      <c r="K1604" s="17"/>
      <c r="L1604" s="17"/>
      <c r="M1604" s="17"/>
      <c r="N1604" s="17"/>
    </row>
    <row r="1605" spans="2:14" ht="24.95" customHeight="1">
      <c r="B1605" s="17"/>
      <c r="C1605" s="17"/>
      <c r="F1605" s="17"/>
      <c r="G1605" s="17"/>
      <c r="H1605" s="17"/>
      <c r="I1605" s="17"/>
      <c r="J1605" s="17"/>
      <c r="K1605" s="17"/>
      <c r="L1605" s="17"/>
      <c r="M1605" s="17"/>
      <c r="N1605" s="17"/>
    </row>
    <row r="1606" spans="2:14" ht="24.95" customHeight="1">
      <c r="B1606" s="17"/>
      <c r="C1606" s="17"/>
      <c r="F1606" s="17"/>
      <c r="G1606" s="17"/>
      <c r="H1606" s="17"/>
      <c r="I1606" s="17"/>
      <c r="J1606" s="17"/>
      <c r="K1606" s="17"/>
      <c r="L1606" s="17"/>
      <c r="M1606" s="17"/>
      <c r="N1606" s="17"/>
    </row>
    <row r="1607" spans="2:14" ht="24.95" customHeight="1">
      <c r="B1607" s="17"/>
      <c r="C1607" s="17"/>
      <c r="F1607" s="17"/>
      <c r="G1607" s="17"/>
      <c r="H1607" s="17"/>
      <c r="I1607" s="17"/>
      <c r="J1607" s="17"/>
      <c r="K1607" s="17"/>
      <c r="L1607" s="17"/>
      <c r="M1607" s="17"/>
      <c r="N1607" s="17"/>
    </row>
    <row r="1608" spans="2:14" ht="24.95" customHeight="1">
      <c r="B1608" s="17"/>
      <c r="C1608" s="17"/>
      <c r="F1608" s="17"/>
      <c r="G1608" s="17"/>
      <c r="H1608" s="17"/>
      <c r="I1608" s="17"/>
      <c r="J1608" s="17"/>
      <c r="K1608" s="17"/>
      <c r="L1608" s="17"/>
      <c r="M1608" s="17"/>
      <c r="N1608" s="17"/>
    </row>
    <row r="1609" spans="2:14" ht="24.95" customHeight="1">
      <c r="B1609" s="17"/>
      <c r="C1609" s="17"/>
      <c r="F1609" s="17"/>
      <c r="G1609" s="17"/>
      <c r="H1609" s="17"/>
      <c r="I1609" s="17"/>
      <c r="J1609" s="17"/>
      <c r="K1609" s="17"/>
      <c r="L1609" s="17"/>
      <c r="M1609" s="17"/>
      <c r="N1609" s="17"/>
    </row>
    <row r="1610" spans="2:14" ht="24.95" customHeight="1">
      <c r="B1610" s="17"/>
      <c r="C1610" s="17"/>
      <c r="F1610" s="17"/>
      <c r="G1610" s="17"/>
      <c r="H1610" s="17"/>
      <c r="I1610" s="17"/>
      <c r="J1610" s="17"/>
      <c r="K1610" s="17"/>
      <c r="L1610" s="17"/>
      <c r="M1610" s="17"/>
      <c r="N1610" s="17"/>
    </row>
    <row r="1611" spans="2:14" ht="24.95" customHeight="1">
      <c r="B1611" s="17"/>
      <c r="C1611" s="17"/>
      <c r="F1611" s="17"/>
      <c r="G1611" s="17"/>
      <c r="H1611" s="17"/>
      <c r="I1611" s="17"/>
      <c r="J1611" s="17"/>
      <c r="K1611" s="17"/>
      <c r="L1611" s="17"/>
      <c r="M1611" s="17"/>
      <c r="N1611" s="17"/>
    </row>
    <row r="1612" spans="2:14" ht="24.95" customHeight="1">
      <c r="B1612" s="17"/>
      <c r="C1612" s="17"/>
      <c r="F1612" s="17"/>
      <c r="G1612" s="17"/>
      <c r="H1612" s="17"/>
      <c r="I1612" s="17"/>
      <c r="J1612" s="17"/>
      <c r="K1612" s="17"/>
      <c r="L1612" s="17"/>
      <c r="M1612" s="17"/>
      <c r="N1612" s="17"/>
    </row>
    <row r="1613" spans="2:14" ht="24.95" customHeight="1">
      <c r="B1613" s="17"/>
      <c r="C1613" s="17"/>
      <c r="F1613" s="17"/>
      <c r="G1613" s="17"/>
      <c r="H1613" s="17"/>
      <c r="I1613" s="17"/>
      <c r="J1613" s="17"/>
      <c r="K1613" s="17"/>
      <c r="L1613" s="17"/>
      <c r="M1613" s="17"/>
      <c r="N1613" s="17"/>
    </row>
    <row r="1614" spans="2:14" ht="24.95" customHeight="1">
      <c r="B1614" s="17"/>
      <c r="C1614" s="17"/>
      <c r="F1614" s="17"/>
      <c r="G1614" s="17"/>
      <c r="H1614" s="17"/>
      <c r="I1614" s="17"/>
      <c r="J1614" s="17"/>
      <c r="K1614" s="17"/>
      <c r="L1614" s="17"/>
      <c r="M1614" s="17"/>
      <c r="N1614" s="17"/>
    </row>
    <row r="1615" spans="2:14" ht="24.95" customHeight="1">
      <c r="B1615" s="17"/>
      <c r="C1615" s="17"/>
      <c r="F1615" s="17"/>
      <c r="G1615" s="17"/>
      <c r="H1615" s="17"/>
      <c r="I1615" s="17"/>
      <c r="J1615" s="17"/>
      <c r="K1615" s="17"/>
      <c r="L1615" s="17"/>
      <c r="M1615" s="17"/>
      <c r="N1615" s="17"/>
    </row>
    <row r="1616" spans="2:14" ht="24.95" customHeight="1">
      <c r="B1616" s="17"/>
      <c r="C1616" s="17"/>
      <c r="F1616" s="17"/>
      <c r="G1616" s="17"/>
      <c r="H1616" s="17"/>
      <c r="I1616" s="17"/>
      <c r="J1616" s="17"/>
      <c r="K1616" s="17"/>
      <c r="L1616" s="17"/>
      <c r="M1616" s="17"/>
      <c r="N1616" s="17"/>
    </row>
    <row r="1617" spans="2:14" ht="24.95" customHeight="1">
      <c r="B1617" s="17"/>
      <c r="C1617" s="17"/>
      <c r="F1617" s="17"/>
      <c r="G1617" s="17"/>
      <c r="H1617" s="17"/>
      <c r="I1617" s="17"/>
      <c r="J1617" s="17"/>
      <c r="K1617" s="17"/>
      <c r="L1617" s="17"/>
      <c r="M1617" s="17"/>
      <c r="N1617" s="17"/>
    </row>
    <row r="1618" spans="2:14" ht="24.95" customHeight="1">
      <c r="B1618" s="17"/>
      <c r="C1618" s="17"/>
      <c r="F1618" s="17"/>
      <c r="G1618" s="17"/>
      <c r="H1618" s="17"/>
      <c r="I1618" s="17"/>
      <c r="J1618" s="17"/>
      <c r="K1618" s="17"/>
      <c r="L1618" s="17"/>
      <c r="M1618" s="17"/>
      <c r="N1618" s="17"/>
    </row>
    <row r="1619" spans="2:14" ht="24.95" customHeight="1">
      <c r="B1619" s="17"/>
      <c r="C1619" s="17"/>
      <c r="F1619" s="17"/>
      <c r="G1619" s="17"/>
      <c r="H1619" s="17"/>
      <c r="I1619" s="17"/>
      <c r="J1619" s="17"/>
      <c r="K1619" s="17"/>
      <c r="L1619" s="17"/>
      <c r="M1619" s="17"/>
      <c r="N1619" s="17"/>
    </row>
    <row r="1620" spans="2:14" ht="24.95" customHeight="1">
      <c r="B1620" s="17"/>
      <c r="C1620" s="17"/>
      <c r="F1620" s="17"/>
      <c r="G1620" s="17"/>
      <c r="H1620" s="17"/>
      <c r="I1620" s="17"/>
      <c r="J1620" s="17"/>
      <c r="K1620" s="17"/>
      <c r="L1620" s="17"/>
      <c r="M1620" s="17"/>
      <c r="N1620" s="17"/>
    </row>
    <row r="1621" spans="2:14" ht="24.95" customHeight="1">
      <c r="B1621" s="17"/>
      <c r="C1621" s="17"/>
      <c r="F1621" s="17"/>
      <c r="G1621" s="17"/>
      <c r="H1621" s="17"/>
      <c r="I1621" s="17"/>
      <c r="J1621" s="17"/>
      <c r="K1621" s="17"/>
      <c r="L1621" s="17"/>
      <c r="M1621" s="17"/>
      <c r="N1621" s="17"/>
    </row>
    <row r="1622" spans="2:14" ht="24.95" customHeight="1">
      <c r="B1622" s="17"/>
      <c r="C1622" s="17"/>
      <c r="F1622" s="17"/>
      <c r="G1622" s="17"/>
      <c r="H1622" s="17"/>
      <c r="I1622" s="17"/>
      <c r="J1622" s="17"/>
      <c r="K1622" s="17"/>
      <c r="L1622" s="17"/>
      <c r="M1622" s="17"/>
      <c r="N1622" s="17"/>
    </row>
    <row r="1623" spans="2:14" ht="24.95" customHeight="1">
      <c r="B1623" s="17"/>
      <c r="C1623" s="17"/>
      <c r="F1623" s="17"/>
      <c r="G1623" s="17"/>
      <c r="H1623" s="17"/>
      <c r="I1623" s="17"/>
      <c r="J1623" s="17"/>
      <c r="K1623" s="17"/>
      <c r="L1623" s="17"/>
      <c r="M1623" s="17"/>
      <c r="N1623" s="17"/>
    </row>
    <row r="1624" spans="2:14" ht="24.95" customHeight="1">
      <c r="B1624" s="17"/>
      <c r="C1624" s="17"/>
      <c r="F1624" s="17"/>
      <c r="G1624" s="17"/>
      <c r="H1624" s="17"/>
      <c r="I1624" s="17"/>
      <c r="J1624" s="17"/>
      <c r="K1624" s="17"/>
      <c r="L1624" s="17"/>
      <c r="M1624" s="17"/>
      <c r="N1624" s="17"/>
    </row>
    <row r="1625" spans="2:14" ht="24.95" customHeight="1">
      <c r="B1625" s="17"/>
      <c r="C1625" s="17"/>
      <c r="F1625" s="17"/>
      <c r="G1625" s="17"/>
      <c r="H1625" s="17"/>
      <c r="I1625" s="17"/>
      <c r="J1625" s="17"/>
      <c r="K1625" s="17"/>
      <c r="L1625" s="17"/>
      <c r="M1625" s="17"/>
      <c r="N1625" s="17"/>
    </row>
    <row r="1626" spans="2:14" ht="24.95" customHeight="1">
      <c r="B1626" s="17"/>
      <c r="C1626" s="17"/>
      <c r="F1626" s="17"/>
      <c r="G1626" s="17"/>
      <c r="H1626" s="17"/>
      <c r="I1626" s="17"/>
      <c r="J1626" s="17"/>
      <c r="K1626" s="17"/>
      <c r="L1626" s="17"/>
      <c r="M1626" s="17"/>
      <c r="N1626" s="17"/>
    </row>
    <row r="1627" spans="2:14" ht="24.95" customHeight="1">
      <c r="B1627" s="17"/>
      <c r="C1627" s="17"/>
      <c r="F1627" s="17"/>
      <c r="G1627" s="17"/>
      <c r="H1627" s="17"/>
      <c r="I1627" s="17"/>
      <c r="J1627" s="17"/>
      <c r="K1627" s="17"/>
      <c r="L1627" s="17"/>
      <c r="M1627" s="17"/>
      <c r="N1627" s="17"/>
    </row>
    <row r="1628" spans="2:14" ht="24.95" customHeight="1">
      <c r="B1628" s="17"/>
      <c r="C1628" s="17"/>
      <c r="F1628" s="17"/>
      <c r="G1628" s="17"/>
      <c r="H1628" s="17"/>
      <c r="I1628" s="17"/>
      <c r="J1628" s="17"/>
      <c r="K1628" s="17"/>
      <c r="L1628" s="17"/>
      <c r="M1628" s="17"/>
      <c r="N1628" s="17"/>
    </row>
    <row r="1629" spans="2:14" ht="24.95" customHeight="1">
      <c r="B1629" s="17"/>
      <c r="C1629" s="17"/>
      <c r="F1629" s="17"/>
      <c r="G1629" s="17"/>
      <c r="H1629" s="17"/>
      <c r="I1629" s="17"/>
      <c r="J1629" s="17"/>
      <c r="K1629" s="17"/>
      <c r="L1629" s="17"/>
      <c r="M1629" s="17"/>
      <c r="N1629" s="17"/>
    </row>
    <row r="1630" spans="2:14" ht="24.95" customHeight="1">
      <c r="B1630" s="17"/>
      <c r="C1630" s="17"/>
      <c r="F1630" s="17"/>
      <c r="G1630" s="17"/>
      <c r="H1630" s="17"/>
      <c r="I1630" s="17"/>
      <c r="J1630" s="17"/>
      <c r="K1630" s="17"/>
      <c r="L1630" s="17"/>
      <c r="M1630" s="17"/>
      <c r="N1630" s="17"/>
    </row>
    <row r="1631" spans="2:14" ht="24.95" customHeight="1">
      <c r="B1631" s="17"/>
      <c r="C1631" s="17"/>
      <c r="F1631" s="17"/>
      <c r="G1631" s="17"/>
      <c r="H1631" s="17"/>
      <c r="I1631" s="17"/>
      <c r="J1631" s="17"/>
      <c r="K1631" s="17"/>
      <c r="L1631" s="17"/>
      <c r="M1631" s="17"/>
      <c r="N1631" s="17"/>
    </row>
    <row r="1632" spans="2:14" ht="24.95" customHeight="1">
      <c r="B1632" s="17"/>
      <c r="C1632" s="17"/>
      <c r="F1632" s="17"/>
      <c r="G1632" s="17"/>
      <c r="H1632" s="17"/>
      <c r="I1632" s="17"/>
      <c r="J1632" s="17"/>
      <c r="K1632" s="17"/>
      <c r="L1632" s="17"/>
      <c r="M1632" s="17"/>
      <c r="N1632" s="17"/>
    </row>
    <row r="1633" spans="2:14" ht="24.95" customHeight="1">
      <c r="B1633" s="17"/>
      <c r="C1633" s="17"/>
      <c r="F1633" s="17"/>
      <c r="G1633" s="17"/>
      <c r="H1633" s="17"/>
      <c r="I1633" s="17"/>
      <c r="J1633" s="17"/>
      <c r="K1633" s="17"/>
      <c r="L1633" s="17"/>
      <c r="M1633" s="17"/>
      <c r="N1633" s="17"/>
    </row>
    <row r="1634" spans="2:14" ht="24.95" customHeight="1">
      <c r="B1634" s="17"/>
      <c r="C1634" s="17"/>
      <c r="F1634" s="17"/>
      <c r="G1634" s="17"/>
      <c r="H1634" s="17"/>
      <c r="I1634" s="17"/>
      <c r="J1634" s="17"/>
      <c r="K1634" s="17"/>
      <c r="L1634" s="17"/>
      <c r="M1634" s="17"/>
      <c r="N1634" s="17"/>
    </row>
    <row r="1635" spans="2:14" ht="24.95" customHeight="1">
      <c r="B1635" s="17"/>
      <c r="C1635" s="17"/>
      <c r="F1635" s="17"/>
      <c r="G1635" s="17"/>
      <c r="H1635" s="17"/>
      <c r="I1635" s="17"/>
      <c r="J1635" s="17"/>
      <c r="K1635" s="17"/>
      <c r="L1635" s="17"/>
      <c r="M1635" s="17"/>
      <c r="N1635" s="17"/>
    </row>
    <row r="1636" spans="2:14" ht="24.95" customHeight="1">
      <c r="B1636" s="17"/>
      <c r="C1636" s="17"/>
      <c r="F1636" s="17"/>
      <c r="G1636" s="17"/>
      <c r="H1636" s="17"/>
      <c r="I1636" s="17"/>
      <c r="J1636" s="17"/>
      <c r="K1636" s="17"/>
      <c r="L1636" s="17"/>
      <c r="M1636" s="17"/>
      <c r="N1636" s="17"/>
    </row>
    <row r="1637" spans="2:14" ht="24.95" customHeight="1">
      <c r="B1637" s="17"/>
      <c r="C1637" s="17"/>
      <c r="F1637" s="17"/>
      <c r="G1637" s="17"/>
      <c r="H1637" s="17"/>
      <c r="I1637" s="17"/>
      <c r="J1637" s="17"/>
      <c r="K1637" s="17"/>
      <c r="L1637" s="17"/>
      <c r="M1637" s="17"/>
      <c r="N1637" s="17"/>
    </row>
    <row r="1638" spans="2:14" ht="24.95" customHeight="1">
      <c r="B1638" s="17"/>
      <c r="C1638" s="17"/>
      <c r="F1638" s="17"/>
      <c r="G1638" s="17"/>
      <c r="H1638" s="17"/>
      <c r="I1638" s="17"/>
      <c r="J1638" s="17"/>
      <c r="K1638" s="17"/>
      <c r="L1638" s="17"/>
      <c r="M1638" s="17"/>
      <c r="N1638" s="17"/>
    </row>
    <row r="1639" spans="2:14" ht="24.95" customHeight="1">
      <c r="B1639" s="17"/>
      <c r="C1639" s="17"/>
      <c r="F1639" s="17"/>
      <c r="G1639" s="17"/>
      <c r="H1639" s="17"/>
      <c r="I1639" s="17"/>
      <c r="J1639" s="17"/>
      <c r="K1639" s="17"/>
      <c r="L1639" s="17"/>
      <c r="M1639" s="17"/>
      <c r="N1639" s="17"/>
    </row>
    <row r="1640" spans="2:14" ht="24.95" customHeight="1">
      <c r="B1640" s="17"/>
      <c r="C1640" s="17"/>
      <c r="F1640" s="17"/>
      <c r="G1640" s="17"/>
      <c r="H1640" s="17"/>
      <c r="I1640" s="17"/>
      <c r="J1640" s="17"/>
      <c r="K1640" s="17"/>
      <c r="L1640" s="17"/>
      <c r="M1640" s="17"/>
      <c r="N1640" s="17"/>
    </row>
    <row r="1641" spans="2:14" ht="24.95" customHeight="1">
      <c r="B1641" s="17"/>
      <c r="C1641" s="17"/>
      <c r="F1641" s="17"/>
      <c r="G1641" s="17"/>
      <c r="H1641" s="17"/>
      <c r="I1641" s="17"/>
      <c r="J1641" s="17"/>
      <c r="K1641" s="17"/>
      <c r="L1641" s="17"/>
      <c r="M1641" s="17"/>
      <c r="N1641" s="17"/>
    </row>
    <row r="1642" spans="2:14" ht="24.95" customHeight="1">
      <c r="B1642" s="17"/>
      <c r="C1642" s="17"/>
      <c r="F1642" s="17"/>
      <c r="G1642" s="17"/>
      <c r="H1642" s="17"/>
      <c r="I1642" s="17"/>
      <c r="J1642" s="17"/>
      <c r="K1642" s="17"/>
      <c r="L1642" s="17"/>
      <c r="M1642" s="17"/>
      <c r="N1642" s="17"/>
    </row>
    <row r="1643" spans="2:14" ht="24.95" customHeight="1">
      <c r="B1643" s="17"/>
      <c r="C1643" s="17"/>
      <c r="F1643" s="17"/>
      <c r="G1643" s="17"/>
      <c r="H1643" s="17"/>
      <c r="I1643" s="17"/>
      <c r="J1643" s="17"/>
      <c r="K1643" s="17"/>
      <c r="L1643" s="17"/>
      <c r="M1643" s="17"/>
      <c r="N1643" s="17"/>
    </row>
    <row r="1644" spans="2:14" ht="24.95" customHeight="1">
      <c r="B1644" s="17"/>
      <c r="C1644" s="17"/>
      <c r="F1644" s="17"/>
      <c r="G1644" s="17"/>
      <c r="H1644" s="17"/>
      <c r="I1644" s="17"/>
      <c r="J1644" s="17"/>
      <c r="K1644" s="17"/>
      <c r="L1644" s="17"/>
      <c r="M1644" s="17"/>
      <c r="N1644" s="17"/>
    </row>
    <row r="1645" spans="2:14" ht="24.95" customHeight="1">
      <c r="B1645" s="17"/>
      <c r="C1645" s="17"/>
      <c r="F1645" s="17"/>
      <c r="G1645" s="17"/>
      <c r="H1645" s="17"/>
      <c r="I1645" s="17"/>
      <c r="J1645" s="17"/>
      <c r="K1645" s="17"/>
      <c r="L1645" s="17"/>
      <c r="M1645" s="17"/>
      <c r="N1645" s="17"/>
    </row>
    <row r="1646" spans="2:14" ht="24.95" customHeight="1">
      <c r="B1646" s="17"/>
      <c r="C1646" s="17"/>
      <c r="F1646" s="17"/>
      <c r="G1646" s="17"/>
      <c r="H1646" s="17"/>
      <c r="I1646" s="17"/>
      <c r="J1646" s="17"/>
      <c r="K1646" s="17"/>
      <c r="L1646" s="17"/>
      <c r="M1646" s="17"/>
      <c r="N1646" s="17"/>
    </row>
    <row r="1647" spans="2:14" ht="24.95" customHeight="1">
      <c r="B1647" s="17"/>
      <c r="C1647" s="17"/>
      <c r="F1647" s="17"/>
      <c r="G1647" s="17"/>
      <c r="H1647" s="17"/>
      <c r="I1647" s="17"/>
      <c r="J1647" s="17"/>
      <c r="K1647" s="17"/>
      <c r="L1647" s="17"/>
      <c r="M1647" s="17"/>
      <c r="N1647" s="17"/>
    </row>
    <row r="1648" spans="2:14" ht="24.95" customHeight="1">
      <c r="B1648" s="17"/>
      <c r="C1648" s="17"/>
      <c r="F1648" s="17"/>
      <c r="G1648" s="17"/>
      <c r="H1648" s="17"/>
      <c r="I1648" s="17"/>
      <c r="J1648" s="17"/>
      <c r="K1648" s="17"/>
      <c r="L1648" s="17"/>
      <c r="M1648" s="17"/>
      <c r="N1648" s="17"/>
    </row>
    <row r="1649" spans="2:14" ht="24.95" customHeight="1">
      <c r="B1649" s="17"/>
      <c r="C1649" s="17"/>
      <c r="F1649" s="17"/>
      <c r="G1649" s="17"/>
      <c r="H1649" s="17"/>
      <c r="I1649" s="17"/>
      <c r="J1649" s="17"/>
      <c r="K1649" s="17"/>
      <c r="L1649" s="17"/>
      <c r="M1649" s="17"/>
      <c r="N1649" s="17"/>
    </row>
    <row r="1650" spans="2:14" ht="24.95" customHeight="1">
      <c r="B1650" s="17"/>
      <c r="C1650" s="17"/>
      <c r="F1650" s="17"/>
      <c r="G1650" s="17"/>
      <c r="H1650" s="17"/>
      <c r="I1650" s="17"/>
      <c r="J1650" s="17"/>
      <c r="K1650" s="17"/>
      <c r="L1650" s="17"/>
      <c r="M1650" s="17"/>
      <c r="N1650" s="17"/>
    </row>
    <row r="1651" spans="2:14" ht="24.95" customHeight="1">
      <c r="B1651" s="17"/>
      <c r="C1651" s="17"/>
      <c r="F1651" s="17"/>
      <c r="G1651" s="17"/>
      <c r="H1651" s="17"/>
      <c r="I1651" s="17"/>
      <c r="J1651" s="17"/>
      <c r="K1651" s="17"/>
      <c r="L1651" s="17"/>
      <c r="M1651" s="17"/>
      <c r="N1651" s="17"/>
    </row>
    <row r="1652" spans="2:14" ht="24.95" customHeight="1">
      <c r="B1652" s="17"/>
      <c r="C1652" s="17"/>
      <c r="F1652" s="17"/>
      <c r="G1652" s="17"/>
      <c r="H1652" s="17"/>
      <c r="I1652" s="17"/>
      <c r="J1652" s="17"/>
      <c r="K1652" s="17"/>
      <c r="L1652" s="17"/>
      <c r="M1652" s="17"/>
      <c r="N1652" s="17"/>
    </row>
    <row r="1653" spans="2:14" ht="24.95" customHeight="1">
      <c r="B1653" s="17"/>
      <c r="C1653" s="17"/>
      <c r="F1653" s="17"/>
      <c r="G1653" s="17"/>
      <c r="H1653" s="17"/>
      <c r="I1653" s="17"/>
      <c r="J1653" s="17"/>
      <c r="K1653" s="17"/>
      <c r="L1653" s="17"/>
      <c r="M1653" s="17"/>
      <c r="N1653" s="17"/>
    </row>
    <row r="1654" spans="2:14" ht="24.95" customHeight="1">
      <c r="B1654" s="17"/>
      <c r="C1654" s="17"/>
      <c r="F1654" s="17"/>
      <c r="G1654" s="17"/>
      <c r="H1654" s="17"/>
      <c r="I1654" s="17"/>
      <c r="J1654" s="17"/>
      <c r="K1654" s="17"/>
      <c r="L1654" s="17"/>
      <c r="M1654" s="17"/>
      <c r="N1654" s="17"/>
    </row>
    <row r="1655" spans="2:14" ht="24.95" customHeight="1">
      <c r="B1655" s="17"/>
      <c r="C1655" s="17"/>
      <c r="F1655" s="17"/>
      <c r="G1655" s="17"/>
      <c r="H1655" s="17"/>
      <c r="I1655" s="17"/>
      <c r="J1655" s="17"/>
      <c r="K1655" s="17"/>
      <c r="L1655" s="17"/>
      <c r="M1655" s="17"/>
      <c r="N1655" s="17"/>
    </row>
    <row r="1656" spans="2:14" ht="24.95" customHeight="1">
      <c r="B1656" s="17"/>
      <c r="C1656" s="17"/>
      <c r="F1656" s="17"/>
      <c r="G1656" s="17"/>
      <c r="H1656" s="17"/>
      <c r="I1656" s="17"/>
      <c r="J1656" s="17"/>
      <c r="K1656" s="17"/>
      <c r="L1656" s="17"/>
      <c r="M1656" s="17"/>
      <c r="N1656" s="17"/>
    </row>
    <row r="1657" spans="2:14" ht="24.95" customHeight="1">
      <c r="B1657" s="17"/>
      <c r="C1657" s="17"/>
      <c r="F1657" s="17"/>
      <c r="G1657" s="17"/>
      <c r="H1657" s="17"/>
      <c r="I1657" s="17"/>
      <c r="J1657" s="17"/>
      <c r="K1657" s="17"/>
      <c r="L1657" s="17"/>
      <c r="M1657" s="17"/>
      <c r="N1657" s="17"/>
    </row>
    <row r="1658" spans="2:14" ht="24.95" customHeight="1">
      <c r="B1658" s="17"/>
      <c r="C1658" s="17"/>
      <c r="F1658" s="17"/>
      <c r="G1658" s="17"/>
      <c r="H1658" s="17"/>
      <c r="I1658" s="17"/>
      <c r="J1658" s="17"/>
      <c r="K1658" s="17"/>
      <c r="L1658" s="17"/>
      <c r="M1658" s="17"/>
      <c r="N1658" s="17"/>
    </row>
    <row r="1659" spans="2:14" ht="24.95" customHeight="1">
      <c r="B1659" s="17"/>
      <c r="C1659" s="17"/>
      <c r="F1659" s="17"/>
      <c r="G1659" s="17"/>
      <c r="H1659" s="17"/>
      <c r="I1659" s="17"/>
      <c r="J1659" s="17"/>
      <c r="K1659" s="17"/>
      <c r="L1659" s="17"/>
      <c r="M1659" s="17"/>
      <c r="N1659" s="17"/>
    </row>
    <row r="1660" spans="2:14" ht="24.95" customHeight="1">
      <c r="B1660" s="17"/>
      <c r="C1660" s="17"/>
      <c r="F1660" s="17"/>
      <c r="G1660" s="17"/>
      <c r="H1660" s="17"/>
      <c r="I1660" s="17"/>
      <c r="J1660" s="17"/>
      <c r="K1660" s="17"/>
      <c r="L1660" s="17"/>
      <c r="M1660" s="17"/>
      <c r="N1660" s="17"/>
    </row>
    <row r="1661" spans="2:14" ht="24.95" customHeight="1">
      <c r="B1661" s="17"/>
      <c r="C1661" s="17"/>
      <c r="F1661" s="17"/>
      <c r="G1661" s="17"/>
      <c r="H1661" s="17"/>
      <c r="I1661" s="17"/>
      <c r="J1661" s="17"/>
      <c r="K1661" s="17"/>
      <c r="L1661" s="17"/>
      <c r="M1661" s="17"/>
      <c r="N1661" s="17"/>
    </row>
    <row r="1662" spans="2:14" ht="24.95" customHeight="1">
      <c r="B1662" s="17"/>
      <c r="C1662" s="17"/>
      <c r="F1662" s="17"/>
      <c r="G1662" s="17"/>
      <c r="H1662" s="17"/>
      <c r="I1662" s="17"/>
      <c r="J1662" s="17"/>
      <c r="K1662" s="17"/>
      <c r="L1662" s="17"/>
      <c r="M1662" s="17"/>
      <c r="N1662" s="17"/>
    </row>
    <row r="1663" spans="2:14" ht="24.95" customHeight="1">
      <c r="B1663" s="17"/>
      <c r="C1663" s="17"/>
      <c r="F1663" s="17"/>
      <c r="G1663" s="17"/>
      <c r="H1663" s="17"/>
      <c r="I1663" s="17"/>
      <c r="J1663" s="17"/>
      <c r="K1663" s="17"/>
      <c r="L1663" s="17"/>
      <c r="M1663" s="17"/>
      <c r="N1663" s="17"/>
    </row>
    <row r="1664" spans="2:14" ht="24.95" customHeight="1">
      <c r="B1664" s="17"/>
      <c r="C1664" s="17"/>
      <c r="F1664" s="17"/>
      <c r="G1664" s="17"/>
      <c r="H1664" s="17"/>
      <c r="I1664" s="17"/>
      <c r="J1664" s="17"/>
      <c r="K1664" s="17"/>
      <c r="L1664" s="17"/>
      <c r="M1664" s="17"/>
      <c r="N1664" s="17"/>
    </row>
    <row r="1665" spans="2:14" ht="24.95" customHeight="1">
      <c r="B1665" s="17"/>
      <c r="C1665" s="17"/>
      <c r="F1665" s="17"/>
      <c r="G1665" s="17"/>
      <c r="H1665" s="17"/>
      <c r="I1665" s="17"/>
      <c r="J1665" s="17"/>
      <c r="K1665" s="17"/>
      <c r="L1665" s="17"/>
      <c r="M1665" s="17"/>
      <c r="N1665" s="17"/>
    </row>
    <row r="1666" spans="2:14" ht="24.95" customHeight="1">
      <c r="B1666" s="17"/>
      <c r="C1666" s="17"/>
      <c r="F1666" s="17"/>
      <c r="G1666" s="17"/>
      <c r="H1666" s="17"/>
      <c r="I1666" s="17"/>
      <c r="J1666" s="17"/>
      <c r="K1666" s="17"/>
      <c r="L1666" s="17"/>
      <c r="M1666" s="17"/>
      <c r="N1666" s="17"/>
    </row>
    <row r="1667" spans="2:14" ht="24.95" customHeight="1">
      <c r="B1667" s="17"/>
      <c r="C1667" s="17"/>
      <c r="F1667" s="17"/>
      <c r="G1667" s="17"/>
      <c r="H1667" s="17"/>
      <c r="I1667" s="17"/>
      <c r="J1667" s="17"/>
      <c r="K1667" s="17"/>
      <c r="L1667" s="17"/>
      <c r="M1667" s="17"/>
      <c r="N1667" s="17"/>
    </row>
    <row r="1668" spans="2:14" ht="24.95" customHeight="1">
      <c r="B1668" s="17"/>
      <c r="C1668" s="17"/>
      <c r="F1668" s="17"/>
      <c r="G1668" s="17"/>
      <c r="H1668" s="17"/>
      <c r="I1668" s="17"/>
      <c r="J1668" s="17"/>
      <c r="K1668" s="17"/>
      <c r="L1668" s="17"/>
      <c r="M1668" s="17"/>
      <c r="N1668" s="17"/>
    </row>
    <row r="1669" spans="2:14" ht="24.95" customHeight="1">
      <c r="B1669" s="17"/>
      <c r="C1669" s="17"/>
      <c r="F1669" s="17"/>
      <c r="G1669" s="17"/>
      <c r="H1669" s="17"/>
      <c r="I1669" s="17"/>
      <c r="J1669" s="17"/>
      <c r="K1669" s="17"/>
      <c r="L1669" s="17"/>
      <c r="M1669" s="17"/>
      <c r="N1669" s="17"/>
    </row>
    <row r="1670" spans="2:14" ht="24.95" customHeight="1">
      <c r="B1670" s="17"/>
      <c r="C1670" s="17"/>
      <c r="F1670" s="17"/>
      <c r="G1670" s="17"/>
      <c r="H1670" s="17"/>
      <c r="I1670" s="17"/>
      <c r="J1670" s="17"/>
      <c r="K1670" s="17"/>
      <c r="L1670" s="17"/>
      <c r="M1670" s="17"/>
      <c r="N1670" s="17"/>
    </row>
    <row r="1671" spans="2:14" ht="24.95" customHeight="1">
      <c r="B1671" s="17"/>
      <c r="C1671" s="17"/>
      <c r="F1671" s="17"/>
      <c r="G1671" s="17"/>
      <c r="H1671" s="17"/>
      <c r="I1671" s="17"/>
      <c r="J1671" s="17"/>
      <c r="K1671" s="17"/>
      <c r="L1671" s="17"/>
      <c r="M1671" s="17"/>
      <c r="N1671" s="17"/>
    </row>
    <row r="1672" spans="2:14" ht="24.95" customHeight="1">
      <c r="B1672" s="17"/>
      <c r="C1672" s="17"/>
      <c r="F1672" s="17"/>
      <c r="G1672" s="17"/>
      <c r="H1672" s="17"/>
      <c r="I1672" s="17"/>
      <c r="J1672" s="17"/>
      <c r="K1672" s="17"/>
      <c r="L1672" s="17"/>
      <c r="M1672" s="17"/>
      <c r="N1672" s="17"/>
    </row>
    <row r="1673" spans="2:14" ht="24.95" customHeight="1">
      <c r="B1673" s="17"/>
      <c r="C1673" s="17"/>
      <c r="F1673" s="17"/>
      <c r="G1673" s="17"/>
      <c r="H1673" s="17"/>
      <c r="I1673" s="17"/>
      <c r="J1673" s="17"/>
      <c r="K1673" s="17"/>
      <c r="L1673" s="17"/>
      <c r="M1673" s="17"/>
      <c r="N1673" s="17"/>
    </row>
    <row r="1674" spans="2:14" ht="24.95" customHeight="1">
      <c r="B1674" s="17"/>
      <c r="C1674" s="17"/>
      <c r="F1674" s="17"/>
      <c r="G1674" s="17"/>
      <c r="H1674" s="17"/>
      <c r="I1674" s="17"/>
      <c r="J1674" s="17"/>
      <c r="K1674" s="17"/>
      <c r="L1674" s="17"/>
      <c r="M1674" s="17"/>
      <c r="N1674" s="17"/>
    </row>
    <row r="1675" spans="2:14" ht="24.95" customHeight="1">
      <c r="B1675" s="17"/>
      <c r="C1675" s="17"/>
      <c r="F1675" s="17"/>
      <c r="G1675" s="17"/>
      <c r="H1675" s="17"/>
      <c r="I1675" s="17"/>
      <c r="J1675" s="17"/>
      <c r="K1675" s="17"/>
      <c r="L1675" s="17"/>
      <c r="M1675" s="17"/>
      <c r="N1675" s="17"/>
    </row>
    <row r="1676" spans="2:14" ht="24.95" customHeight="1">
      <c r="B1676" s="17"/>
      <c r="C1676" s="17"/>
      <c r="F1676" s="17"/>
      <c r="G1676" s="17"/>
      <c r="H1676" s="17"/>
      <c r="I1676" s="17"/>
      <c r="J1676" s="17"/>
      <c r="K1676" s="17"/>
      <c r="L1676" s="17"/>
      <c r="M1676" s="17"/>
      <c r="N1676" s="17"/>
    </row>
    <row r="1677" spans="2:14" ht="24.95" customHeight="1">
      <c r="B1677" s="17"/>
      <c r="C1677" s="17"/>
      <c r="F1677" s="17"/>
      <c r="G1677" s="17"/>
      <c r="H1677" s="17"/>
      <c r="I1677" s="17"/>
      <c r="J1677" s="17"/>
      <c r="K1677" s="17"/>
      <c r="L1677" s="17"/>
      <c r="M1677" s="17"/>
      <c r="N1677" s="17"/>
    </row>
    <row r="1678" spans="2:14" ht="24.95" customHeight="1">
      <c r="B1678" s="17"/>
      <c r="C1678" s="17"/>
      <c r="F1678" s="17"/>
      <c r="G1678" s="17"/>
      <c r="H1678" s="17"/>
      <c r="I1678" s="17"/>
      <c r="J1678" s="17"/>
      <c r="K1678" s="17"/>
      <c r="L1678" s="17"/>
      <c r="M1678" s="17"/>
      <c r="N1678" s="17"/>
    </row>
    <row r="1679" spans="2:14" ht="24.95" customHeight="1">
      <c r="B1679" s="17"/>
      <c r="C1679" s="17"/>
      <c r="F1679" s="17"/>
      <c r="G1679" s="17"/>
      <c r="H1679" s="17"/>
      <c r="I1679" s="17"/>
      <c r="J1679" s="17"/>
      <c r="K1679" s="17"/>
      <c r="L1679" s="17"/>
      <c r="M1679" s="17"/>
      <c r="N1679" s="17"/>
    </row>
    <row r="1680" spans="2:14" ht="24.95" customHeight="1">
      <c r="B1680" s="17"/>
      <c r="C1680" s="17"/>
      <c r="F1680" s="17"/>
      <c r="G1680" s="17"/>
      <c r="H1680" s="17"/>
      <c r="I1680" s="17"/>
      <c r="J1680" s="17"/>
      <c r="K1680" s="17"/>
      <c r="L1680" s="17"/>
      <c r="M1680" s="17"/>
      <c r="N1680" s="17"/>
    </row>
    <row r="1681" spans="2:14" ht="24.95" customHeight="1">
      <c r="B1681" s="17"/>
      <c r="C1681" s="17"/>
      <c r="F1681" s="17"/>
      <c r="G1681" s="17"/>
      <c r="H1681" s="17"/>
      <c r="I1681" s="17"/>
      <c r="J1681" s="17"/>
      <c r="K1681" s="17"/>
      <c r="L1681" s="17"/>
      <c r="M1681" s="17"/>
      <c r="N1681" s="17"/>
    </row>
    <row r="1682" spans="2:14" ht="24.95" customHeight="1">
      <c r="B1682" s="17"/>
      <c r="C1682" s="17"/>
      <c r="F1682" s="17"/>
      <c r="G1682" s="17"/>
      <c r="H1682" s="17"/>
      <c r="I1682" s="17"/>
      <c r="J1682" s="17"/>
      <c r="K1682" s="17"/>
      <c r="L1682" s="17"/>
      <c r="M1682" s="17"/>
      <c r="N1682" s="17"/>
    </row>
    <row r="1683" spans="2:14" ht="24.95" customHeight="1">
      <c r="B1683" s="17"/>
      <c r="C1683" s="17"/>
      <c r="F1683" s="17"/>
      <c r="G1683" s="17"/>
      <c r="H1683" s="17"/>
      <c r="I1683" s="17"/>
      <c r="J1683" s="17"/>
      <c r="K1683" s="17"/>
      <c r="L1683" s="17"/>
      <c r="M1683" s="17"/>
      <c r="N1683" s="17"/>
    </row>
    <row r="1684" spans="2:14" ht="24.95" customHeight="1">
      <c r="B1684" s="17"/>
      <c r="C1684" s="17"/>
      <c r="F1684" s="17"/>
      <c r="G1684" s="17"/>
      <c r="H1684" s="17"/>
      <c r="I1684" s="17"/>
      <c r="J1684" s="17"/>
      <c r="K1684" s="17"/>
      <c r="L1684" s="17"/>
      <c r="M1684" s="17"/>
      <c r="N1684" s="17"/>
    </row>
    <row r="1685" spans="2:14" ht="24.95" customHeight="1">
      <c r="B1685" s="17"/>
      <c r="C1685" s="17"/>
      <c r="F1685" s="17"/>
      <c r="G1685" s="17"/>
      <c r="H1685" s="17"/>
      <c r="I1685" s="17"/>
      <c r="J1685" s="17"/>
      <c r="K1685" s="17"/>
      <c r="L1685" s="17"/>
      <c r="M1685" s="17"/>
      <c r="N1685" s="17"/>
    </row>
    <row r="1686" spans="2:14" ht="24.95" customHeight="1">
      <c r="B1686" s="17"/>
      <c r="C1686" s="17"/>
      <c r="F1686" s="17"/>
      <c r="G1686" s="17"/>
      <c r="H1686" s="17"/>
      <c r="I1686" s="17"/>
      <c r="J1686" s="17"/>
      <c r="K1686" s="17"/>
      <c r="L1686" s="17"/>
      <c r="M1686" s="17"/>
      <c r="N1686" s="17"/>
    </row>
    <row r="1687" spans="2:14" ht="24.95" customHeight="1">
      <c r="B1687" s="17"/>
      <c r="C1687" s="17"/>
      <c r="F1687" s="17"/>
      <c r="G1687" s="17"/>
      <c r="H1687" s="17"/>
      <c r="I1687" s="17"/>
      <c r="J1687" s="17"/>
      <c r="K1687" s="17"/>
      <c r="L1687" s="17"/>
      <c r="M1687" s="17"/>
      <c r="N1687" s="17"/>
    </row>
    <row r="1688" spans="2:14" ht="24.95" customHeight="1">
      <c r="B1688" s="17"/>
      <c r="C1688" s="17"/>
      <c r="F1688" s="17"/>
      <c r="G1688" s="17"/>
      <c r="H1688" s="17"/>
      <c r="I1688" s="17"/>
      <c r="J1688" s="17"/>
      <c r="K1688" s="17"/>
      <c r="L1688" s="17"/>
      <c r="M1688" s="17"/>
      <c r="N1688" s="17"/>
    </row>
    <row r="1689" spans="2:14" ht="24.95" customHeight="1">
      <c r="B1689" s="17"/>
      <c r="C1689" s="17"/>
      <c r="F1689" s="17"/>
      <c r="G1689" s="17"/>
      <c r="H1689" s="17"/>
      <c r="I1689" s="17"/>
      <c r="J1689" s="17"/>
      <c r="K1689" s="17"/>
      <c r="L1689" s="17"/>
      <c r="M1689" s="17"/>
      <c r="N1689" s="17"/>
    </row>
    <row r="1690" spans="2:14" ht="24.95" customHeight="1">
      <c r="B1690" s="17"/>
      <c r="C1690" s="17"/>
      <c r="F1690" s="17"/>
      <c r="G1690" s="17"/>
      <c r="H1690" s="17"/>
      <c r="I1690" s="17"/>
      <c r="J1690" s="17"/>
      <c r="K1690" s="17"/>
      <c r="L1690" s="17"/>
      <c r="M1690" s="17"/>
      <c r="N1690" s="17"/>
    </row>
    <row r="1691" spans="2:14" ht="24.95" customHeight="1">
      <c r="B1691" s="17"/>
      <c r="C1691" s="17"/>
      <c r="F1691" s="17"/>
      <c r="G1691" s="17"/>
      <c r="H1691" s="17"/>
      <c r="I1691" s="17"/>
      <c r="J1691" s="17"/>
      <c r="K1691" s="17"/>
      <c r="L1691" s="17"/>
      <c r="M1691" s="17"/>
      <c r="N1691" s="17"/>
    </row>
    <row r="1692" spans="2:14" ht="24.95" customHeight="1">
      <c r="B1692" s="17"/>
      <c r="C1692" s="17"/>
      <c r="F1692" s="17"/>
      <c r="G1692" s="17"/>
      <c r="H1692" s="17"/>
      <c r="I1692" s="17"/>
      <c r="J1692" s="17"/>
      <c r="K1692" s="17"/>
      <c r="L1692" s="17"/>
      <c r="M1692" s="17"/>
      <c r="N1692" s="17"/>
    </row>
    <row r="1693" spans="2:14" ht="24.95" customHeight="1">
      <c r="B1693" s="17"/>
      <c r="C1693" s="17"/>
      <c r="F1693" s="17"/>
      <c r="G1693" s="17"/>
      <c r="H1693" s="17"/>
      <c r="I1693" s="17"/>
      <c r="J1693" s="17"/>
      <c r="K1693" s="17"/>
      <c r="L1693" s="17"/>
      <c r="M1693" s="17"/>
      <c r="N1693" s="17"/>
    </row>
    <row r="1694" spans="2:14" ht="24.95" customHeight="1">
      <c r="B1694" s="17"/>
      <c r="C1694" s="17"/>
      <c r="F1694" s="17"/>
      <c r="G1694" s="17"/>
      <c r="H1694" s="17"/>
      <c r="I1694" s="17"/>
      <c r="J1694" s="17"/>
      <c r="K1694" s="17"/>
      <c r="L1694" s="17"/>
      <c r="M1694" s="17"/>
      <c r="N1694" s="17"/>
    </row>
    <row r="1695" spans="2:14" ht="24.95" customHeight="1">
      <c r="B1695" s="17"/>
      <c r="C1695" s="17"/>
      <c r="F1695" s="17"/>
      <c r="G1695" s="17"/>
      <c r="H1695" s="17"/>
      <c r="I1695" s="17"/>
      <c r="J1695" s="17"/>
      <c r="K1695" s="17"/>
      <c r="L1695" s="17"/>
      <c r="M1695" s="17"/>
      <c r="N1695" s="17"/>
    </row>
    <row r="1696" spans="2:14" ht="24.95" customHeight="1">
      <c r="B1696" s="17"/>
      <c r="C1696" s="17"/>
      <c r="F1696" s="17"/>
      <c r="G1696" s="17"/>
      <c r="H1696" s="17"/>
      <c r="I1696" s="17"/>
      <c r="J1696" s="17"/>
      <c r="K1696" s="17"/>
      <c r="L1696" s="17"/>
      <c r="M1696" s="17"/>
      <c r="N1696" s="17"/>
    </row>
    <row r="1697" spans="2:14" ht="24.95" customHeight="1">
      <c r="B1697" s="17"/>
      <c r="C1697" s="17"/>
      <c r="F1697" s="17"/>
      <c r="G1697" s="17"/>
      <c r="H1697" s="17"/>
      <c r="I1697" s="17"/>
      <c r="J1697" s="17"/>
      <c r="K1697" s="17"/>
      <c r="L1697" s="17"/>
      <c r="M1697" s="17"/>
      <c r="N1697" s="17"/>
    </row>
    <row r="1698" spans="2:14" ht="24.95" customHeight="1">
      <c r="B1698" s="17"/>
      <c r="C1698" s="17"/>
      <c r="F1698" s="17"/>
      <c r="G1698" s="17"/>
      <c r="H1698" s="17"/>
      <c r="I1698" s="17"/>
      <c r="J1698" s="17"/>
      <c r="K1698" s="17"/>
      <c r="L1698" s="17"/>
      <c r="M1698" s="17"/>
      <c r="N1698" s="17"/>
    </row>
    <row r="1699" spans="2:14" ht="24.95" customHeight="1">
      <c r="B1699" s="17"/>
      <c r="C1699" s="17"/>
      <c r="F1699" s="17"/>
      <c r="G1699" s="17"/>
      <c r="H1699" s="17"/>
      <c r="I1699" s="17"/>
      <c r="J1699" s="17"/>
      <c r="K1699" s="17"/>
      <c r="L1699" s="17"/>
      <c r="M1699" s="17"/>
      <c r="N1699" s="17"/>
    </row>
    <row r="1700" spans="2:14" ht="24.95" customHeight="1">
      <c r="B1700" s="17"/>
      <c r="C1700" s="17"/>
      <c r="F1700" s="17"/>
      <c r="G1700" s="17"/>
      <c r="H1700" s="17"/>
      <c r="I1700" s="17"/>
      <c r="J1700" s="17"/>
      <c r="K1700" s="17"/>
      <c r="L1700" s="17"/>
      <c r="M1700" s="17"/>
      <c r="N1700" s="17"/>
    </row>
    <row r="1701" spans="2:14" ht="24.95" customHeight="1">
      <c r="B1701" s="17"/>
      <c r="C1701" s="17"/>
      <c r="F1701" s="17"/>
      <c r="G1701" s="17"/>
      <c r="H1701" s="17"/>
      <c r="I1701" s="17"/>
      <c r="J1701" s="17"/>
      <c r="K1701" s="17"/>
      <c r="L1701" s="17"/>
      <c r="M1701" s="17"/>
      <c r="N1701" s="17"/>
    </row>
    <row r="1702" spans="2:14" ht="24.95" customHeight="1">
      <c r="B1702" s="17"/>
      <c r="C1702" s="17"/>
      <c r="F1702" s="17"/>
      <c r="G1702" s="17"/>
      <c r="H1702" s="17"/>
      <c r="I1702" s="17"/>
      <c r="J1702" s="17"/>
      <c r="K1702" s="17"/>
      <c r="L1702" s="17"/>
      <c r="M1702" s="17"/>
      <c r="N1702" s="17"/>
    </row>
    <row r="1703" spans="2:14" ht="24.95" customHeight="1">
      <c r="B1703" s="17"/>
      <c r="C1703" s="17"/>
      <c r="F1703" s="17"/>
      <c r="G1703" s="17"/>
      <c r="H1703" s="17"/>
      <c r="I1703" s="17"/>
      <c r="J1703" s="17"/>
      <c r="K1703" s="17"/>
      <c r="L1703" s="17"/>
      <c r="M1703" s="17"/>
      <c r="N1703" s="17"/>
    </row>
    <row r="1704" spans="2:14" ht="24.95" customHeight="1">
      <c r="B1704" s="17"/>
      <c r="C1704" s="17"/>
      <c r="F1704" s="17"/>
      <c r="G1704" s="17"/>
      <c r="H1704" s="17"/>
      <c r="I1704" s="17"/>
      <c r="J1704" s="17"/>
      <c r="K1704" s="17"/>
      <c r="L1704" s="17"/>
      <c r="M1704" s="17"/>
      <c r="N1704" s="17"/>
    </row>
    <row r="1705" spans="2:14" ht="24.95" customHeight="1">
      <c r="B1705" s="17"/>
      <c r="C1705" s="17"/>
      <c r="F1705" s="17"/>
      <c r="G1705" s="17"/>
      <c r="H1705" s="17"/>
      <c r="I1705" s="17"/>
      <c r="J1705" s="17"/>
      <c r="K1705" s="17"/>
      <c r="L1705" s="17"/>
      <c r="M1705" s="17"/>
      <c r="N1705" s="17"/>
    </row>
    <row r="1706" spans="2:14" ht="24.95" customHeight="1">
      <c r="B1706" s="17"/>
      <c r="C1706" s="17"/>
      <c r="F1706" s="17"/>
      <c r="G1706" s="17"/>
      <c r="H1706" s="17"/>
      <c r="I1706" s="17"/>
      <c r="J1706" s="17"/>
      <c r="K1706" s="17"/>
      <c r="L1706" s="17"/>
      <c r="M1706" s="17"/>
      <c r="N1706" s="17"/>
    </row>
    <row r="1707" spans="2:14" ht="24.95" customHeight="1">
      <c r="B1707" s="17"/>
      <c r="C1707" s="17"/>
      <c r="F1707" s="17"/>
      <c r="G1707" s="17"/>
      <c r="H1707" s="17"/>
      <c r="I1707" s="17"/>
      <c r="J1707" s="17"/>
      <c r="K1707" s="17"/>
      <c r="L1707" s="17"/>
      <c r="M1707" s="17"/>
      <c r="N1707" s="17"/>
    </row>
    <row r="1708" spans="2:14" ht="24.95" customHeight="1">
      <c r="B1708" s="17"/>
      <c r="C1708" s="17"/>
      <c r="F1708" s="17"/>
      <c r="G1708" s="17"/>
      <c r="H1708" s="17"/>
      <c r="I1708" s="17"/>
      <c r="J1708" s="17"/>
      <c r="K1708" s="17"/>
      <c r="L1708" s="17"/>
      <c r="M1708" s="17"/>
      <c r="N1708" s="17"/>
    </row>
    <row r="1709" spans="2:14" ht="24.95" customHeight="1">
      <c r="B1709" s="17"/>
      <c r="C1709" s="17"/>
      <c r="F1709" s="17"/>
      <c r="G1709" s="17"/>
      <c r="H1709" s="17"/>
      <c r="I1709" s="17"/>
      <c r="J1709" s="17"/>
      <c r="K1709" s="17"/>
      <c r="L1709" s="17"/>
      <c r="M1709" s="17"/>
      <c r="N1709" s="17"/>
    </row>
    <row r="1710" spans="2:14" ht="24.95" customHeight="1">
      <c r="B1710" s="17"/>
      <c r="C1710" s="17"/>
      <c r="F1710" s="17"/>
      <c r="G1710" s="17"/>
      <c r="H1710" s="17"/>
      <c r="I1710" s="17"/>
      <c r="J1710" s="17"/>
      <c r="K1710" s="17"/>
      <c r="L1710" s="17"/>
      <c r="M1710" s="17"/>
      <c r="N1710" s="17"/>
    </row>
    <row r="1711" spans="2:14" ht="24.95" customHeight="1">
      <c r="B1711" s="17"/>
      <c r="C1711" s="17"/>
      <c r="F1711" s="17"/>
      <c r="G1711" s="17"/>
      <c r="H1711" s="17"/>
      <c r="I1711" s="17"/>
      <c r="J1711" s="17"/>
      <c r="K1711" s="17"/>
      <c r="L1711" s="17"/>
      <c r="M1711" s="17"/>
      <c r="N1711" s="17"/>
    </row>
    <row r="1712" spans="2:14" ht="24.95" customHeight="1">
      <c r="B1712" s="17"/>
      <c r="C1712" s="17"/>
      <c r="F1712" s="17"/>
      <c r="G1712" s="17"/>
      <c r="H1712" s="17"/>
      <c r="I1712" s="17"/>
      <c r="J1712" s="17"/>
      <c r="K1712" s="17"/>
      <c r="L1712" s="17"/>
      <c r="M1712" s="17"/>
      <c r="N1712" s="17"/>
    </row>
    <row r="1713" spans="2:14" ht="24.95" customHeight="1">
      <c r="B1713" s="17"/>
      <c r="C1713" s="17"/>
      <c r="F1713" s="17"/>
      <c r="G1713" s="17"/>
      <c r="H1713" s="17"/>
      <c r="I1713" s="17"/>
      <c r="J1713" s="17"/>
      <c r="K1713" s="17"/>
      <c r="L1713" s="17"/>
      <c r="M1713" s="17"/>
      <c r="N1713" s="17"/>
    </row>
    <row r="1714" spans="2:14" ht="24.95" customHeight="1">
      <c r="B1714" s="17"/>
      <c r="C1714" s="17"/>
      <c r="F1714" s="17"/>
      <c r="G1714" s="17"/>
      <c r="H1714" s="17"/>
      <c r="I1714" s="17"/>
      <c r="J1714" s="17"/>
      <c r="K1714" s="17"/>
      <c r="L1714" s="17"/>
      <c r="M1714" s="17"/>
      <c r="N1714" s="17"/>
    </row>
    <row r="1715" spans="2:14" ht="24.95" customHeight="1">
      <c r="B1715" s="17"/>
      <c r="C1715" s="17"/>
      <c r="F1715" s="17"/>
      <c r="G1715" s="17"/>
      <c r="H1715" s="17"/>
      <c r="I1715" s="17"/>
      <c r="J1715" s="17"/>
      <c r="K1715" s="17"/>
      <c r="L1715" s="17"/>
      <c r="M1715" s="17"/>
      <c r="N1715" s="17"/>
    </row>
    <row r="1716" spans="2:14" ht="24.95" customHeight="1">
      <c r="B1716" s="17"/>
      <c r="C1716" s="17"/>
      <c r="F1716" s="17"/>
      <c r="G1716" s="17"/>
      <c r="H1716" s="17"/>
      <c r="I1716" s="17"/>
      <c r="J1716" s="17"/>
      <c r="K1716" s="17"/>
      <c r="L1716" s="17"/>
      <c r="M1716" s="17"/>
      <c r="N1716" s="17"/>
    </row>
    <row r="1717" spans="2:14" ht="24.95" customHeight="1">
      <c r="B1717" s="17"/>
      <c r="C1717" s="17"/>
      <c r="F1717" s="17"/>
      <c r="G1717" s="17"/>
      <c r="H1717" s="17"/>
      <c r="I1717" s="17"/>
      <c r="J1717" s="17"/>
      <c r="K1717" s="17"/>
      <c r="L1717" s="17"/>
      <c r="M1717" s="17"/>
      <c r="N1717" s="17"/>
    </row>
    <row r="1718" spans="2:14" ht="24.95" customHeight="1">
      <c r="B1718" s="17"/>
      <c r="C1718" s="17"/>
      <c r="F1718" s="17"/>
      <c r="G1718" s="17"/>
      <c r="H1718" s="17"/>
      <c r="I1718" s="17"/>
      <c r="J1718" s="17"/>
      <c r="K1718" s="17"/>
      <c r="L1718" s="17"/>
      <c r="M1718" s="17"/>
      <c r="N1718" s="17"/>
    </row>
    <row r="1719" spans="2:14" ht="24.95" customHeight="1">
      <c r="B1719" s="17"/>
      <c r="C1719" s="17"/>
      <c r="F1719" s="17"/>
      <c r="G1719" s="17"/>
      <c r="H1719" s="17"/>
      <c r="I1719" s="17"/>
      <c r="J1719" s="17"/>
      <c r="K1719" s="17"/>
      <c r="L1719" s="17"/>
      <c r="M1719" s="17"/>
      <c r="N1719" s="17"/>
    </row>
    <row r="1720" spans="2:14" ht="24.95" customHeight="1">
      <c r="B1720" s="17"/>
      <c r="C1720" s="17"/>
      <c r="F1720" s="17"/>
      <c r="G1720" s="17"/>
      <c r="H1720" s="17"/>
      <c r="I1720" s="17"/>
      <c r="J1720" s="17"/>
      <c r="K1720" s="17"/>
      <c r="L1720" s="17"/>
      <c r="M1720" s="17"/>
      <c r="N1720" s="17"/>
    </row>
    <row r="1721" spans="2:14" ht="24.95" customHeight="1">
      <c r="B1721" s="17"/>
      <c r="C1721" s="17"/>
      <c r="F1721" s="17"/>
      <c r="G1721" s="17"/>
      <c r="H1721" s="17"/>
      <c r="I1721" s="17"/>
      <c r="J1721" s="17"/>
      <c r="K1721" s="17"/>
      <c r="L1721" s="17"/>
      <c r="M1721" s="17"/>
      <c r="N1721" s="17"/>
    </row>
    <row r="1722" spans="2:14" ht="24.95" customHeight="1">
      <c r="B1722" s="17"/>
      <c r="C1722" s="17"/>
      <c r="F1722" s="17"/>
      <c r="G1722" s="17"/>
      <c r="H1722" s="17"/>
      <c r="I1722" s="17"/>
      <c r="J1722" s="17"/>
      <c r="K1722" s="17"/>
      <c r="L1722" s="17"/>
      <c r="M1722" s="17"/>
      <c r="N1722" s="17"/>
    </row>
    <row r="1723" spans="2:14" ht="24.95" customHeight="1">
      <c r="B1723" s="17"/>
      <c r="C1723" s="17"/>
      <c r="F1723" s="17"/>
      <c r="G1723" s="17"/>
      <c r="H1723" s="17"/>
      <c r="I1723" s="17"/>
      <c r="J1723" s="17"/>
      <c r="K1723" s="17"/>
      <c r="L1723" s="17"/>
      <c r="M1723" s="17"/>
      <c r="N1723" s="17"/>
    </row>
    <row r="1724" spans="2:14" ht="24.95" customHeight="1">
      <c r="B1724" s="17"/>
      <c r="C1724" s="17"/>
      <c r="F1724" s="17"/>
      <c r="G1724" s="17"/>
      <c r="H1724" s="17"/>
      <c r="I1724" s="17"/>
      <c r="J1724" s="17"/>
      <c r="K1724" s="17"/>
      <c r="L1724" s="17"/>
      <c r="M1724" s="17"/>
      <c r="N1724" s="17"/>
    </row>
    <row r="1725" spans="2:14" ht="24.95" customHeight="1">
      <c r="B1725" s="17"/>
      <c r="C1725" s="17"/>
      <c r="F1725" s="17"/>
      <c r="G1725" s="17"/>
      <c r="H1725" s="17"/>
      <c r="I1725" s="17"/>
      <c r="J1725" s="17"/>
      <c r="K1725" s="17"/>
      <c r="L1725" s="17"/>
      <c r="M1725" s="17"/>
      <c r="N1725" s="17"/>
    </row>
    <row r="1726" spans="2:14" ht="24.95" customHeight="1">
      <c r="B1726" s="17"/>
      <c r="C1726" s="17"/>
      <c r="F1726" s="17"/>
      <c r="G1726" s="17"/>
      <c r="H1726" s="17"/>
      <c r="I1726" s="17"/>
      <c r="J1726" s="17"/>
      <c r="K1726" s="17"/>
      <c r="L1726" s="17"/>
      <c r="M1726" s="17"/>
      <c r="N1726" s="17"/>
    </row>
    <row r="1727" spans="2:14" ht="24.95" customHeight="1">
      <c r="B1727" s="17"/>
      <c r="C1727" s="17"/>
      <c r="F1727" s="17"/>
      <c r="G1727" s="17"/>
      <c r="H1727" s="17"/>
      <c r="I1727" s="17"/>
      <c r="J1727" s="17"/>
      <c r="K1727" s="17"/>
      <c r="L1727" s="17"/>
      <c r="M1727" s="17"/>
      <c r="N1727" s="17"/>
    </row>
    <row r="1728" spans="2:14" ht="24.95" customHeight="1">
      <c r="B1728" s="17"/>
      <c r="C1728" s="17"/>
      <c r="F1728" s="17"/>
      <c r="G1728" s="17"/>
      <c r="H1728" s="17"/>
      <c r="I1728" s="17"/>
      <c r="J1728" s="17"/>
      <c r="K1728" s="17"/>
      <c r="L1728" s="17"/>
      <c r="M1728" s="17"/>
      <c r="N1728" s="17"/>
    </row>
    <row r="1729" spans="2:14" ht="24.95" customHeight="1">
      <c r="B1729" s="17"/>
      <c r="C1729" s="17"/>
      <c r="F1729" s="17"/>
      <c r="G1729" s="17"/>
      <c r="H1729" s="17"/>
      <c r="I1729" s="17"/>
      <c r="J1729" s="17"/>
      <c r="K1729" s="17"/>
      <c r="L1729" s="17"/>
      <c r="M1729" s="17"/>
      <c r="N1729" s="17"/>
    </row>
    <row r="1730" spans="2:14" ht="24.95" customHeight="1">
      <c r="B1730" s="17"/>
      <c r="C1730" s="17"/>
      <c r="F1730" s="17"/>
      <c r="G1730" s="17"/>
      <c r="H1730" s="17"/>
      <c r="I1730" s="17"/>
      <c r="J1730" s="17"/>
      <c r="K1730" s="17"/>
      <c r="L1730" s="17"/>
      <c r="M1730" s="17"/>
      <c r="N1730" s="17"/>
    </row>
    <row r="1731" spans="2:14" ht="24.95" customHeight="1">
      <c r="B1731" s="17"/>
      <c r="C1731" s="17"/>
      <c r="F1731" s="17"/>
      <c r="G1731" s="17"/>
      <c r="H1731" s="17"/>
      <c r="I1731" s="17"/>
      <c r="J1731" s="17"/>
      <c r="K1731" s="17"/>
      <c r="L1731" s="17"/>
      <c r="M1731" s="17"/>
      <c r="N1731" s="17"/>
    </row>
    <row r="1732" spans="2:14" ht="24.95" customHeight="1">
      <c r="B1732" s="17"/>
      <c r="C1732" s="17"/>
      <c r="F1732" s="17"/>
      <c r="G1732" s="17"/>
      <c r="H1732" s="17"/>
      <c r="I1732" s="17"/>
      <c r="J1732" s="17"/>
      <c r="K1732" s="17"/>
      <c r="L1732" s="17"/>
      <c r="M1732" s="17"/>
      <c r="N1732" s="17"/>
    </row>
    <row r="1733" spans="2:14" ht="24.95" customHeight="1">
      <c r="B1733" s="17"/>
      <c r="C1733" s="17"/>
      <c r="F1733" s="17"/>
      <c r="G1733" s="17"/>
      <c r="H1733" s="17"/>
      <c r="I1733" s="17"/>
      <c r="J1733" s="17"/>
      <c r="K1733" s="17"/>
      <c r="L1733" s="17"/>
      <c r="M1733" s="17"/>
      <c r="N1733" s="17"/>
    </row>
    <row r="1734" spans="2:14" ht="24.95" customHeight="1">
      <c r="B1734" s="17"/>
      <c r="C1734" s="17"/>
      <c r="F1734" s="17"/>
      <c r="G1734" s="17"/>
      <c r="H1734" s="17"/>
      <c r="I1734" s="17"/>
      <c r="J1734" s="17"/>
      <c r="K1734" s="17"/>
      <c r="L1734" s="17"/>
      <c r="M1734" s="17"/>
      <c r="N1734" s="17"/>
    </row>
    <row r="1735" spans="2:14" ht="24.95" customHeight="1">
      <c r="B1735" s="17"/>
      <c r="C1735" s="17"/>
      <c r="F1735" s="17"/>
      <c r="G1735" s="17"/>
      <c r="H1735" s="17"/>
      <c r="I1735" s="17"/>
      <c r="J1735" s="17"/>
      <c r="K1735" s="17"/>
      <c r="L1735" s="17"/>
      <c r="M1735" s="17"/>
      <c r="N1735" s="17"/>
    </row>
    <row r="1736" spans="2:14" ht="24.95" customHeight="1">
      <c r="B1736" s="17"/>
      <c r="C1736" s="17"/>
      <c r="F1736" s="17"/>
      <c r="G1736" s="17"/>
      <c r="H1736" s="17"/>
      <c r="I1736" s="17"/>
      <c r="J1736" s="17"/>
      <c r="K1736" s="17"/>
      <c r="L1736" s="17"/>
      <c r="M1736" s="17"/>
      <c r="N1736" s="17"/>
    </row>
    <row r="1737" spans="2:14" ht="24.95" customHeight="1">
      <c r="B1737" s="17"/>
      <c r="C1737" s="17"/>
      <c r="F1737" s="17"/>
      <c r="G1737" s="17"/>
      <c r="H1737" s="17"/>
      <c r="I1737" s="17"/>
      <c r="J1737" s="17"/>
      <c r="K1737" s="17"/>
      <c r="L1737" s="17"/>
      <c r="M1737" s="17"/>
      <c r="N1737" s="17"/>
    </row>
    <row r="1738" spans="2:14" ht="24.95" customHeight="1">
      <c r="B1738" s="17"/>
      <c r="C1738" s="17"/>
      <c r="F1738" s="17"/>
      <c r="G1738" s="17"/>
      <c r="H1738" s="17"/>
      <c r="I1738" s="17"/>
      <c r="J1738" s="17"/>
      <c r="K1738" s="17"/>
      <c r="L1738" s="17"/>
      <c r="M1738" s="17"/>
      <c r="N1738" s="17"/>
    </row>
    <row r="1739" spans="2:14" ht="24.95" customHeight="1">
      <c r="B1739" s="17"/>
      <c r="C1739" s="17"/>
      <c r="F1739" s="17"/>
      <c r="G1739" s="17"/>
      <c r="H1739" s="17"/>
      <c r="I1739" s="17"/>
      <c r="J1739" s="17"/>
      <c r="K1739" s="17"/>
      <c r="L1739" s="17"/>
      <c r="M1739" s="17"/>
      <c r="N1739" s="17"/>
    </row>
    <row r="1740" spans="2:14" ht="24.95" customHeight="1">
      <c r="B1740" s="17"/>
      <c r="C1740" s="17"/>
      <c r="F1740" s="17"/>
      <c r="G1740" s="17"/>
      <c r="H1740" s="17"/>
      <c r="I1740" s="17"/>
      <c r="J1740" s="17"/>
      <c r="K1740" s="17"/>
      <c r="L1740" s="17"/>
      <c r="M1740" s="17"/>
      <c r="N1740" s="17"/>
    </row>
    <row r="1741" spans="2:14" ht="24.95" customHeight="1">
      <c r="B1741" s="17"/>
      <c r="C1741" s="17"/>
      <c r="F1741" s="17"/>
      <c r="G1741" s="17"/>
      <c r="H1741" s="17"/>
      <c r="I1741" s="17"/>
      <c r="J1741" s="17"/>
      <c r="K1741" s="17"/>
      <c r="L1741" s="17"/>
      <c r="M1741" s="17"/>
      <c r="N1741" s="17"/>
    </row>
    <row r="1742" spans="2:14" ht="24.95" customHeight="1">
      <c r="B1742" s="17"/>
      <c r="C1742" s="17"/>
      <c r="F1742" s="17"/>
      <c r="G1742" s="17"/>
      <c r="H1742" s="17"/>
      <c r="I1742" s="17"/>
      <c r="J1742" s="17"/>
      <c r="K1742" s="17"/>
      <c r="L1742" s="17"/>
      <c r="M1742" s="17"/>
      <c r="N1742" s="17"/>
    </row>
    <row r="1743" spans="2:14" ht="24.95" customHeight="1">
      <c r="B1743" s="17"/>
      <c r="C1743" s="17"/>
      <c r="F1743" s="17"/>
      <c r="G1743" s="17"/>
      <c r="H1743" s="17"/>
      <c r="I1743" s="17"/>
      <c r="J1743" s="17"/>
      <c r="K1743" s="17"/>
      <c r="L1743" s="17"/>
      <c r="M1743" s="17"/>
      <c r="N1743" s="17"/>
    </row>
    <row r="1744" spans="2:14" ht="24.95" customHeight="1">
      <c r="B1744" s="17"/>
      <c r="C1744" s="17"/>
      <c r="F1744" s="17"/>
      <c r="G1744" s="17"/>
      <c r="H1744" s="17"/>
      <c r="I1744" s="17"/>
      <c r="J1744" s="17"/>
      <c r="K1744" s="17"/>
      <c r="L1744" s="17"/>
      <c r="M1744" s="17"/>
      <c r="N1744" s="17"/>
    </row>
    <row r="1745" spans="2:14" ht="24.95" customHeight="1">
      <c r="B1745" s="17"/>
      <c r="C1745" s="17"/>
      <c r="F1745" s="17"/>
      <c r="G1745" s="17"/>
      <c r="H1745" s="17"/>
      <c r="I1745" s="17"/>
      <c r="J1745" s="17"/>
      <c r="K1745" s="17"/>
      <c r="L1745" s="17"/>
      <c r="M1745" s="17"/>
      <c r="N1745" s="17"/>
    </row>
    <row r="1746" spans="2:14" ht="24.95" customHeight="1">
      <c r="B1746" s="17"/>
      <c r="C1746" s="17"/>
      <c r="F1746" s="17"/>
      <c r="G1746" s="17"/>
      <c r="H1746" s="17"/>
      <c r="I1746" s="17"/>
      <c r="J1746" s="17"/>
      <c r="K1746" s="17"/>
      <c r="L1746" s="17"/>
      <c r="M1746" s="17"/>
      <c r="N1746" s="17"/>
    </row>
    <row r="1747" spans="2:14" ht="24.95" customHeight="1">
      <c r="B1747" s="17"/>
      <c r="C1747" s="17"/>
      <c r="F1747" s="17"/>
      <c r="G1747" s="17"/>
      <c r="H1747" s="17"/>
      <c r="I1747" s="17"/>
      <c r="J1747" s="17"/>
      <c r="K1747" s="17"/>
      <c r="L1747" s="17"/>
      <c r="M1747" s="17"/>
      <c r="N1747" s="17"/>
    </row>
    <row r="1748" spans="2:14" ht="24.95" customHeight="1">
      <c r="B1748" s="17"/>
      <c r="C1748" s="17"/>
      <c r="F1748" s="17"/>
      <c r="G1748" s="17"/>
      <c r="H1748" s="17"/>
      <c r="I1748" s="17"/>
      <c r="J1748" s="17"/>
      <c r="K1748" s="17"/>
      <c r="L1748" s="17"/>
      <c r="M1748" s="17"/>
      <c r="N1748" s="17"/>
    </row>
    <row r="1749" spans="2:14" ht="24.95" customHeight="1">
      <c r="B1749" s="17"/>
      <c r="C1749" s="17"/>
      <c r="F1749" s="17"/>
      <c r="G1749" s="17"/>
      <c r="H1749" s="17"/>
      <c r="I1749" s="17"/>
      <c r="J1749" s="17"/>
      <c r="K1749" s="17"/>
      <c r="L1749" s="17"/>
      <c r="M1749" s="17"/>
      <c r="N1749" s="17"/>
    </row>
    <row r="1750" spans="2:14" ht="24.95" customHeight="1">
      <c r="B1750" s="17"/>
      <c r="C1750" s="17"/>
      <c r="F1750" s="17"/>
      <c r="G1750" s="17"/>
      <c r="H1750" s="17"/>
      <c r="I1750" s="17"/>
      <c r="J1750" s="17"/>
      <c r="K1750" s="17"/>
      <c r="L1750" s="17"/>
      <c r="M1750" s="17"/>
      <c r="N1750" s="17"/>
    </row>
    <row r="1751" spans="2:14" ht="24.95" customHeight="1">
      <c r="B1751" s="17"/>
      <c r="C1751" s="17"/>
      <c r="F1751" s="17"/>
      <c r="G1751" s="17"/>
      <c r="H1751" s="17"/>
      <c r="I1751" s="17"/>
      <c r="J1751" s="17"/>
      <c r="K1751" s="17"/>
      <c r="L1751" s="17"/>
      <c r="M1751" s="17"/>
      <c r="N1751" s="17"/>
    </row>
    <row r="1752" spans="2:14" ht="24.95" customHeight="1">
      <c r="B1752" s="17"/>
      <c r="C1752" s="17"/>
      <c r="F1752" s="17"/>
      <c r="G1752" s="17"/>
      <c r="H1752" s="17"/>
      <c r="I1752" s="17"/>
      <c r="J1752" s="17"/>
      <c r="K1752" s="17"/>
      <c r="L1752" s="17"/>
      <c r="M1752" s="17"/>
      <c r="N1752" s="17"/>
    </row>
    <row r="1753" spans="2:14" ht="24.95" customHeight="1">
      <c r="B1753" s="17"/>
      <c r="C1753" s="17"/>
      <c r="F1753" s="17"/>
      <c r="G1753" s="17"/>
      <c r="H1753" s="17"/>
      <c r="I1753" s="17"/>
      <c r="J1753" s="17"/>
      <c r="K1753" s="17"/>
      <c r="L1753" s="17"/>
      <c r="M1753" s="17"/>
      <c r="N1753" s="17"/>
    </row>
    <row r="1754" spans="2:14" ht="24.95" customHeight="1">
      <c r="B1754" s="17"/>
      <c r="C1754" s="17"/>
      <c r="F1754" s="17"/>
      <c r="G1754" s="17"/>
      <c r="H1754" s="17"/>
      <c r="I1754" s="17"/>
      <c r="J1754" s="17"/>
      <c r="K1754" s="17"/>
      <c r="L1754" s="17"/>
      <c r="M1754" s="17"/>
      <c r="N1754" s="17"/>
    </row>
    <row r="1755" spans="2:14" ht="24.95" customHeight="1">
      <c r="B1755" s="17"/>
      <c r="C1755" s="17"/>
      <c r="F1755" s="17"/>
      <c r="G1755" s="17"/>
      <c r="H1755" s="17"/>
      <c r="I1755" s="17"/>
      <c r="J1755" s="17"/>
      <c r="K1755" s="17"/>
      <c r="L1755" s="17"/>
      <c r="M1755" s="17"/>
      <c r="N1755" s="17"/>
    </row>
    <row r="1756" spans="2:14" ht="24.95" customHeight="1">
      <c r="B1756" s="17"/>
      <c r="C1756" s="17"/>
      <c r="F1756" s="17"/>
      <c r="G1756" s="17"/>
      <c r="H1756" s="17"/>
      <c r="I1756" s="17"/>
      <c r="J1756" s="17"/>
      <c r="K1756" s="17"/>
      <c r="L1756" s="17"/>
      <c r="M1756" s="17"/>
      <c r="N1756" s="17"/>
    </row>
    <row r="1757" spans="2:14" ht="24.95" customHeight="1">
      <c r="B1757" s="17"/>
      <c r="C1757" s="17"/>
      <c r="F1757" s="17"/>
      <c r="G1757" s="17"/>
      <c r="H1757" s="17"/>
      <c r="I1757" s="17"/>
      <c r="J1757" s="17"/>
      <c r="K1757" s="17"/>
      <c r="L1757" s="17"/>
      <c r="M1757" s="17"/>
      <c r="N1757" s="17"/>
    </row>
    <row r="1758" spans="2:14" ht="24.95" customHeight="1">
      <c r="B1758" s="17"/>
      <c r="C1758" s="17"/>
      <c r="F1758" s="17"/>
      <c r="G1758" s="17"/>
      <c r="H1758" s="17"/>
      <c r="I1758" s="17"/>
      <c r="J1758" s="17"/>
      <c r="K1758" s="17"/>
      <c r="L1758" s="17"/>
      <c r="M1758" s="17"/>
      <c r="N1758" s="17"/>
    </row>
    <row r="1759" spans="2:14" ht="24.95" customHeight="1">
      <c r="B1759" s="17"/>
      <c r="C1759" s="17"/>
      <c r="F1759" s="17"/>
      <c r="G1759" s="17"/>
      <c r="H1759" s="17"/>
      <c r="I1759" s="17"/>
      <c r="J1759" s="17"/>
      <c r="K1759" s="17"/>
      <c r="L1759" s="17"/>
      <c r="M1759" s="17"/>
      <c r="N1759" s="17"/>
    </row>
    <row r="1760" spans="2:14" ht="24.95" customHeight="1">
      <c r="B1760" s="17"/>
      <c r="C1760" s="17"/>
      <c r="F1760" s="17"/>
      <c r="G1760" s="17"/>
      <c r="H1760" s="17"/>
      <c r="I1760" s="17"/>
      <c r="J1760" s="17"/>
      <c r="K1760" s="17"/>
      <c r="L1760" s="17"/>
      <c r="M1760" s="17"/>
      <c r="N1760" s="17"/>
    </row>
    <row r="1761" spans="2:14" ht="24.95" customHeight="1">
      <c r="B1761" s="17"/>
      <c r="C1761" s="17"/>
      <c r="F1761" s="17"/>
      <c r="G1761" s="17"/>
      <c r="H1761" s="17"/>
      <c r="I1761" s="17"/>
      <c r="J1761" s="17"/>
      <c r="K1761" s="17"/>
      <c r="L1761" s="17"/>
      <c r="M1761" s="17"/>
      <c r="N1761" s="17"/>
    </row>
    <row r="1762" spans="2:14" ht="24.95" customHeight="1">
      <c r="B1762" s="17"/>
      <c r="C1762" s="17"/>
      <c r="F1762" s="17"/>
      <c r="G1762" s="17"/>
      <c r="H1762" s="17"/>
      <c r="I1762" s="17"/>
      <c r="J1762" s="17"/>
      <c r="K1762" s="17"/>
      <c r="L1762" s="17"/>
      <c r="M1762" s="17"/>
      <c r="N1762" s="17"/>
    </row>
    <row r="1763" spans="2:14" ht="24.95" customHeight="1">
      <c r="B1763" s="17"/>
      <c r="C1763" s="17"/>
      <c r="F1763" s="17"/>
      <c r="G1763" s="17"/>
      <c r="H1763" s="17"/>
      <c r="I1763" s="17"/>
      <c r="J1763" s="17"/>
      <c r="K1763" s="17"/>
      <c r="L1763" s="17"/>
      <c r="M1763" s="17"/>
      <c r="N1763" s="17"/>
    </row>
    <row r="1764" spans="2:14" ht="24.95" customHeight="1">
      <c r="B1764" s="17"/>
      <c r="C1764" s="17"/>
      <c r="F1764" s="17"/>
      <c r="G1764" s="17"/>
      <c r="H1764" s="17"/>
      <c r="I1764" s="17"/>
      <c r="J1764" s="17"/>
      <c r="K1764" s="17"/>
      <c r="L1764" s="17"/>
      <c r="M1764" s="17"/>
      <c r="N1764" s="17"/>
    </row>
    <row r="1765" spans="2:14" ht="24.95" customHeight="1">
      <c r="B1765" s="17"/>
      <c r="C1765" s="17"/>
      <c r="F1765" s="17"/>
      <c r="G1765" s="17"/>
      <c r="H1765" s="17"/>
      <c r="I1765" s="17"/>
      <c r="J1765" s="17"/>
      <c r="K1765" s="17"/>
      <c r="L1765" s="17"/>
      <c r="M1765" s="17"/>
      <c r="N1765" s="17"/>
    </row>
    <row r="1766" spans="2:14" ht="24.95" customHeight="1">
      <c r="B1766" s="17"/>
      <c r="C1766" s="17"/>
      <c r="F1766" s="17"/>
      <c r="G1766" s="17"/>
      <c r="H1766" s="17"/>
      <c r="I1766" s="17"/>
      <c r="J1766" s="17"/>
      <c r="K1766" s="17"/>
      <c r="L1766" s="17"/>
      <c r="M1766" s="17"/>
      <c r="N1766" s="17"/>
    </row>
    <row r="1767" spans="2:14" ht="24.95" customHeight="1">
      <c r="B1767" s="17"/>
      <c r="C1767" s="17"/>
      <c r="F1767" s="17"/>
      <c r="G1767" s="17"/>
      <c r="H1767" s="17"/>
      <c r="I1767" s="17"/>
      <c r="J1767" s="17"/>
      <c r="K1767" s="17"/>
      <c r="L1767" s="17"/>
      <c r="M1767" s="17"/>
      <c r="N1767" s="17"/>
    </row>
    <row r="1768" spans="2:14" ht="24.95" customHeight="1">
      <c r="B1768" s="17"/>
      <c r="C1768" s="17"/>
      <c r="F1768" s="17"/>
      <c r="G1768" s="17"/>
      <c r="H1768" s="17"/>
      <c r="I1768" s="17"/>
      <c r="J1768" s="17"/>
      <c r="K1768" s="17"/>
      <c r="L1768" s="17"/>
      <c r="M1768" s="17"/>
      <c r="N1768" s="17"/>
    </row>
    <row r="1769" spans="2:14" ht="24.95" customHeight="1">
      <c r="B1769" s="17"/>
      <c r="C1769" s="17"/>
      <c r="F1769" s="17"/>
      <c r="G1769" s="17"/>
      <c r="H1769" s="17"/>
      <c r="I1769" s="17"/>
      <c r="J1769" s="17"/>
      <c r="K1769" s="17"/>
      <c r="L1769" s="17"/>
      <c r="M1769" s="17"/>
      <c r="N1769" s="17"/>
    </row>
    <row r="1770" spans="2:14" ht="24.95" customHeight="1">
      <c r="B1770" s="17"/>
      <c r="C1770" s="17"/>
      <c r="F1770" s="17"/>
      <c r="G1770" s="17"/>
      <c r="H1770" s="17"/>
      <c r="I1770" s="17"/>
      <c r="J1770" s="17"/>
      <c r="K1770" s="17"/>
      <c r="L1770" s="17"/>
      <c r="M1770" s="17"/>
      <c r="N1770" s="17"/>
    </row>
    <row r="1771" spans="2:14" ht="24.95" customHeight="1">
      <c r="B1771" s="17"/>
      <c r="C1771" s="17"/>
      <c r="F1771" s="17"/>
      <c r="G1771" s="17"/>
      <c r="H1771" s="17"/>
      <c r="I1771" s="17"/>
      <c r="J1771" s="17"/>
      <c r="K1771" s="17"/>
      <c r="L1771" s="17"/>
      <c r="M1771" s="17"/>
      <c r="N1771" s="17"/>
    </row>
    <row r="1772" spans="2:14" ht="24.95" customHeight="1">
      <c r="B1772" s="17"/>
      <c r="C1772" s="17"/>
      <c r="F1772" s="17"/>
      <c r="G1772" s="17"/>
      <c r="H1772" s="17"/>
      <c r="I1772" s="17"/>
      <c r="J1772" s="17"/>
      <c r="K1772" s="17"/>
      <c r="L1772" s="17"/>
      <c r="M1772" s="17"/>
      <c r="N1772" s="17"/>
    </row>
    <row r="1773" spans="2:14" ht="24.95" customHeight="1">
      <c r="B1773" s="17"/>
      <c r="C1773" s="17"/>
      <c r="F1773" s="17"/>
      <c r="G1773" s="17"/>
      <c r="H1773" s="17"/>
      <c r="I1773" s="17"/>
      <c r="J1773" s="17"/>
      <c r="K1773" s="17"/>
      <c r="L1773" s="17"/>
      <c r="M1773" s="17"/>
      <c r="N1773" s="17"/>
    </row>
    <row r="1774" spans="2:14" ht="24.95" customHeight="1">
      <c r="B1774" s="17"/>
      <c r="C1774" s="17"/>
      <c r="F1774" s="17"/>
      <c r="G1774" s="17"/>
      <c r="H1774" s="17"/>
      <c r="I1774" s="17"/>
      <c r="J1774" s="17"/>
      <c r="K1774" s="17"/>
      <c r="L1774" s="17"/>
      <c r="M1774" s="17"/>
      <c r="N1774" s="17"/>
    </row>
    <row r="1775" spans="2:14" ht="24.95" customHeight="1">
      <c r="B1775" s="17"/>
      <c r="C1775" s="17"/>
      <c r="F1775" s="17"/>
      <c r="G1775" s="17"/>
      <c r="H1775" s="17"/>
      <c r="I1775" s="17"/>
      <c r="J1775" s="17"/>
      <c r="K1775" s="17"/>
      <c r="L1775" s="17"/>
      <c r="M1775" s="17"/>
      <c r="N1775" s="17"/>
    </row>
    <row r="1776" spans="2:14" ht="24.95" customHeight="1">
      <c r="B1776" s="17"/>
      <c r="C1776" s="17"/>
      <c r="F1776" s="17"/>
      <c r="G1776" s="17"/>
      <c r="H1776" s="17"/>
      <c r="I1776" s="17"/>
      <c r="J1776" s="17"/>
      <c r="K1776" s="17"/>
      <c r="L1776" s="17"/>
      <c r="M1776" s="17"/>
      <c r="N1776" s="17"/>
    </row>
    <row r="1777" spans="2:14" ht="24.95" customHeight="1">
      <c r="B1777" s="17"/>
      <c r="C1777" s="17"/>
      <c r="F1777" s="17"/>
      <c r="G1777" s="17"/>
      <c r="H1777" s="17"/>
      <c r="I1777" s="17"/>
      <c r="J1777" s="17"/>
      <c r="K1777" s="17"/>
      <c r="L1777" s="17"/>
      <c r="M1777" s="17"/>
      <c r="N1777" s="17"/>
    </row>
    <row r="1778" spans="2:14" ht="24.95" customHeight="1">
      <c r="B1778" s="17"/>
      <c r="C1778" s="17"/>
      <c r="F1778" s="17"/>
      <c r="G1778" s="17"/>
      <c r="H1778" s="17"/>
      <c r="I1778" s="17"/>
      <c r="J1778" s="17"/>
      <c r="K1778" s="17"/>
      <c r="L1778" s="17"/>
      <c r="M1778" s="17"/>
      <c r="N1778" s="17"/>
    </row>
    <row r="1779" spans="2:14" ht="24.95" customHeight="1">
      <c r="B1779" s="17"/>
      <c r="C1779" s="17"/>
      <c r="F1779" s="17"/>
      <c r="G1779" s="17"/>
      <c r="H1779" s="17"/>
      <c r="I1779" s="17"/>
      <c r="J1779" s="17"/>
      <c r="K1779" s="17"/>
      <c r="L1779" s="17"/>
      <c r="M1779" s="17"/>
      <c r="N1779" s="17"/>
    </row>
    <row r="1780" spans="2:14" ht="24.95" customHeight="1">
      <c r="B1780" s="17"/>
      <c r="C1780" s="17"/>
      <c r="F1780" s="17"/>
      <c r="G1780" s="17"/>
      <c r="H1780" s="17"/>
      <c r="I1780" s="17"/>
      <c r="J1780" s="17"/>
      <c r="K1780" s="17"/>
      <c r="L1780" s="17"/>
      <c r="M1780" s="17"/>
      <c r="N1780" s="17"/>
    </row>
    <row r="1781" spans="2:14" ht="24.95" customHeight="1">
      <c r="B1781" s="17"/>
      <c r="C1781" s="17"/>
      <c r="F1781" s="17"/>
      <c r="G1781" s="17"/>
      <c r="H1781" s="17"/>
      <c r="I1781" s="17"/>
      <c r="J1781" s="17"/>
      <c r="K1781" s="17"/>
      <c r="L1781" s="17"/>
      <c r="M1781" s="17"/>
      <c r="N1781" s="17"/>
    </row>
    <row r="1782" spans="2:14" ht="24.95" customHeight="1">
      <c r="B1782" s="17"/>
      <c r="C1782" s="17"/>
      <c r="F1782" s="17"/>
      <c r="G1782" s="17"/>
      <c r="H1782" s="17"/>
      <c r="I1782" s="17"/>
      <c r="J1782" s="17"/>
      <c r="K1782" s="17"/>
      <c r="L1782" s="17"/>
      <c r="M1782" s="17"/>
      <c r="N1782" s="17"/>
    </row>
    <row r="1783" spans="2:14" ht="24.95" customHeight="1">
      <c r="B1783" s="17"/>
      <c r="C1783" s="17"/>
      <c r="F1783" s="17"/>
      <c r="G1783" s="17"/>
      <c r="H1783" s="17"/>
      <c r="I1783" s="17"/>
      <c r="J1783" s="17"/>
      <c r="K1783" s="17"/>
      <c r="L1783" s="17"/>
      <c r="M1783" s="17"/>
      <c r="N1783" s="17"/>
    </row>
    <row r="1784" spans="2:14" ht="24.95" customHeight="1">
      <c r="B1784" s="17"/>
      <c r="C1784" s="17"/>
      <c r="F1784" s="17"/>
      <c r="G1784" s="17"/>
      <c r="H1784" s="17"/>
      <c r="I1784" s="17"/>
      <c r="J1784" s="17"/>
      <c r="K1784" s="17"/>
      <c r="L1784" s="17"/>
      <c r="M1784" s="17"/>
      <c r="N1784" s="17"/>
    </row>
    <row r="1785" spans="2:14" ht="24.95" customHeight="1">
      <c r="B1785" s="17"/>
      <c r="C1785" s="17"/>
      <c r="F1785" s="17"/>
      <c r="G1785" s="17"/>
      <c r="H1785" s="17"/>
      <c r="I1785" s="17"/>
      <c r="J1785" s="17"/>
      <c r="K1785" s="17"/>
      <c r="L1785" s="17"/>
      <c r="M1785" s="17"/>
      <c r="N1785" s="17"/>
    </row>
    <row r="1786" spans="2:14" ht="24.95" customHeight="1">
      <c r="B1786" s="17"/>
      <c r="C1786" s="17"/>
      <c r="F1786" s="17"/>
      <c r="G1786" s="17"/>
      <c r="H1786" s="17"/>
      <c r="I1786" s="17"/>
      <c r="J1786" s="17"/>
      <c r="K1786" s="17"/>
      <c r="L1786" s="17"/>
      <c r="M1786" s="17"/>
      <c r="N1786" s="17"/>
    </row>
    <row r="1787" spans="2:14" ht="24.95" customHeight="1">
      <c r="B1787" s="17"/>
      <c r="C1787" s="17"/>
      <c r="F1787" s="17"/>
      <c r="G1787" s="17"/>
      <c r="H1787" s="17"/>
      <c r="I1787" s="17"/>
      <c r="J1787" s="17"/>
      <c r="K1787" s="17"/>
      <c r="L1787" s="17"/>
      <c r="M1787" s="17"/>
      <c r="N1787" s="17"/>
    </row>
    <row r="1788" spans="2:14" ht="24.95" customHeight="1">
      <c r="B1788" s="17"/>
      <c r="C1788" s="17"/>
      <c r="F1788" s="17"/>
      <c r="G1788" s="17"/>
      <c r="H1788" s="17"/>
      <c r="I1788" s="17"/>
      <c r="J1788" s="17"/>
      <c r="K1788" s="17"/>
      <c r="L1788" s="17"/>
      <c r="M1788" s="17"/>
      <c r="N1788" s="17"/>
    </row>
    <row r="1789" spans="2:14" ht="24.95" customHeight="1">
      <c r="B1789" s="17"/>
      <c r="C1789" s="17"/>
      <c r="F1789" s="17"/>
      <c r="G1789" s="17"/>
      <c r="H1789" s="17"/>
      <c r="I1789" s="17"/>
      <c r="J1789" s="17"/>
      <c r="K1789" s="17"/>
      <c r="L1789" s="17"/>
      <c r="M1789" s="17"/>
      <c r="N1789" s="17"/>
    </row>
    <row r="1790" spans="2:14" ht="24.95" customHeight="1">
      <c r="B1790" s="17"/>
      <c r="C1790" s="17"/>
      <c r="F1790" s="17"/>
      <c r="G1790" s="17"/>
      <c r="H1790" s="17"/>
      <c r="I1790" s="17"/>
      <c r="J1790" s="17"/>
      <c r="K1790" s="17"/>
      <c r="L1790" s="17"/>
      <c r="M1790" s="17"/>
      <c r="N1790" s="17"/>
    </row>
    <row r="1791" spans="2:14" ht="24.95" customHeight="1">
      <c r="B1791" s="17"/>
      <c r="C1791" s="17"/>
      <c r="F1791" s="17"/>
      <c r="G1791" s="17"/>
      <c r="H1791" s="17"/>
      <c r="I1791" s="17"/>
      <c r="J1791" s="17"/>
      <c r="K1791" s="17"/>
      <c r="L1791" s="17"/>
      <c r="M1791" s="17"/>
      <c r="N1791" s="17"/>
    </row>
    <row r="1792" spans="2:14" ht="24.95" customHeight="1">
      <c r="B1792" s="17"/>
      <c r="C1792" s="17"/>
      <c r="F1792" s="17"/>
      <c r="G1792" s="17"/>
      <c r="H1792" s="17"/>
      <c r="I1792" s="17"/>
      <c r="J1792" s="17"/>
      <c r="K1792" s="17"/>
      <c r="L1792" s="17"/>
      <c r="M1792" s="17"/>
      <c r="N1792" s="17"/>
    </row>
    <row r="1793" spans="2:14" ht="24.95" customHeight="1">
      <c r="B1793" s="17"/>
      <c r="C1793" s="17"/>
      <c r="F1793" s="17"/>
      <c r="G1793" s="17"/>
      <c r="H1793" s="17"/>
      <c r="I1793" s="17"/>
      <c r="J1793" s="17"/>
      <c r="K1793" s="17"/>
      <c r="L1793" s="17"/>
      <c r="M1793" s="17"/>
      <c r="N1793" s="17"/>
    </row>
    <row r="1794" spans="2:14" ht="24.95" customHeight="1">
      <c r="B1794" s="17"/>
      <c r="C1794" s="17"/>
      <c r="F1794" s="17"/>
      <c r="G1794" s="17"/>
      <c r="H1794" s="17"/>
      <c r="I1794" s="17"/>
      <c r="J1794" s="17"/>
      <c r="K1794" s="17"/>
      <c r="L1794" s="17"/>
      <c r="M1794" s="17"/>
      <c r="N1794" s="17"/>
    </row>
    <row r="1795" spans="2:14" ht="24.95" customHeight="1">
      <c r="B1795" s="17"/>
      <c r="C1795" s="17"/>
      <c r="F1795" s="17"/>
      <c r="G1795" s="17"/>
      <c r="H1795" s="17"/>
      <c r="I1795" s="17"/>
      <c r="J1795" s="17"/>
      <c r="K1795" s="17"/>
      <c r="L1795" s="17"/>
      <c r="M1795" s="17"/>
      <c r="N1795" s="17"/>
    </row>
    <row r="1796" spans="2:14" ht="24.95" customHeight="1">
      <c r="B1796" s="17"/>
      <c r="C1796" s="17"/>
      <c r="F1796" s="17"/>
      <c r="G1796" s="17"/>
      <c r="H1796" s="17"/>
      <c r="I1796" s="17"/>
      <c r="J1796" s="17"/>
      <c r="K1796" s="17"/>
      <c r="L1796" s="17"/>
      <c r="M1796" s="17"/>
      <c r="N1796" s="17"/>
    </row>
    <row r="1797" spans="2:14" ht="24.95" customHeight="1">
      <c r="B1797" s="17"/>
      <c r="C1797" s="17"/>
      <c r="F1797" s="17"/>
      <c r="G1797" s="17"/>
      <c r="H1797" s="17"/>
      <c r="I1797" s="17"/>
      <c r="J1797" s="17"/>
      <c r="K1797" s="17"/>
      <c r="L1797" s="17"/>
      <c r="M1797" s="17"/>
      <c r="N1797" s="17"/>
    </row>
    <row r="1798" spans="2:14" ht="24.95" customHeight="1">
      <c r="B1798" s="17"/>
      <c r="C1798" s="17"/>
      <c r="F1798" s="17"/>
      <c r="G1798" s="17"/>
      <c r="H1798" s="17"/>
      <c r="I1798" s="17"/>
      <c r="J1798" s="17"/>
      <c r="K1798" s="17"/>
      <c r="L1798" s="17"/>
      <c r="M1798" s="17"/>
      <c r="N1798" s="17"/>
    </row>
    <row r="1799" spans="2:14" ht="24.95" customHeight="1">
      <c r="B1799" s="17"/>
      <c r="C1799" s="17"/>
      <c r="F1799" s="17"/>
      <c r="G1799" s="17"/>
      <c r="H1799" s="17"/>
      <c r="I1799" s="17"/>
      <c r="J1799" s="17"/>
      <c r="K1799" s="17"/>
      <c r="L1799" s="17"/>
      <c r="M1799" s="17"/>
      <c r="N1799" s="17"/>
    </row>
    <row r="1800" spans="2:14" ht="24.95" customHeight="1">
      <c r="B1800" s="17"/>
      <c r="C1800" s="17"/>
      <c r="F1800" s="17"/>
      <c r="G1800" s="17"/>
      <c r="H1800" s="17"/>
      <c r="I1800" s="17"/>
      <c r="J1800" s="17"/>
      <c r="K1800" s="17"/>
      <c r="L1800" s="17"/>
      <c r="M1800" s="17"/>
      <c r="N1800" s="17"/>
    </row>
    <row r="1801" spans="2:14" ht="24.95" customHeight="1">
      <c r="B1801" s="17"/>
      <c r="C1801" s="17"/>
      <c r="F1801" s="17"/>
      <c r="G1801" s="17"/>
      <c r="H1801" s="17"/>
      <c r="I1801" s="17"/>
      <c r="J1801" s="17"/>
      <c r="K1801" s="17"/>
      <c r="L1801" s="17"/>
      <c r="M1801" s="17"/>
      <c r="N1801" s="17"/>
    </row>
    <row r="1802" spans="2:14" ht="24.95" customHeight="1">
      <c r="B1802" s="17"/>
      <c r="C1802" s="17"/>
      <c r="F1802" s="17"/>
      <c r="G1802" s="17"/>
      <c r="H1802" s="17"/>
      <c r="I1802" s="17"/>
      <c r="J1802" s="17"/>
      <c r="K1802" s="17"/>
      <c r="L1802" s="17"/>
      <c r="M1802" s="17"/>
      <c r="N1802" s="17"/>
    </row>
    <row r="1803" spans="2:14" ht="24.95" customHeight="1">
      <c r="B1803" s="17"/>
      <c r="C1803" s="17"/>
      <c r="F1803" s="17"/>
      <c r="G1803" s="17"/>
      <c r="H1803" s="17"/>
      <c r="I1803" s="17"/>
      <c r="J1803" s="17"/>
      <c r="K1803" s="17"/>
      <c r="L1803" s="17"/>
      <c r="M1803" s="17"/>
      <c r="N1803" s="17"/>
    </row>
    <row r="1804" spans="2:14" ht="24.95" customHeight="1">
      <c r="B1804" s="17"/>
      <c r="C1804" s="17"/>
      <c r="F1804" s="17"/>
      <c r="G1804" s="17"/>
      <c r="H1804" s="17"/>
      <c r="I1804" s="17"/>
      <c r="J1804" s="17"/>
      <c r="K1804" s="17"/>
      <c r="L1804" s="17"/>
      <c r="M1804" s="17"/>
      <c r="N1804" s="17"/>
    </row>
    <row r="1805" spans="2:14" ht="24.95" customHeight="1">
      <c r="B1805" s="17"/>
      <c r="C1805" s="17"/>
      <c r="F1805" s="17"/>
      <c r="G1805" s="17"/>
      <c r="H1805" s="17"/>
      <c r="I1805" s="17"/>
      <c r="J1805" s="17"/>
      <c r="K1805" s="17"/>
      <c r="L1805" s="17"/>
      <c r="M1805" s="17"/>
      <c r="N1805" s="17"/>
    </row>
    <row r="1806" spans="2:14" ht="24.95" customHeight="1">
      <c r="B1806" s="17"/>
      <c r="C1806" s="17"/>
      <c r="F1806" s="17"/>
      <c r="G1806" s="17"/>
      <c r="H1806" s="17"/>
      <c r="I1806" s="17"/>
      <c r="J1806" s="17"/>
      <c r="K1806" s="17"/>
      <c r="L1806" s="17"/>
      <c r="M1806" s="17"/>
      <c r="N1806" s="17"/>
    </row>
    <row r="1807" spans="2:14" ht="24.95" customHeight="1">
      <c r="B1807" s="17"/>
      <c r="C1807" s="17"/>
      <c r="F1807" s="17"/>
      <c r="G1807" s="17"/>
      <c r="H1807" s="17"/>
      <c r="I1807" s="17"/>
      <c r="J1807" s="17"/>
      <c r="K1807" s="17"/>
      <c r="L1807" s="17"/>
      <c r="M1807" s="17"/>
      <c r="N1807" s="17"/>
    </row>
    <row r="1808" spans="2:14" ht="24.95" customHeight="1">
      <c r="B1808" s="17"/>
      <c r="C1808" s="17"/>
      <c r="F1808" s="17"/>
      <c r="G1808" s="17"/>
      <c r="H1808" s="17"/>
      <c r="I1808" s="17"/>
      <c r="J1808" s="17"/>
      <c r="K1808" s="17"/>
      <c r="L1808" s="17"/>
      <c r="M1808" s="17"/>
      <c r="N1808" s="17"/>
    </row>
    <row r="1809" spans="2:14" ht="24.95" customHeight="1">
      <c r="B1809" s="17"/>
      <c r="C1809" s="17"/>
      <c r="F1809" s="17"/>
      <c r="G1809" s="17"/>
      <c r="H1809" s="17"/>
      <c r="I1809" s="17"/>
      <c r="J1809" s="17"/>
      <c r="K1809" s="17"/>
      <c r="L1809" s="17"/>
      <c r="M1809" s="17"/>
      <c r="N1809" s="17"/>
    </row>
    <row r="1810" spans="2:14" ht="24.95" customHeight="1">
      <c r="B1810" s="17"/>
      <c r="C1810" s="17"/>
      <c r="F1810" s="17"/>
      <c r="G1810" s="17"/>
      <c r="H1810" s="17"/>
      <c r="I1810" s="17"/>
      <c r="J1810" s="17"/>
      <c r="K1810" s="17"/>
      <c r="L1810" s="17"/>
      <c r="M1810" s="17"/>
      <c r="N1810" s="17"/>
    </row>
    <row r="1811" spans="2:14" ht="24.95" customHeight="1">
      <c r="B1811" s="17"/>
      <c r="C1811" s="17"/>
      <c r="F1811" s="17"/>
      <c r="G1811" s="17"/>
      <c r="H1811" s="17"/>
      <c r="I1811" s="17"/>
      <c r="J1811" s="17"/>
      <c r="K1811" s="17"/>
      <c r="L1811" s="17"/>
      <c r="M1811" s="17"/>
      <c r="N1811" s="17"/>
    </row>
    <row r="1812" spans="2:14" ht="24.95" customHeight="1">
      <c r="B1812" s="17"/>
      <c r="C1812" s="17"/>
      <c r="F1812" s="17"/>
      <c r="G1812" s="17"/>
      <c r="H1812" s="17"/>
      <c r="I1812" s="17"/>
      <c r="J1812" s="17"/>
      <c r="K1812" s="17"/>
      <c r="L1812" s="17"/>
      <c r="M1812" s="17"/>
      <c r="N1812" s="17"/>
    </row>
    <row r="1813" spans="2:14" ht="24.95" customHeight="1">
      <c r="B1813" s="17"/>
      <c r="C1813" s="17"/>
      <c r="F1813" s="17"/>
      <c r="G1813" s="17"/>
      <c r="H1813" s="17"/>
      <c r="I1813" s="17"/>
      <c r="J1813" s="17"/>
      <c r="K1813" s="17"/>
      <c r="L1813" s="17"/>
      <c r="M1813" s="17"/>
      <c r="N1813" s="17"/>
    </row>
    <row r="1814" spans="2:14" ht="24.95" customHeight="1">
      <c r="B1814" s="17"/>
      <c r="C1814" s="17"/>
      <c r="F1814" s="17"/>
      <c r="G1814" s="17"/>
      <c r="H1814" s="17"/>
      <c r="I1814" s="17"/>
      <c r="J1814" s="17"/>
      <c r="K1814" s="17"/>
      <c r="L1814" s="17"/>
      <c r="M1814" s="17"/>
      <c r="N1814" s="17"/>
    </row>
    <row r="1815" spans="2:14" ht="24.95" customHeight="1">
      <c r="B1815" s="17"/>
      <c r="C1815" s="17"/>
      <c r="F1815" s="17"/>
      <c r="G1815" s="17"/>
      <c r="H1815" s="17"/>
      <c r="I1815" s="17"/>
      <c r="J1815" s="17"/>
      <c r="K1815" s="17"/>
      <c r="L1815" s="17"/>
      <c r="M1815" s="17"/>
      <c r="N1815" s="17"/>
    </row>
    <row r="1816" spans="2:14" ht="24.95" customHeight="1">
      <c r="B1816" s="17"/>
      <c r="C1816" s="17"/>
      <c r="F1816" s="17"/>
      <c r="G1816" s="17"/>
      <c r="H1816" s="17"/>
      <c r="I1816" s="17"/>
      <c r="J1816" s="17"/>
      <c r="K1816" s="17"/>
      <c r="L1816" s="17"/>
      <c r="M1816" s="17"/>
      <c r="N1816" s="17"/>
    </row>
    <row r="1817" spans="2:14" ht="24.95" customHeight="1">
      <c r="B1817" s="17"/>
      <c r="C1817" s="17"/>
      <c r="F1817" s="17"/>
      <c r="G1817" s="17"/>
      <c r="H1817" s="17"/>
      <c r="I1817" s="17"/>
      <c r="J1817" s="17"/>
      <c r="K1817" s="17"/>
      <c r="L1817" s="17"/>
      <c r="M1817" s="17"/>
      <c r="N1817" s="17"/>
    </row>
    <row r="1818" spans="2:14" ht="24.95" customHeight="1">
      <c r="B1818" s="17"/>
      <c r="C1818" s="17"/>
      <c r="F1818" s="17"/>
      <c r="G1818" s="17"/>
      <c r="H1818" s="17"/>
      <c r="I1818" s="17"/>
      <c r="J1818" s="17"/>
      <c r="K1818" s="17"/>
      <c r="L1818" s="17"/>
      <c r="M1818" s="17"/>
      <c r="N1818" s="17"/>
    </row>
    <row r="1819" spans="2:14" ht="24.95" customHeight="1">
      <c r="B1819" s="17"/>
      <c r="C1819" s="17"/>
      <c r="F1819" s="17"/>
      <c r="G1819" s="17"/>
      <c r="H1819" s="17"/>
      <c r="I1819" s="17"/>
      <c r="J1819" s="17"/>
      <c r="K1819" s="17"/>
      <c r="L1819" s="17"/>
      <c r="M1819" s="17"/>
      <c r="N1819" s="17"/>
    </row>
    <row r="1820" spans="2:14" ht="24.95" customHeight="1">
      <c r="B1820" s="17"/>
      <c r="C1820" s="17"/>
      <c r="F1820" s="17"/>
      <c r="G1820" s="17"/>
      <c r="H1820" s="17"/>
      <c r="I1820" s="17"/>
      <c r="J1820" s="17"/>
      <c r="K1820" s="17"/>
      <c r="L1820" s="17"/>
      <c r="M1820" s="17"/>
      <c r="N1820" s="17"/>
    </row>
    <row r="1821" spans="2:14" ht="24.95" customHeight="1">
      <c r="B1821" s="17"/>
      <c r="C1821" s="17"/>
      <c r="F1821" s="17"/>
      <c r="G1821" s="17"/>
      <c r="H1821" s="17"/>
      <c r="I1821" s="17"/>
      <c r="J1821" s="17"/>
      <c r="K1821" s="17"/>
      <c r="L1821" s="17"/>
      <c r="M1821" s="17"/>
      <c r="N1821" s="17"/>
    </row>
    <row r="1822" spans="2:14" ht="24.95" customHeight="1">
      <c r="B1822" s="17"/>
      <c r="C1822" s="17"/>
      <c r="F1822" s="17"/>
      <c r="G1822" s="17"/>
      <c r="H1822" s="17"/>
      <c r="I1822" s="17"/>
      <c r="J1822" s="17"/>
      <c r="K1822" s="17"/>
      <c r="L1822" s="17"/>
      <c r="M1822" s="17"/>
      <c r="N1822" s="17"/>
    </row>
    <row r="1823" spans="2:14" ht="24.95" customHeight="1">
      <c r="B1823" s="17"/>
      <c r="C1823" s="17"/>
      <c r="F1823" s="17"/>
      <c r="G1823" s="17"/>
      <c r="H1823" s="17"/>
      <c r="I1823" s="17"/>
      <c r="J1823" s="17"/>
      <c r="K1823" s="17"/>
      <c r="L1823" s="17"/>
      <c r="M1823" s="17"/>
      <c r="N1823" s="17"/>
    </row>
    <row r="1824" spans="2:14" ht="24.95" customHeight="1">
      <c r="B1824" s="17"/>
      <c r="C1824" s="17"/>
      <c r="F1824" s="17"/>
      <c r="G1824" s="17"/>
      <c r="H1824" s="17"/>
      <c r="I1824" s="17"/>
      <c r="J1824" s="17"/>
      <c r="K1824" s="17"/>
      <c r="L1824" s="17"/>
      <c r="M1824" s="17"/>
      <c r="N1824" s="17"/>
    </row>
    <row r="1825" spans="2:14" ht="24.95" customHeight="1">
      <c r="B1825" s="17"/>
      <c r="C1825" s="17"/>
      <c r="F1825" s="17"/>
      <c r="G1825" s="17"/>
      <c r="H1825" s="17"/>
      <c r="I1825" s="17"/>
      <c r="J1825" s="17"/>
      <c r="K1825" s="17"/>
      <c r="L1825" s="17"/>
      <c r="M1825" s="17"/>
      <c r="N1825" s="17"/>
    </row>
    <row r="1826" spans="2:14" ht="24.95" customHeight="1">
      <c r="B1826" s="17"/>
      <c r="C1826" s="17"/>
      <c r="F1826" s="17"/>
      <c r="G1826" s="17"/>
      <c r="H1826" s="17"/>
      <c r="I1826" s="17"/>
      <c r="J1826" s="17"/>
      <c r="K1826" s="17"/>
      <c r="L1826" s="17"/>
      <c r="M1826" s="17"/>
      <c r="N1826" s="17"/>
    </row>
    <row r="1827" spans="2:14" ht="24.95" customHeight="1">
      <c r="B1827" s="17"/>
      <c r="C1827" s="17"/>
      <c r="F1827" s="17"/>
      <c r="G1827" s="17"/>
      <c r="H1827" s="17"/>
      <c r="I1827" s="17"/>
      <c r="J1827" s="17"/>
      <c r="K1827" s="17"/>
      <c r="L1827" s="17"/>
      <c r="M1827" s="17"/>
      <c r="N1827" s="17"/>
    </row>
    <row r="1828" spans="2:14" ht="24.95" customHeight="1">
      <c r="B1828" s="17"/>
      <c r="C1828" s="17"/>
      <c r="F1828" s="17"/>
      <c r="G1828" s="17"/>
      <c r="H1828" s="17"/>
      <c r="I1828" s="17"/>
      <c r="J1828" s="17"/>
      <c r="K1828" s="17"/>
      <c r="L1828" s="17"/>
      <c r="M1828" s="17"/>
      <c r="N1828" s="17"/>
    </row>
    <row r="1829" spans="2:14" ht="24.95" customHeight="1">
      <c r="B1829" s="17"/>
      <c r="C1829" s="17"/>
      <c r="F1829" s="17"/>
      <c r="G1829" s="17"/>
      <c r="H1829" s="17"/>
      <c r="I1829" s="17"/>
      <c r="J1829" s="17"/>
      <c r="K1829" s="17"/>
      <c r="L1829" s="17"/>
      <c r="M1829" s="17"/>
      <c r="N1829" s="17"/>
    </row>
    <row r="1830" spans="2:14" ht="24.95" customHeight="1">
      <c r="B1830" s="17"/>
      <c r="C1830" s="17"/>
      <c r="F1830" s="17"/>
      <c r="G1830" s="17"/>
      <c r="H1830" s="17"/>
      <c r="I1830" s="17"/>
      <c r="J1830" s="17"/>
      <c r="K1830" s="17"/>
      <c r="L1830" s="17"/>
      <c r="M1830" s="17"/>
      <c r="N1830" s="17"/>
    </row>
    <row r="1831" spans="2:14" ht="24.95" customHeight="1">
      <c r="B1831" s="17"/>
      <c r="C1831" s="17"/>
      <c r="F1831" s="17"/>
      <c r="G1831" s="17"/>
      <c r="H1831" s="17"/>
      <c r="I1831" s="17"/>
      <c r="J1831" s="17"/>
      <c r="K1831" s="17"/>
      <c r="L1831" s="17"/>
      <c r="M1831" s="17"/>
      <c r="N1831" s="17"/>
    </row>
    <row r="1832" spans="2:14" ht="24.95" customHeight="1">
      <c r="B1832" s="17"/>
      <c r="C1832" s="17"/>
      <c r="F1832" s="17"/>
      <c r="G1832" s="17"/>
      <c r="H1832" s="17"/>
      <c r="I1832" s="17"/>
      <c r="J1832" s="17"/>
      <c r="K1832" s="17"/>
      <c r="L1832" s="17"/>
      <c r="M1832" s="17"/>
      <c r="N1832" s="17"/>
    </row>
    <row r="1833" spans="2:14" ht="24.95" customHeight="1">
      <c r="B1833" s="17"/>
      <c r="C1833" s="17"/>
      <c r="F1833" s="17"/>
      <c r="G1833" s="17"/>
      <c r="H1833" s="17"/>
      <c r="I1833" s="17"/>
      <c r="J1833" s="17"/>
      <c r="K1833" s="17"/>
      <c r="L1833" s="17"/>
      <c r="M1833" s="17"/>
      <c r="N1833" s="17"/>
    </row>
    <row r="1834" spans="2:14" ht="24.95" customHeight="1">
      <c r="B1834" s="17"/>
      <c r="C1834" s="17"/>
      <c r="F1834" s="17"/>
      <c r="G1834" s="17"/>
      <c r="H1834" s="17"/>
      <c r="I1834" s="17"/>
      <c r="J1834" s="17"/>
      <c r="K1834" s="17"/>
      <c r="L1834" s="17"/>
      <c r="M1834" s="17"/>
      <c r="N1834" s="17"/>
    </row>
    <row r="1835" spans="2:14" ht="24.95" customHeight="1">
      <c r="B1835" s="17"/>
      <c r="C1835" s="17"/>
      <c r="F1835" s="17"/>
      <c r="G1835" s="17"/>
      <c r="H1835" s="17"/>
      <c r="I1835" s="17"/>
      <c r="J1835" s="17"/>
      <c r="K1835" s="17"/>
      <c r="L1835" s="17"/>
      <c r="M1835" s="17"/>
      <c r="N1835" s="17"/>
    </row>
    <row r="1836" spans="2:14" ht="24.95" customHeight="1">
      <c r="B1836" s="17"/>
      <c r="C1836" s="17"/>
      <c r="F1836" s="17"/>
      <c r="G1836" s="17"/>
      <c r="H1836" s="17"/>
      <c r="I1836" s="17"/>
      <c r="J1836" s="17"/>
      <c r="K1836" s="17"/>
      <c r="L1836" s="17"/>
      <c r="M1836" s="17"/>
      <c r="N1836" s="17"/>
    </row>
    <row r="1837" spans="2:14" ht="24.95" customHeight="1">
      <c r="B1837" s="17"/>
      <c r="C1837" s="17"/>
      <c r="F1837" s="17"/>
      <c r="G1837" s="17"/>
      <c r="H1837" s="17"/>
      <c r="I1837" s="17"/>
      <c r="J1837" s="17"/>
      <c r="K1837" s="17"/>
      <c r="L1837" s="17"/>
      <c r="M1837" s="17"/>
      <c r="N1837" s="17"/>
    </row>
    <row r="1838" spans="2:14" ht="24.95" customHeight="1">
      <c r="B1838" s="17"/>
      <c r="C1838" s="17"/>
      <c r="F1838" s="17"/>
      <c r="G1838" s="17"/>
      <c r="H1838" s="17"/>
      <c r="I1838" s="17"/>
      <c r="J1838" s="17"/>
      <c r="K1838" s="17"/>
      <c r="L1838" s="17"/>
      <c r="M1838" s="17"/>
      <c r="N1838" s="17"/>
    </row>
    <row r="1839" spans="2:14" ht="24.95" customHeight="1">
      <c r="B1839" s="17"/>
      <c r="C1839" s="17"/>
      <c r="F1839" s="17"/>
      <c r="G1839" s="17"/>
      <c r="H1839" s="17"/>
      <c r="I1839" s="17"/>
      <c r="J1839" s="17"/>
      <c r="K1839" s="17"/>
      <c r="L1839" s="17"/>
      <c r="M1839" s="17"/>
      <c r="N1839" s="17"/>
    </row>
    <row r="1840" spans="2:14" ht="24.95" customHeight="1">
      <c r="B1840" s="17"/>
      <c r="C1840" s="17"/>
      <c r="F1840" s="17"/>
      <c r="G1840" s="17"/>
      <c r="H1840" s="17"/>
      <c r="I1840" s="17"/>
      <c r="J1840" s="17"/>
      <c r="K1840" s="17"/>
      <c r="L1840" s="17"/>
      <c r="M1840" s="17"/>
      <c r="N1840" s="17"/>
    </row>
    <row r="1841" spans="2:14" ht="24.95" customHeight="1">
      <c r="B1841" s="17"/>
      <c r="C1841" s="17"/>
      <c r="F1841" s="17"/>
      <c r="G1841" s="17"/>
      <c r="H1841" s="17"/>
      <c r="I1841" s="17"/>
      <c r="J1841" s="17"/>
      <c r="K1841" s="17"/>
      <c r="L1841" s="17"/>
      <c r="M1841" s="17"/>
      <c r="N1841" s="17"/>
    </row>
    <row r="1842" spans="2:14" ht="24.95" customHeight="1">
      <c r="B1842" s="17"/>
      <c r="C1842" s="17"/>
      <c r="F1842" s="17"/>
      <c r="G1842" s="17"/>
      <c r="H1842" s="17"/>
      <c r="I1842" s="17"/>
      <c r="J1842" s="17"/>
      <c r="K1842" s="17"/>
      <c r="L1842" s="17"/>
      <c r="M1842" s="17"/>
      <c r="N1842" s="17"/>
    </row>
    <row r="1843" spans="2:14" ht="24.95" customHeight="1">
      <c r="B1843" s="17"/>
      <c r="C1843" s="17"/>
      <c r="F1843" s="17"/>
      <c r="G1843" s="17"/>
      <c r="H1843" s="17"/>
      <c r="I1843" s="17"/>
      <c r="J1843" s="17"/>
      <c r="K1843" s="17"/>
      <c r="L1843" s="17"/>
      <c r="M1843" s="17"/>
      <c r="N1843" s="17"/>
    </row>
    <row r="1844" spans="2:14" ht="24.95" customHeight="1">
      <c r="B1844" s="17"/>
      <c r="C1844" s="17"/>
      <c r="F1844" s="17"/>
      <c r="G1844" s="17"/>
      <c r="H1844" s="17"/>
      <c r="I1844" s="17"/>
      <c r="J1844" s="17"/>
      <c r="K1844" s="17"/>
      <c r="L1844" s="17"/>
      <c r="M1844" s="17"/>
      <c r="N1844" s="17"/>
    </row>
    <row r="1845" spans="2:14" ht="24.95" customHeight="1">
      <c r="B1845" s="17"/>
      <c r="C1845" s="17"/>
      <c r="F1845" s="17"/>
      <c r="G1845" s="17"/>
      <c r="H1845" s="17"/>
      <c r="I1845" s="17"/>
      <c r="J1845" s="17"/>
      <c r="K1845" s="17"/>
      <c r="L1845" s="17"/>
      <c r="M1845" s="17"/>
      <c r="N1845" s="17"/>
    </row>
    <row r="1846" spans="2:14" ht="24.95" customHeight="1">
      <c r="B1846" s="17"/>
      <c r="C1846" s="17"/>
      <c r="F1846" s="17"/>
      <c r="G1846" s="17"/>
      <c r="H1846" s="17"/>
      <c r="I1846" s="17"/>
      <c r="J1846" s="17"/>
      <c r="K1846" s="17"/>
      <c r="L1846" s="17"/>
      <c r="M1846" s="17"/>
      <c r="N1846" s="17"/>
    </row>
    <row r="1847" spans="2:14" ht="24.95" customHeight="1">
      <c r="B1847" s="17"/>
      <c r="C1847" s="17"/>
      <c r="F1847" s="17"/>
      <c r="G1847" s="17"/>
      <c r="H1847" s="17"/>
      <c r="I1847" s="17"/>
      <c r="J1847" s="17"/>
      <c r="K1847" s="17"/>
      <c r="L1847" s="17"/>
      <c r="M1847" s="17"/>
      <c r="N1847" s="17"/>
    </row>
    <row r="1848" spans="2:14" ht="24.95" customHeight="1">
      <c r="B1848" s="17"/>
      <c r="C1848" s="17"/>
      <c r="F1848" s="17"/>
      <c r="G1848" s="17"/>
      <c r="H1848" s="17"/>
      <c r="I1848" s="17"/>
      <c r="J1848" s="17"/>
      <c r="K1848" s="17"/>
      <c r="L1848" s="17"/>
      <c r="M1848" s="17"/>
      <c r="N1848" s="17"/>
    </row>
    <row r="1849" spans="2:14" ht="24.95" customHeight="1">
      <c r="B1849" s="17"/>
      <c r="C1849" s="17"/>
      <c r="F1849" s="17"/>
      <c r="G1849" s="17"/>
      <c r="H1849" s="17"/>
      <c r="I1849" s="17"/>
      <c r="J1849" s="17"/>
      <c r="K1849" s="17"/>
      <c r="L1849" s="17"/>
      <c r="M1849" s="17"/>
      <c r="N1849" s="17"/>
    </row>
    <row r="1850" spans="2:14" ht="24.95" customHeight="1">
      <c r="B1850" s="17"/>
      <c r="C1850" s="17"/>
      <c r="F1850" s="17"/>
      <c r="G1850" s="17"/>
      <c r="H1850" s="17"/>
      <c r="I1850" s="17"/>
      <c r="J1850" s="17"/>
      <c r="K1850" s="17"/>
      <c r="L1850" s="17"/>
      <c r="M1850" s="17"/>
      <c r="N1850" s="17"/>
    </row>
    <row r="1851" spans="2:14" ht="24.95" customHeight="1">
      <c r="B1851" s="17"/>
      <c r="C1851" s="17"/>
      <c r="F1851" s="17"/>
      <c r="G1851" s="17"/>
      <c r="H1851" s="17"/>
      <c r="I1851" s="17"/>
      <c r="J1851" s="17"/>
      <c r="K1851" s="17"/>
      <c r="L1851" s="17"/>
      <c r="M1851" s="17"/>
      <c r="N1851" s="17"/>
    </row>
    <row r="1852" spans="2:14" ht="24.95" customHeight="1">
      <c r="B1852" s="17"/>
      <c r="C1852" s="17"/>
      <c r="F1852" s="17"/>
      <c r="G1852" s="17"/>
      <c r="H1852" s="17"/>
      <c r="I1852" s="17"/>
      <c r="J1852" s="17"/>
      <c r="K1852" s="17"/>
      <c r="L1852" s="17"/>
      <c r="M1852" s="17"/>
      <c r="N1852" s="17"/>
    </row>
    <row r="1853" spans="2:14" ht="24.95" customHeight="1">
      <c r="B1853" s="17"/>
      <c r="C1853" s="17"/>
      <c r="F1853" s="17"/>
      <c r="G1853" s="17"/>
      <c r="H1853" s="17"/>
      <c r="I1853" s="17"/>
      <c r="J1853" s="17"/>
      <c r="K1853" s="17"/>
      <c r="L1853" s="17"/>
      <c r="M1853" s="17"/>
      <c r="N1853" s="17"/>
    </row>
    <row r="1854" spans="2:14" ht="24.95" customHeight="1">
      <c r="B1854" s="17"/>
      <c r="C1854" s="17"/>
      <c r="F1854" s="17"/>
      <c r="G1854" s="17"/>
      <c r="H1854" s="17"/>
      <c r="I1854" s="17"/>
      <c r="J1854" s="17"/>
      <c r="K1854" s="17"/>
      <c r="L1854" s="17"/>
      <c r="M1854" s="17"/>
      <c r="N1854" s="17"/>
    </row>
    <row r="1855" spans="2:14" ht="24.95" customHeight="1">
      <c r="B1855" s="17"/>
      <c r="C1855" s="17"/>
      <c r="F1855" s="17"/>
      <c r="G1855" s="17"/>
      <c r="H1855" s="17"/>
      <c r="I1855" s="17"/>
      <c r="J1855" s="17"/>
      <c r="K1855" s="17"/>
      <c r="L1855" s="17"/>
      <c r="M1855" s="17"/>
      <c r="N1855" s="17"/>
    </row>
    <row r="1856" spans="2:14" ht="24.95" customHeight="1">
      <c r="B1856" s="17"/>
      <c r="C1856" s="17"/>
      <c r="F1856" s="17"/>
      <c r="G1856" s="17"/>
      <c r="H1856" s="17"/>
      <c r="I1856" s="17"/>
      <c r="J1856" s="17"/>
      <c r="K1856" s="17"/>
      <c r="L1856" s="17"/>
      <c r="M1856" s="17"/>
      <c r="N1856" s="17"/>
    </row>
    <row r="1857" spans="2:14" ht="24.95" customHeight="1">
      <c r="B1857" s="17"/>
      <c r="C1857" s="17"/>
      <c r="F1857" s="17"/>
      <c r="G1857" s="17"/>
      <c r="H1857" s="17"/>
      <c r="I1857" s="17"/>
      <c r="J1857" s="17"/>
      <c r="K1857" s="17"/>
      <c r="L1857" s="17"/>
      <c r="M1857" s="17"/>
      <c r="N1857" s="17"/>
    </row>
    <row r="1858" spans="2:14" ht="24.95" customHeight="1">
      <c r="B1858" s="17"/>
      <c r="C1858" s="17"/>
      <c r="F1858" s="17"/>
      <c r="G1858" s="17"/>
      <c r="H1858" s="17"/>
      <c r="I1858" s="17"/>
      <c r="J1858" s="17"/>
      <c r="K1858" s="17"/>
      <c r="L1858" s="17"/>
      <c r="M1858" s="17"/>
      <c r="N1858" s="17"/>
    </row>
    <row r="1859" spans="2:14" ht="24.95" customHeight="1">
      <c r="B1859" s="17"/>
      <c r="C1859" s="17"/>
      <c r="F1859" s="17"/>
      <c r="G1859" s="17"/>
      <c r="H1859" s="17"/>
      <c r="I1859" s="17"/>
      <c r="J1859" s="17"/>
      <c r="K1859" s="17"/>
      <c r="L1859" s="17"/>
      <c r="M1859" s="17"/>
      <c r="N1859" s="17"/>
    </row>
    <row r="1860" spans="2:14" ht="24.95" customHeight="1">
      <c r="B1860" s="17"/>
      <c r="C1860" s="17"/>
      <c r="F1860" s="17"/>
      <c r="G1860" s="17"/>
      <c r="H1860" s="17"/>
      <c r="I1860" s="17"/>
      <c r="J1860" s="17"/>
      <c r="K1860" s="17"/>
      <c r="L1860" s="17"/>
      <c r="M1860" s="17"/>
      <c r="N1860" s="17"/>
    </row>
    <row r="1861" spans="2:14" ht="24.95" customHeight="1">
      <c r="B1861" s="17"/>
      <c r="C1861" s="17"/>
      <c r="F1861" s="17"/>
      <c r="G1861" s="17"/>
      <c r="H1861" s="17"/>
      <c r="I1861" s="17"/>
      <c r="J1861" s="17"/>
      <c r="K1861" s="17"/>
      <c r="L1861" s="17"/>
      <c r="M1861" s="17"/>
      <c r="N1861" s="17"/>
    </row>
    <row r="1862" spans="2:14" ht="24.95" customHeight="1">
      <c r="B1862" s="17"/>
      <c r="C1862" s="17"/>
      <c r="F1862" s="17"/>
      <c r="G1862" s="17"/>
      <c r="H1862" s="17"/>
      <c r="I1862" s="17"/>
      <c r="J1862" s="17"/>
      <c r="K1862" s="17"/>
      <c r="L1862" s="17"/>
      <c r="M1862" s="17"/>
      <c r="N1862" s="17"/>
    </row>
    <row r="1863" spans="2:14" ht="24.95" customHeight="1">
      <c r="B1863" s="17"/>
      <c r="C1863" s="17"/>
      <c r="F1863" s="17"/>
      <c r="G1863" s="17"/>
      <c r="H1863" s="17"/>
      <c r="I1863" s="17"/>
      <c r="J1863" s="17"/>
      <c r="K1863" s="17"/>
      <c r="L1863" s="17"/>
      <c r="M1863" s="17"/>
      <c r="N1863" s="17"/>
    </row>
    <row r="1864" spans="2:14" ht="24.95" customHeight="1">
      <c r="B1864" s="17"/>
      <c r="C1864" s="17"/>
      <c r="F1864" s="17"/>
      <c r="G1864" s="17"/>
      <c r="H1864" s="17"/>
      <c r="I1864" s="17"/>
      <c r="J1864" s="17"/>
      <c r="K1864" s="17"/>
      <c r="L1864" s="17"/>
      <c r="M1864" s="17"/>
      <c r="N1864" s="17"/>
    </row>
    <row r="1865" spans="2:14" ht="24.95" customHeight="1">
      <c r="B1865" s="17"/>
      <c r="C1865" s="17"/>
      <c r="F1865" s="17"/>
      <c r="G1865" s="17"/>
      <c r="H1865" s="17"/>
      <c r="I1865" s="17"/>
      <c r="J1865" s="17"/>
      <c r="K1865" s="17"/>
      <c r="L1865" s="17"/>
      <c r="M1865" s="17"/>
      <c r="N1865" s="17"/>
    </row>
    <row r="1866" spans="2:14" ht="24.95" customHeight="1">
      <c r="B1866" s="17"/>
      <c r="C1866" s="17"/>
      <c r="F1866" s="17"/>
      <c r="G1866" s="17"/>
      <c r="H1866" s="17"/>
      <c r="I1866" s="17"/>
      <c r="J1866" s="17"/>
      <c r="K1866" s="17"/>
      <c r="L1866" s="17"/>
      <c r="M1866" s="17"/>
      <c r="N1866" s="17"/>
    </row>
    <row r="1867" spans="2:14" ht="24.95" customHeight="1">
      <c r="B1867" s="17"/>
      <c r="C1867" s="17"/>
      <c r="F1867" s="17"/>
      <c r="G1867" s="17"/>
      <c r="H1867" s="17"/>
      <c r="I1867" s="17"/>
      <c r="J1867" s="17"/>
      <c r="K1867" s="17"/>
      <c r="L1867" s="17"/>
      <c r="M1867" s="17"/>
      <c r="N1867" s="17"/>
    </row>
    <row r="1868" spans="2:14" ht="24.95" customHeight="1">
      <c r="B1868" s="17"/>
      <c r="C1868" s="17"/>
      <c r="F1868" s="17"/>
      <c r="G1868" s="17"/>
      <c r="H1868" s="17"/>
      <c r="I1868" s="17"/>
      <c r="J1868" s="17"/>
      <c r="K1868" s="17"/>
      <c r="L1868" s="17"/>
      <c r="M1868" s="17"/>
      <c r="N1868" s="17"/>
    </row>
    <row r="1869" spans="2:14" ht="24.95" customHeight="1">
      <c r="B1869" s="17"/>
      <c r="C1869" s="17"/>
      <c r="F1869" s="17"/>
      <c r="G1869" s="17"/>
      <c r="H1869" s="17"/>
      <c r="I1869" s="17"/>
      <c r="J1869" s="17"/>
      <c r="K1869" s="17"/>
      <c r="L1869" s="17"/>
      <c r="M1869" s="17"/>
      <c r="N1869" s="17"/>
    </row>
    <row r="1870" spans="2:14" ht="24.95" customHeight="1">
      <c r="B1870" s="17"/>
      <c r="C1870" s="17"/>
      <c r="F1870" s="17"/>
      <c r="G1870" s="17"/>
      <c r="H1870" s="17"/>
      <c r="I1870" s="17"/>
      <c r="J1870" s="17"/>
      <c r="K1870" s="17"/>
      <c r="L1870" s="17"/>
      <c r="M1870" s="17"/>
      <c r="N1870" s="17"/>
    </row>
    <row r="1871" spans="2:14" ht="24.95" customHeight="1">
      <c r="B1871" s="17"/>
      <c r="C1871" s="17"/>
      <c r="F1871" s="17"/>
      <c r="G1871" s="17"/>
      <c r="H1871" s="17"/>
      <c r="I1871" s="17"/>
      <c r="J1871" s="17"/>
      <c r="K1871" s="17"/>
      <c r="L1871" s="17"/>
      <c r="M1871" s="17"/>
      <c r="N1871" s="17"/>
    </row>
    <row r="1872" spans="2:14" ht="24.95" customHeight="1">
      <c r="B1872" s="17"/>
      <c r="C1872" s="17"/>
      <c r="F1872" s="17"/>
      <c r="G1872" s="17"/>
      <c r="H1872" s="17"/>
      <c r="I1872" s="17"/>
      <c r="J1872" s="17"/>
      <c r="K1872" s="17"/>
      <c r="L1872" s="17"/>
      <c r="M1872" s="17"/>
      <c r="N1872" s="17"/>
    </row>
    <row r="1873" spans="2:14" ht="24.95" customHeight="1">
      <c r="B1873" s="17"/>
      <c r="C1873" s="17"/>
      <c r="F1873" s="17"/>
      <c r="G1873" s="17"/>
      <c r="H1873" s="17"/>
      <c r="I1873" s="17"/>
      <c r="J1873" s="17"/>
      <c r="K1873" s="17"/>
      <c r="L1873" s="17"/>
      <c r="M1873" s="17"/>
      <c r="N1873" s="17"/>
    </row>
    <row r="1874" spans="2:14" ht="24.95" customHeight="1">
      <c r="B1874" s="17"/>
      <c r="C1874" s="17"/>
      <c r="F1874" s="17"/>
      <c r="G1874" s="17"/>
      <c r="H1874" s="17"/>
      <c r="I1874" s="17"/>
      <c r="J1874" s="17"/>
      <c r="K1874" s="17"/>
      <c r="L1874" s="17"/>
      <c r="M1874" s="17"/>
      <c r="N1874" s="17"/>
    </row>
    <row r="1875" spans="2:14" ht="24.95" customHeight="1">
      <c r="B1875" s="17"/>
      <c r="C1875" s="17"/>
      <c r="F1875" s="17"/>
      <c r="G1875" s="17"/>
      <c r="H1875" s="17"/>
      <c r="I1875" s="17"/>
      <c r="J1875" s="17"/>
      <c r="K1875" s="17"/>
      <c r="L1875" s="17"/>
      <c r="M1875" s="17"/>
      <c r="N1875" s="17"/>
    </row>
    <row r="1876" spans="2:14" ht="24.95" customHeight="1">
      <c r="B1876" s="17"/>
      <c r="C1876" s="17"/>
      <c r="F1876" s="17"/>
      <c r="G1876" s="17"/>
      <c r="H1876" s="17"/>
      <c r="I1876" s="17"/>
      <c r="J1876" s="17"/>
      <c r="K1876" s="17"/>
      <c r="L1876" s="17"/>
      <c r="M1876" s="17"/>
      <c r="N1876" s="17"/>
    </row>
    <row r="1877" spans="2:14" ht="24.95" customHeight="1">
      <c r="B1877" s="17"/>
      <c r="C1877" s="17"/>
      <c r="F1877" s="17"/>
      <c r="G1877" s="17"/>
      <c r="H1877" s="17"/>
      <c r="I1877" s="17"/>
      <c r="J1877" s="17"/>
      <c r="K1877" s="17"/>
      <c r="L1877" s="17"/>
      <c r="M1877" s="17"/>
      <c r="N1877" s="17"/>
    </row>
    <row r="1878" spans="2:14" ht="24.95" customHeight="1">
      <c r="B1878" s="17"/>
      <c r="C1878" s="17"/>
      <c r="F1878" s="17"/>
      <c r="G1878" s="17"/>
      <c r="H1878" s="17"/>
      <c r="I1878" s="17"/>
      <c r="J1878" s="17"/>
      <c r="K1878" s="17"/>
      <c r="L1878" s="17"/>
      <c r="M1878" s="17"/>
      <c r="N1878" s="17"/>
    </row>
    <row r="1879" spans="2:14" ht="24.95" customHeight="1">
      <c r="B1879" s="17"/>
      <c r="C1879" s="17"/>
      <c r="F1879" s="17"/>
      <c r="G1879" s="17"/>
      <c r="H1879" s="17"/>
      <c r="I1879" s="17"/>
      <c r="J1879" s="17"/>
      <c r="K1879" s="17"/>
      <c r="L1879" s="17"/>
      <c r="M1879" s="17"/>
      <c r="N1879" s="17"/>
    </row>
    <row r="1880" spans="2:14" ht="24.95" customHeight="1">
      <c r="B1880" s="17"/>
      <c r="C1880" s="17"/>
      <c r="F1880" s="17"/>
      <c r="G1880" s="17"/>
      <c r="H1880" s="17"/>
      <c r="I1880" s="17"/>
      <c r="J1880" s="17"/>
      <c r="K1880" s="17"/>
      <c r="L1880" s="17"/>
      <c r="M1880" s="17"/>
      <c r="N1880" s="17"/>
    </row>
    <row r="1881" spans="2:14" ht="24.95" customHeight="1">
      <c r="B1881" s="17"/>
      <c r="C1881" s="17"/>
      <c r="F1881" s="17"/>
      <c r="G1881" s="17"/>
      <c r="H1881" s="17"/>
      <c r="I1881" s="17"/>
      <c r="J1881" s="17"/>
      <c r="K1881" s="17"/>
      <c r="L1881" s="17"/>
      <c r="M1881" s="17"/>
      <c r="N1881" s="17"/>
    </row>
    <row r="1882" spans="2:14" ht="24.95" customHeight="1">
      <c r="B1882" s="17"/>
      <c r="C1882" s="17"/>
      <c r="F1882" s="17"/>
      <c r="G1882" s="17"/>
      <c r="H1882" s="17"/>
      <c r="I1882" s="17"/>
      <c r="J1882" s="17"/>
      <c r="K1882" s="17"/>
      <c r="L1882" s="17"/>
      <c r="M1882" s="17"/>
      <c r="N1882" s="17"/>
    </row>
    <row r="1883" spans="2:14" ht="24.95" customHeight="1">
      <c r="B1883" s="17"/>
      <c r="C1883" s="17"/>
      <c r="F1883" s="17"/>
      <c r="G1883" s="17"/>
      <c r="H1883" s="17"/>
      <c r="I1883" s="17"/>
      <c r="J1883" s="17"/>
      <c r="K1883" s="17"/>
      <c r="L1883" s="17"/>
      <c r="M1883" s="17"/>
      <c r="N1883" s="17"/>
    </row>
    <row r="1884" spans="2:14" ht="24.95" customHeight="1">
      <c r="B1884" s="17"/>
      <c r="C1884" s="17"/>
      <c r="F1884" s="17"/>
      <c r="G1884" s="17"/>
      <c r="H1884" s="17"/>
      <c r="I1884" s="17"/>
      <c r="J1884" s="17"/>
      <c r="K1884" s="17"/>
      <c r="L1884" s="17"/>
      <c r="M1884" s="17"/>
      <c r="N1884" s="17"/>
    </row>
    <row r="1885" spans="2:14" ht="24.95" customHeight="1">
      <c r="B1885" s="17"/>
      <c r="C1885" s="17"/>
      <c r="F1885" s="17"/>
      <c r="G1885" s="17"/>
      <c r="H1885" s="17"/>
      <c r="I1885" s="17"/>
      <c r="J1885" s="17"/>
      <c r="K1885" s="17"/>
      <c r="L1885" s="17"/>
      <c r="M1885" s="17"/>
      <c r="N1885" s="17"/>
    </row>
    <row r="1886" spans="2:14" ht="24.95" customHeight="1">
      <c r="B1886" s="17"/>
      <c r="C1886" s="17"/>
      <c r="F1886" s="17"/>
      <c r="G1886" s="17"/>
      <c r="H1886" s="17"/>
      <c r="I1886" s="17"/>
      <c r="J1886" s="17"/>
      <c r="K1886" s="17"/>
      <c r="L1886" s="17"/>
      <c r="M1886" s="17"/>
      <c r="N1886" s="17"/>
    </row>
    <row r="1887" spans="2:14" ht="24.95" customHeight="1">
      <c r="B1887" s="17"/>
      <c r="C1887" s="17"/>
      <c r="F1887" s="17"/>
      <c r="G1887" s="17"/>
      <c r="H1887" s="17"/>
      <c r="I1887" s="17"/>
      <c r="J1887" s="17"/>
      <c r="K1887" s="17"/>
      <c r="L1887" s="17"/>
      <c r="M1887" s="17"/>
      <c r="N1887" s="17"/>
    </row>
    <row r="1888" spans="2:14" ht="24.95" customHeight="1">
      <c r="B1888" s="17"/>
      <c r="C1888" s="17"/>
      <c r="F1888" s="17"/>
      <c r="G1888" s="17"/>
      <c r="H1888" s="17"/>
      <c r="I1888" s="17"/>
      <c r="J1888" s="17"/>
      <c r="K1888" s="17"/>
      <c r="L1888" s="17"/>
      <c r="M1888" s="17"/>
      <c r="N1888" s="17"/>
    </row>
    <row r="1889" spans="2:14" ht="24.95" customHeight="1">
      <c r="B1889" s="17"/>
      <c r="C1889" s="17"/>
      <c r="F1889" s="17"/>
      <c r="G1889" s="17"/>
      <c r="H1889" s="17"/>
      <c r="I1889" s="17"/>
      <c r="J1889" s="17"/>
      <c r="K1889" s="17"/>
      <c r="L1889" s="17"/>
      <c r="M1889" s="17"/>
      <c r="N1889" s="17"/>
    </row>
    <row r="1890" spans="2:14" ht="24.95" customHeight="1">
      <c r="B1890" s="17"/>
      <c r="C1890" s="17"/>
      <c r="F1890" s="17"/>
      <c r="G1890" s="17"/>
      <c r="H1890" s="17"/>
      <c r="I1890" s="17"/>
      <c r="J1890" s="17"/>
      <c r="K1890" s="17"/>
      <c r="L1890" s="17"/>
      <c r="M1890" s="17"/>
      <c r="N1890" s="17"/>
    </row>
    <row r="1891" spans="2:14" ht="24.95" customHeight="1">
      <c r="B1891" s="17"/>
      <c r="C1891" s="17"/>
      <c r="F1891" s="17"/>
      <c r="G1891" s="17"/>
      <c r="H1891" s="17"/>
      <c r="I1891" s="17"/>
      <c r="J1891" s="17"/>
      <c r="K1891" s="17"/>
      <c r="L1891" s="17"/>
      <c r="M1891" s="17"/>
      <c r="N1891" s="17"/>
    </row>
    <row r="1892" spans="2:14" ht="24.95" customHeight="1">
      <c r="B1892" s="17"/>
      <c r="C1892" s="17"/>
      <c r="F1892" s="17"/>
      <c r="G1892" s="17"/>
      <c r="H1892" s="17"/>
      <c r="I1892" s="17"/>
      <c r="J1892" s="17"/>
      <c r="K1892" s="17"/>
      <c r="L1892" s="17"/>
      <c r="M1892" s="17"/>
      <c r="N1892" s="17"/>
    </row>
    <row r="1893" spans="2:14" ht="24.95" customHeight="1">
      <c r="B1893" s="17"/>
      <c r="C1893" s="17"/>
      <c r="F1893" s="17"/>
      <c r="G1893" s="17"/>
      <c r="H1893" s="17"/>
      <c r="I1893" s="17"/>
      <c r="J1893" s="17"/>
      <c r="K1893" s="17"/>
      <c r="L1893" s="17"/>
      <c r="M1893" s="17"/>
      <c r="N1893" s="17"/>
    </row>
    <row r="1894" spans="2:14" ht="24.95" customHeight="1">
      <c r="B1894" s="17"/>
      <c r="C1894" s="17"/>
      <c r="F1894" s="17"/>
      <c r="G1894" s="17"/>
      <c r="H1894" s="17"/>
      <c r="I1894" s="17"/>
      <c r="J1894" s="17"/>
      <c r="K1894" s="17"/>
      <c r="L1894" s="17"/>
      <c r="M1894" s="17"/>
      <c r="N1894" s="17"/>
    </row>
    <row r="1895" spans="2:14" ht="24.95" customHeight="1">
      <c r="B1895" s="17"/>
      <c r="C1895" s="17"/>
      <c r="F1895" s="17"/>
      <c r="G1895" s="17"/>
      <c r="H1895" s="17"/>
      <c r="I1895" s="17"/>
      <c r="J1895" s="17"/>
      <c r="K1895" s="17"/>
      <c r="L1895" s="17"/>
      <c r="M1895" s="17"/>
      <c r="N1895" s="17"/>
    </row>
    <row r="1896" spans="2:14" ht="24.95" customHeight="1">
      <c r="B1896" s="17"/>
      <c r="C1896" s="17"/>
      <c r="F1896" s="17"/>
      <c r="G1896" s="17"/>
      <c r="H1896" s="17"/>
      <c r="I1896" s="17"/>
      <c r="J1896" s="17"/>
      <c r="K1896" s="17"/>
      <c r="L1896" s="17"/>
      <c r="M1896" s="17"/>
      <c r="N1896" s="17"/>
    </row>
    <row r="1897" spans="2:14" ht="24.95" customHeight="1">
      <c r="B1897" s="17"/>
      <c r="C1897" s="17"/>
      <c r="F1897" s="17"/>
      <c r="G1897" s="17"/>
      <c r="H1897" s="17"/>
      <c r="I1897" s="17"/>
      <c r="J1897" s="17"/>
      <c r="K1897" s="17"/>
      <c r="L1897" s="17"/>
      <c r="M1897" s="17"/>
      <c r="N1897" s="17"/>
    </row>
    <row r="1898" spans="2:14" ht="24.95" customHeight="1">
      <c r="B1898" s="17"/>
      <c r="C1898" s="17"/>
      <c r="F1898" s="17"/>
      <c r="G1898" s="17"/>
      <c r="H1898" s="17"/>
      <c r="I1898" s="17"/>
      <c r="J1898" s="17"/>
      <c r="K1898" s="17"/>
      <c r="L1898" s="17"/>
      <c r="M1898" s="17"/>
      <c r="N1898" s="17"/>
    </row>
    <row r="1899" spans="2:14" ht="24.95" customHeight="1">
      <c r="B1899" s="17"/>
      <c r="C1899" s="17"/>
      <c r="F1899" s="17"/>
      <c r="G1899" s="17"/>
      <c r="H1899" s="17"/>
      <c r="I1899" s="17"/>
      <c r="J1899" s="17"/>
      <c r="K1899" s="17"/>
      <c r="L1899" s="17"/>
      <c r="M1899" s="17"/>
      <c r="N1899" s="17"/>
    </row>
    <row r="1900" spans="2:14" ht="24.95" customHeight="1">
      <c r="B1900" s="17"/>
      <c r="C1900" s="17"/>
      <c r="F1900" s="17"/>
      <c r="G1900" s="17"/>
      <c r="H1900" s="17"/>
      <c r="I1900" s="17"/>
      <c r="J1900" s="17"/>
      <c r="K1900" s="17"/>
      <c r="L1900" s="17"/>
      <c r="M1900" s="17"/>
      <c r="N1900" s="17"/>
    </row>
    <row r="1901" spans="2:14" ht="24.95" customHeight="1">
      <c r="B1901" s="17"/>
      <c r="C1901" s="17"/>
      <c r="F1901" s="17"/>
      <c r="G1901" s="17"/>
      <c r="H1901" s="17"/>
      <c r="I1901" s="17"/>
      <c r="J1901" s="17"/>
      <c r="K1901" s="17"/>
      <c r="L1901" s="17"/>
      <c r="M1901" s="17"/>
      <c r="N1901" s="17"/>
    </row>
    <row r="1902" spans="2:14" ht="24.95" customHeight="1">
      <c r="B1902" s="17"/>
      <c r="C1902" s="17"/>
      <c r="F1902" s="17"/>
      <c r="G1902" s="17"/>
      <c r="H1902" s="17"/>
      <c r="I1902" s="17"/>
      <c r="J1902" s="17"/>
      <c r="K1902" s="17"/>
      <c r="L1902" s="17"/>
      <c r="M1902" s="17"/>
      <c r="N1902" s="17"/>
    </row>
    <row r="1903" spans="2:14" ht="24.95" customHeight="1">
      <c r="B1903" s="17"/>
      <c r="C1903" s="17"/>
      <c r="F1903" s="17"/>
      <c r="G1903" s="17"/>
      <c r="H1903" s="17"/>
      <c r="I1903" s="17"/>
      <c r="J1903" s="17"/>
      <c r="K1903" s="17"/>
      <c r="L1903" s="17"/>
      <c r="M1903" s="17"/>
      <c r="N1903" s="17"/>
    </row>
    <row r="1904" spans="2:14" ht="24.95" customHeight="1">
      <c r="B1904" s="17"/>
      <c r="C1904" s="17"/>
      <c r="F1904" s="17"/>
      <c r="G1904" s="17"/>
      <c r="H1904" s="17"/>
      <c r="I1904" s="17"/>
      <c r="J1904" s="17"/>
      <c r="K1904" s="17"/>
      <c r="L1904" s="17"/>
      <c r="M1904" s="17"/>
      <c r="N1904" s="17"/>
    </row>
    <row r="1905" spans="2:14" ht="24.95" customHeight="1">
      <c r="B1905" s="17"/>
      <c r="C1905" s="17"/>
      <c r="F1905" s="17"/>
      <c r="G1905" s="17"/>
      <c r="H1905" s="17"/>
      <c r="I1905" s="17"/>
      <c r="J1905" s="17"/>
      <c r="K1905" s="17"/>
      <c r="L1905" s="17"/>
      <c r="M1905" s="17"/>
      <c r="N1905" s="17"/>
    </row>
    <row r="1906" spans="2:14" ht="24.95" customHeight="1">
      <c r="B1906" s="17"/>
      <c r="C1906" s="17"/>
      <c r="F1906" s="17"/>
      <c r="G1906" s="17"/>
      <c r="H1906" s="17"/>
      <c r="I1906" s="17"/>
      <c r="J1906" s="17"/>
      <c r="K1906" s="17"/>
      <c r="L1906" s="17"/>
      <c r="M1906" s="17"/>
      <c r="N1906" s="17"/>
    </row>
    <row r="1907" spans="2:14" ht="24.95" customHeight="1">
      <c r="B1907" s="17"/>
      <c r="C1907" s="17"/>
      <c r="F1907" s="17"/>
      <c r="G1907" s="17"/>
      <c r="H1907" s="17"/>
      <c r="I1907" s="17"/>
      <c r="J1907" s="17"/>
      <c r="K1907" s="17"/>
      <c r="L1907" s="17"/>
      <c r="M1907" s="17"/>
      <c r="N1907" s="17"/>
    </row>
    <row r="1908" spans="2:14" ht="24.95" customHeight="1">
      <c r="B1908" s="17"/>
      <c r="C1908" s="17"/>
      <c r="F1908" s="17"/>
      <c r="G1908" s="17"/>
      <c r="H1908" s="17"/>
      <c r="I1908" s="17"/>
      <c r="J1908" s="17"/>
      <c r="K1908" s="17"/>
      <c r="L1908" s="17"/>
      <c r="M1908" s="17"/>
      <c r="N1908" s="17"/>
    </row>
    <row r="1909" spans="2:14" ht="24.95" customHeight="1">
      <c r="B1909" s="17"/>
      <c r="C1909" s="17"/>
      <c r="F1909" s="17"/>
      <c r="G1909" s="17"/>
      <c r="H1909" s="17"/>
      <c r="I1909" s="17"/>
      <c r="J1909" s="17"/>
      <c r="K1909" s="17"/>
      <c r="L1909" s="17"/>
      <c r="M1909" s="17"/>
      <c r="N1909" s="17"/>
    </row>
    <row r="1910" spans="2:14" ht="24.95" customHeight="1">
      <c r="B1910" s="17"/>
      <c r="C1910" s="17"/>
      <c r="F1910" s="17"/>
      <c r="G1910" s="17"/>
      <c r="H1910" s="17"/>
      <c r="I1910" s="17"/>
      <c r="J1910" s="17"/>
      <c r="K1910" s="17"/>
      <c r="L1910" s="17"/>
      <c r="M1910" s="17"/>
      <c r="N1910" s="17"/>
    </row>
    <row r="1911" spans="2:14" ht="24.95" customHeight="1">
      <c r="B1911" s="17"/>
      <c r="C1911" s="17"/>
      <c r="F1911" s="17"/>
      <c r="G1911" s="17"/>
      <c r="H1911" s="17"/>
      <c r="I1911" s="17"/>
      <c r="J1911" s="17"/>
      <c r="K1911" s="17"/>
      <c r="L1911" s="17"/>
      <c r="M1911" s="17"/>
      <c r="N1911" s="17"/>
    </row>
    <row r="1912" spans="2:14" ht="24.95" customHeight="1">
      <c r="B1912" s="17"/>
      <c r="C1912" s="17"/>
      <c r="F1912" s="17"/>
      <c r="G1912" s="17"/>
      <c r="H1912" s="17"/>
      <c r="I1912" s="17"/>
      <c r="J1912" s="17"/>
      <c r="K1912" s="17"/>
      <c r="L1912" s="17"/>
      <c r="M1912" s="17"/>
      <c r="N1912" s="17"/>
    </row>
    <row r="1913" spans="2:14" ht="24.95" customHeight="1">
      <c r="B1913" s="17"/>
      <c r="C1913" s="17"/>
      <c r="F1913" s="17"/>
      <c r="G1913" s="17"/>
      <c r="H1913" s="17"/>
      <c r="I1913" s="17"/>
      <c r="J1913" s="17"/>
      <c r="K1913" s="17"/>
      <c r="L1913" s="17"/>
      <c r="M1913" s="17"/>
      <c r="N1913" s="17"/>
    </row>
    <row r="1914" spans="2:14" ht="24.95" customHeight="1">
      <c r="B1914" s="17"/>
      <c r="C1914" s="17"/>
      <c r="F1914" s="17"/>
      <c r="G1914" s="17"/>
      <c r="H1914" s="17"/>
      <c r="I1914" s="17"/>
      <c r="J1914" s="17"/>
      <c r="K1914" s="17"/>
      <c r="L1914" s="17"/>
      <c r="M1914" s="17"/>
      <c r="N1914" s="17"/>
    </row>
    <row r="1915" spans="2:14" ht="24.95" customHeight="1">
      <c r="B1915" s="17"/>
      <c r="C1915" s="17"/>
      <c r="F1915" s="17"/>
      <c r="G1915" s="17"/>
      <c r="H1915" s="17"/>
      <c r="I1915" s="17"/>
      <c r="J1915" s="17"/>
      <c r="K1915" s="17"/>
      <c r="L1915" s="17"/>
      <c r="M1915" s="17"/>
      <c r="N1915" s="17"/>
    </row>
    <row r="1916" spans="2:14" ht="24.95" customHeight="1">
      <c r="B1916" s="17"/>
      <c r="C1916" s="17"/>
      <c r="F1916" s="17"/>
      <c r="G1916" s="17"/>
      <c r="H1916" s="17"/>
      <c r="I1916" s="17"/>
      <c r="J1916" s="17"/>
      <c r="K1916" s="17"/>
      <c r="L1916" s="17"/>
      <c r="M1916" s="17"/>
      <c r="N1916" s="17"/>
    </row>
    <row r="1917" spans="2:14" ht="24.95" customHeight="1">
      <c r="B1917" s="17"/>
      <c r="C1917" s="17"/>
      <c r="F1917" s="17"/>
      <c r="G1917" s="17"/>
      <c r="H1917" s="17"/>
      <c r="I1917" s="17"/>
      <c r="J1917" s="17"/>
      <c r="K1917" s="17"/>
      <c r="L1917" s="17"/>
      <c r="M1917" s="17"/>
      <c r="N1917" s="17"/>
    </row>
    <row r="1918" spans="2:14" ht="24.95" customHeight="1">
      <c r="B1918" s="17"/>
      <c r="C1918" s="17"/>
      <c r="F1918" s="17"/>
      <c r="G1918" s="17"/>
      <c r="H1918" s="17"/>
      <c r="I1918" s="17"/>
      <c r="J1918" s="17"/>
      <c r="K1918" s="17"/>
      <c r="L1918" s="17"/>
      <c r="M1918" s="17"/>
      <c r="N1918" s="17"/>
    </row>
    <row r="1919" spans="2:14" ht="24.95" customHeight="1">
      <c r="B1919" s="17"/>
      <c r="C1919" s="17"/>
      <c r="F1919" s="17"/>
      <c r="G1919" s="17"/>
      <c r="H1919" s="17"/>
      <c r="I1919" s="17"/>
      <c r="J1919" s="17"/>
      <c r="K1919" s="17"/>
      <c r="L1919" s="17"/>
      <c r="M1919" s="17"/>
      <c r="N1919" s="17"/>
    </row>
    <row r="1920" spans="2:14" ht="24.95" customHeight="1">
      <c r="B1920" s="17"/>
      <c r="C1920" s="17"/>
      <c r="F1920" s="17"/>
      <c r="G1920" s="17"/>
      <c r="H1920" s="17"/>
      <c r="I1920" s="17"/>
      <c r="J1920" s="17"/>
      <c r="K1920" s="17"/>
      <c r="L1920" s="17"/>
      <c r="M1920" s="17"/>
      <c r="N1920" s="17"/>
    </row>
    <row r="1921" spans="2:14" ht="24.95" customHeight="1">
      <c r="B1921" s="17"/>
      <c r="C1921" s="17"/>
      <c r="F1921" s="17"/>
      <c r="G1921" s="17"/>
      <c r="H1921" s="17"/>
      <c r="I1921" s="17"/>
      <c r="J1921" s="17"/>
      <c r="K1921" s="17"/>
      <c r="L1921" s="17"/>
      <c r="M1921" s="17"/>
      <c r="N1921" s="17"/>
    </row>
    <row r="1922" spans="2:14" ht="24.95" customHeight="1">
      <c r="B1922" s="17"/>
      <c r="C1922" s="17"/>
      <c r="F1922" s="17"/>
      <c r="G1922" s="17"/>
      <c r="H1922" s="17"/>
      <c r="I1922" s="17"/>
      <c r="J1922" s="17"/>
      <c r="K1922" s="17"/>
      <c r="L1922" s="17"/>
      <c r="M1922" s="17"/>
      <c r="N1922" s="17"/>
    </row>
    <row r="1923" spans="2:14" ht="24.95" customHeight="1">
      <c r="B1923" s="17"/>
      <c r="C1923" s="17"/>
      <c r="F1923" s="17"/>
      <c r="G1923" s="17"/>
      <c r="H1923" s="17"/>
      <c r="I1923" s="17"/>
      <c r="J1923" s="17"/>
      <c r="K1923" s="17"/>
      <c r="L1923" s="17"/>
      <c r="M1923" s="17"/>
      <c r="N1923" s="17"/>
    </row>
    <row r="1924" spans="2:14" ht="24.95" customHeight="1">
      <c r="B1924" s="17"/>
      <c r="C1924" s="17"/>
      <c r="F1924" s="17"/>
      <c r="G1924" s="17"/>
      <c r="H1924" s="17"/>
      <c r="I1924" s="17"/>
      <c r="J1924" s="17"/>
      <c r="K1924" s="17"/>
      <c r="L1924" s="17"/>
      <c r="M1924" s="17"/>
      <c r="N1924" s="17"/>
    </row>
    <row r="1925" spans="2:14" ht="24.95" customHeight="1">
      <c r="B1925" s="17"/>
      <c r="C1925" s="17"/>
      <c r="F1925" s="17"/>
      <c r="G1925" s="17"/>
      <c r="H1925" s="17"/>
      <c r="I1925" s="17"/>
      <c r="J1925" s="17"/>
      <c r="K1925" s="17"/>
      <c r="L1925" s="17"/>
      <c r="M1925" s="17"/>
      <c r="N1925" s="17"/>
    </row>
    <row r="1926" spans="2:14" ht="24.95" customHeight="1">
      <c r="B1926" s="17"/>
      <c r="C1926" s="17"/>
      <c r="F1926" s="17"/>
      <c r="G1926" s="17"/>
      <c r="H1926" s="17"/>
      <c r="I1926" s="17"/>
      <c r="J1926" s="17"/>
      <c r="K1926" s="17"/>
      <c r="L1926" s="17"/>
      <c r="M1926" s="17"/>
      <c r="N1926" s="17"/>
    </row>
    <row r="1927" spans="2:14" ht="24.95" customHeight="1">
      <c r="B1927" s="17"/>
      <c r="C1927" s="17"/>
      <c r="F1927" s="17"/>
      <c r="G1927" s="17"/>
      <c r="H1927" s="17"/>
      <c r="I1927" s="17"/>
      <c r="J1927" s="17"/>
      <c r="K1927" s="17"/>
      <c r="L1927" s="17"/>
      <c r="M1927" s="17"/>
      <c r="N1927" s="17"/>
    </row>
    <row r="1928" spans="2:14" ht="24.95" customHeight="1">
      <c r="B1928" s="17"/>
      <c r="C1928" s="17"/>
      <c r="F1928" s="17"/>
      <c r="G1928" s="17"/>
      <c r="H1928" s="17"/>
      <c r="I1928" s="17"/>
      <c r="J1928" s="17"/>
      <c r="K1928" s="17"/>
      <c r="L1928" s="17"/>
      <c r="M1928" s="17"/>
      <c r="N1928" s="17"/>
    </row>
    <row r="1929" spans="2:14" ht="24.95" customHeight="1">
      <c r="B1929" s="17"/>
      <c r="C1929" s="17"/>
      <c r="F1929" s="17"/>
      <c r="G1929" s="17"/>
      <c r="H1929" s="17"/>
      <c r="I1929" s="17"/>
      <c r="J1929" s="17"/>
      <c r="K1929" s="17"/>
      <c r="L1929" s="17"/>
      <c r="M1929" s="17"/>
      <c r="N1929" s="17"/>
    </row>
    <row r="1930" spans="2:14" ht="24.95" customHeight="1">
      <c r="B1930" s="17"/>
      <c r="C1930" s="17"/>
      <c r="F1930" s="17"/>
      <c r="G1930" s="17"/>
      <c r="H1930" s="17"/>
      <c r="I1930" s="17"/>
      <c r="J1930" s="17"/>
      <c r="K1930" s="17"/>
      <c r="L1930" s="17"/>
      <c r="M1930" s="17"/>
      <c r="N1930" s="17"/>
    </row>
    <row r="1931" spans="2:14" ht="24.95" customHeight="1">
      <c r="B1931" s="17"/>
      <c r="C1931" s="17"/>
      <c r="F1931" s="17"/>
      <c r="G1931" s="17"/>
      <c r="H1931" s="17"/>
      <c r="I1931" s="17"/>
      <c r="J1931" s="17"/>
      <c r="K1931" s="17"/>
      <c r="L1931" s="17"/>
      <c r="M1931" s="17"/>
      <c r="N1931" s="17"/>
    </row>
    <row r="1932" spans="2:14" ht="24.95" customHeight="1">
      <c r="B1932" s="17"/>
      <c r="C1932" s="17"/>
      <c r="F1932" s="17"/>
      <c r="G1932" s="17"/>
      <c r="H1932" s="17"/>
      <c r="I1932" s="17"/>
      <c r="J1932" s="17"/>
      <c r="K1932" s="17"/>
      <c r="L1932" s="17"/>
      <c r="M1932" s="17"/>
      <c r="N1932" s="17"/>
    </row>
    <row r="1933" spans="2:14" ht="24.95" customHeight="1">
      <c r="B1933" s="17"/>
      <c r="C1933" s="17"/>
      <c r="F1933" s="17"/>
      <c r="G1933" s="17"/>
      <c r="H1933" s="17"/>
      <c r="I1933" s="17"/>
      <c r="J1933" s="17"/>
      <c r="K1933" s="17"/>
      <c r="L1933" s="17"/>
      <c r="M1933" s="17"/>
      <c r="N1933" s="17"/>
    </row>
    <row r="1934" spans="2:14" ht="24.95" customHeight="1">
      <c r="B1934" s="17"/>
      <c r="C1934" s="17"/>
      <c r="F1934" s="17"/>
      <c r="G1934" s="17"/>
      <c r="H1934" s="17"/>
      <c r="I1934" s="17"/>
      <c r="J1934" s="17"/>
      <c r="K1934" s="17"/>
      <c r="L1934" s="17"/>
      <c r="M1934" s="17"/>
      <c r="N1934" s="17"/>
    </row>
    <row r="1935" spans="2:14" ht="24.95" customHeight="1">
      <c r="B1935" s="17"/>
      <c r="C1935" s="17"/>
      <c r="F1935" s="17"/>
      <c r="G1935" s="17"/>
      <c r="H1935" s="17"/>
      <c r="I1935" s="17"/>
      <c r="J1935" s="17"/>
      <c r="K1935" s="17"/>
      <c r="L1935" s="17"/>
      <c r="M1935" s="17"/>
      <c r="N1935" s="17"/>
    </row>
    <row r="1936" spans="2:14" ht="24.95" customHeight="1">
      <c r="B1936" s="17"/>
      <c r="C1936" s="17"/>
      <c r="F1936" s="17"/>
      <c r="G1936" s="17"/>
      <c r="H1936" s="17"/>
      <c r="I1936" s="17"/>
      <c r="J1936" s="17"/>
      <c r="K1936" s="17"/>
      <c r="L1936" s="17"/>
      <c r="M1936" s="17"/>
      <c r="N1936" s="17"/>
    </row>
    <row r="1937" spans="2:14" ht="24.95" customHeight="1">
      <c r="B1937" s="17"/>
      <c r="C1937" s="17"/>
      <c r="F1937" s="17"/>
      <c r="G1937" s="17"/>
      <c r="H1937" s="17"/>
      <c r="I1937" s="17"/>
      <c r="J1937" s="17"/>
      <c r="K1937" s="17"/>
      <c r="L1937" s="17"/>
      <c r="M1937" s="17"/>
      <c r="N1937" s="17"/>
    </row>
    <row r="1938" spans="2:14" ht="24.95" customHeight="1">
      <c r="B1938" s="17"/>
      <c r="C1938" s="17"/>
      <c r="F1938" s="17"/>
      <c r="G1938" s="17"/>
      <c r="H1938" s="17"/>
      <c r="I1938" s="17"/>
      <c r="J1938" s="17"/>
      <c r="K1938" s="17"/>
      <c r="L1938" s="17"/>
      <c r="M1938" s="17"/>
      <c r="N1938" s="17"/>
    </row>
    <row r="1939" spans="2:14" ht="24.95" customHeight="1">
      <c r="B1939" s="17"/>
      <c r="C1939" s="17"/>
      <c r="F1939" s="17"/>
      <c r="G1939" s="17"/>
      <c r="H1939" s="17"/>
      <c r="I1939" s="17"/>
      <c r="J1939" s="17"/>
      <c r="K1939" s="17"/>
      <c r="L1939" s="17"/>
      <c r="M1939" s="17"/>
      <c r="N1939" s="17"/>
    </row>
    <row r="1940" spans="2:14" ht="24.95" customHeight="1">
      <c r="B1940" s="17"/>
      <c r="C1940" s="17"/>
      <c r="F1940" s="17"/>
      <c r="G1940" s="17"/>
      <c r="H1940" s="17"/>
      <c r="I1940" s="17"/>
      <c r="J1940" s="17"/>
      <c r="K1940" s="17"/>
      <c r="L1940" s="17"/>
      <c r="M1940" s="17"/>
      <c r="N1940" s="17"/>
    </row>
    <row r="1941" spans="2:14" ht="24.95" customHeight="1">
      <c r="B1941" s="17"/>
      <c r="C1941" s="17"/>
      <c r="F1941" s="17"/>
      <c r="G1941" s="17"/>
      <c r="H1941" s="17"/>
      <c r="I1941" s="17"/>
      <c r="J1941" s="17"/>
      <c r="K1941" s="17"/>
      <c r="L1941" s="17"/>
      <c r="M1941" s="17"/>
      <c r="N1941" s="17"/>
    </row>
    <row r="1942" spans="2:14" ht="24.95" customHeight="1">
      <c r="B1942" s="17"/>
      <c r="C1942" s="17"/>
      <c r="F1942" s="17"/>
      <c r="G1942" s="17"/>
      <c r="H1942" s="17"/>
      <c r="I1942" s="17"/>
      <c r="J1942" s="17"/>
      <c r="K1942" s="17"/>
      <c r="L1942" s="17"/>
      <c r="M1942" s="17"/>
      <c r="N1942" s="17"/>
    </row>
    <row r="1943" spans="2:14" ht="24.95" customHeight="1">
      <c r="B1943" s="17"/>
      <c r="C1943" s="17"/>
      <c r="F1943" s="17"/>
      <c r="G1943" s="17"/>
      <c r="H1943" s="17"/>
      <c r="I1943" s="17"/>
      <c r="J1943" s="17"/>
      <c r="K1943" s="17"/>
      <c r="L1943" s="17"/>
      <c r="M1943" s="17"/>
      <c r="N1943" s="17"/>
    </row>
    <row r="1944" spans="2:14" ht="24.95" customHeight="1">
      <c r="B1944" s="17"/>
      <c r="C1944" s="17"/>
      <c r="F1944" s="17"/>
      <c r="G1944" s="17"/>
      <c r="H1944" s="17"/>
      <c r="I1944" s="17"/>
      <c r="J1944" s="17"/>
      <c r="K1944" s="17"/>
      <c r="L1944" s="17"/>
      <c r="M1944" s="17"/>
      <c r="N1944" s="17"/>
    </row>
    <row r="1945" spans="2:14" ht="24.95" customHeight="1">
      <c r="B1945" s="17"/>
      <c r="C1945" s="17"/>
      <c r="F1945" s="17"/>
      <c r="G1945" s="17"/>
      <c r="H1945" s="17"/>
      <c r="I1945" s="17"/>
      <c r="J1945" s="17"/>
      <c r="K1945" s="17"/>
      <c r="L1945" s="17"/>
      <c r="M1945" s="17"/>
      <c r="N1945" s="17"/>
    </row>
    <row r="1946" spans="2:14" ht="24.95" customHeight="1">
      <c r="B1946" s="17"/>
      <c r="C1946" s="17"/>
      <c r="F1946" s="17"/>
      <c r="G1946" s="17"/>
      <c r="H1946" s="17"/>
      <c r="I1946" s="17"/>
      <c r="J1946" s="17"/>
      <c r="K1946" s="17"/>
      <c r="L1946" s="17"/>
      <c r="M1946" s="17"/>
      <c r="N1946" s="17"/>
    </row>
    <row r="1947" spans="2:14" ht="24.95" customHeight="1">
      <c r="B1947" s="17"/>
      <c r="C1947" s="17"/>
      <c r="F1947" s="17"/>
      <c r="G1947" s="17"/>
      <c r="H1947" s="17"/>
      <c r="I1947" s="17"/>
      <c r="J1947" s="17"/>
      <c r="K1947" s="17"/>
      <c r="L1947" s="17"/>
      <c r="M1947" s="17"/>
      <c r="N1947" s="17"/>
    </row>
    <row r="1948" spans="2:14" ht="24.95" customHeight="1">
      <c r="B1948" s="17"/>
      <c r="C1948" s="17"/>
      <c r="F1948" s="17"/>
      <c r="G1948" s="17"/>
      <c r="H1948" s="17"/>
      <c r="I1948" s="17"/>
      <c r="J1948" s="17"/>
      <c r="K1948" s="17"/>
      <c r="L1948" s="17"/>
      <c r="M1948" s="17"/>
      <c r="N1948" s="17"/>
    </row>
    <row r="1949" spans="2:14" ht="24.95" customHeight="1">
      <c r="B1949" s="17"/>
      <c r="C1949" s="17"/>
      <c r="F1949" s="17"/>
      <c r="G1949" s="17"/>
      <c r="H1949" s="17"/>
      <c r="I1949" s="17"/>
      <c r="J1949" s="17"/>
      <c r="K1949" s="17"/>
      <c r="L1949" s="17"/>
      <c r="M1949" s="17"/>
      <c r="N1949" s="17"/>
    </row>
    <row r="1950" spans="2:14" ht="24.95" customHeight="1">
      <c r="B1950" s="17"/>
      <c r="C1950" s="17"/>
      <c r="F1950" s="17"/>
      <c r="G1950" s="17"/>
      <c r="H1950" s="17"/>
      <c r="I1950" s="17"/>
      <c r="J1950" s="17"/>
      <c r="K1950" s="17"/>
      <c r="L1950" s="17"/>
      <c r="M1950" s="17"/>
      <c r="N1950" s="17"/>
    </row>
    <row r="1951" spans="2:14" ht="24.95" customHeight="1">
      <c r="B1951" s="17"/>
      <c r="C1951" s="17"/>
      <c r="F1951" s="17"/>
      <c r="G1951" s="17"/>
      <c r="H1951" s="17"/>
      <c r="I1951" s="17"/>
      <c r="J1951" s="17"/>
      <c r="K1951" s="17"/>
      <c r="L1951" s="17"/>
      <c r="M1951" s="17"/>
      <c r="N1951" s="17"/>
    </row>
    <row r="1952" spans="2:14" ht="24.95" customHeight="1">
      <c r="B1952" s="17"/>
      <c r="C1952" s="17"/>
      <c r="F1952" s="17"/>
      <c r="G1952" s="17"/>
      <c r="H1952" s="17"/>
      <c r="I1952" s="17"/>
      <c r="J1952" s="17"/>
      <c r="K1952" s="17"/>
      <c r="L1952" s="17"/>
      <c r="M1952" s="17"/>
      <c r="N1952" s="17"/>
    </row>
    <row r="1953" spans="2:14" ht="24.95" customHeight="1">
      <c r="B1953" s="17"/>
      <c r="C1953" s="17"/>
      <c r="F1953" s="17"/>
      <c r="G1953" s="17"/>
      <c r="H1953" s="17"/>
      <c r="I1953" s="17"/>
      <c r="J1953" s="17"/>
      <c r="K1953" s="17"/>
      <c r="L1953" s="17"/>
      <c r="M1953" s="17"/>
      <c r="N1953" s="17"/>
    </row>
    <row r="1954" spans="2:14" ht="24.95" customHeight="1">
      <c r="B1954" s="17"/>
      <c r="C1954" s="17"/>
      <c r="F1954" s="17"/>
      <c r="G1954" s="17"/>
      <c r="H1954" s="17"/>
      <c r="I1954" s="17"/>
      <c r="J1954" s="17"/>
      <c r="K1954" s="17"/>
      <c r="L1954" s="17"/>
      <c r="M1954" s="17"/>
      <c r="N1954" s="17"/>
    </row>
    <row r="1955" spans="2:14" ht="24.95" customHeight="1">
      <c r="B1955" s="17"/>
      <c r="C1955" s="17"/>
      <c r="F1955" s="17"/>
      <c r="G1955" s="17"/>
      <c r="H1955" s="17"/>
      <c r="I1955" s="17"/>
      <c r="J1955" s="17"/>
      <c r="K1955" s="17"/>
      <c r="L1955" s="17"/>
      <c r="M1955" s="17"/>
      <c r="N1955" s="17"/>
    </row>
    <row r="1956" spans="2:14" ht="24.95" customHeight="1">
      <c r="B1956" s="17"/>
      <c r="C1956" s="17"/>
      <c r="F1956" s="17"/>
      <c r="G1956" s="17"/>
      <c r="H1956" s="17"/>
      <c r="I1956" s="17"/>
      <c r="J1956" s="17"/>
      <c r="K1956" s="17"/>
      <c r="L1956" s="17"/>
      <c r="M1956" s="17"/>
      <c r="N1956" s="17"/>
    </row>
    <row r="1957" spans="2:14" ht="24.95" customHeight="1">
      <c r="B1957" s="17"/>
      <c r="C1957" s="17"/>
      <c r="F1957" s="17"/>
      <c r="G1957" s="17"/>
      <c r="H1957" s="17"/>
      <c r="I1957" s="17"/>
      <c r="J1957" s="17"/>
      <c r="K1957" s="17"/>
      <c r="L1957" s="17"/>
      <c r="M1957" s="17"/>
      <c r="N1957" s="17"/>
    </row>
    <row r="1958" spans="2:14" ht="24.95" customHeight="1">
      <c r="B1958" s="17"/>
      <c r="C1958" s="17"/>
      <c r="F1958" s="17"/>
      <c r="G1958" s="17"/>
      <c r="H1958" s="17"/>
      <c r="I1958" s="17"/>
      <c r="J1958" s="17"/>
      <c r="K1958" s="17"/>
      <c r="L1958" s="17"/>
      <c r="M1958" s="17"/>
      <c r="N1958" s="17"/>
    </row>
    <row r="1959" spans="2:14" ht="24.95" customHeight="1">
      <c r="B1959" s="17"/>
      <c r="C1959" s="17"/>
      <c r="F1959" s="17"/>
      <c r="G1959" s="17"/>
      <c r="H1959" s="17"/>
      <c r="I1959" s="17"/>
      <c r="J1959" s="17"/>
      <c r="K1959" s="17"/>
      <c r="L1959" s="17"/>
      <c r="M1959" s="17"/>
      <c r="N1959" s="17"/>
    </row>
    <row r="1960" spans="2:14" ht="24.95" customHeight="1">
      <c r="B1960" s="17"/>
      <c r="C1960" s="17"/>
      <c r="F1960" s="17"/>
      <c r="G1960" s="17"/>
      <c r="H1960" s="17"/>
      <c r="I1960" s="17"/>
      <c r="J1960" s="17"/>
      <c r="K1960" s="17"/>
      <c r="L1960" s="17"/>
      <c r="M1960" s="17"/>
      <c r="N1960" s="17"/>
    </row>
    <row r="1961" spans="2:14" ht="24.95" customHeight="1">
      <c r="B1961" s="17"/>
      <c r="C1961" s="17"/>
      <c r="F1961" s="17"/>
      <c r="G1961" s="17"/>
      <c r="H1961" s="17"/>
      <c r="I1961" s="17"/>
      <c r="J1961" s="17"/>
      <c r="K1961" s="17"/>
      <c r="L1961" s="17"/>
      <c r="M1961" s="17"/>
      <c r="N1961" s="17"/>
    </row>
    <row r="1962" spans="2:14" ht="24.95" customHeight="1">
      <c r="B1962" s="17"/>
      <c r="C1962" s="17"/>
      <c r="F1962" s="17"/>
      <c r="G1962" s="17"/>
      <c r="H1962" s="17"/>
      <c r="I1962" s="17"/>
      <c r="J1962" s="17"/>
      <c r="K1962" s="17"/>
      <c r="L1962" s="17"/>
      <c r="M1962" s="17"/>
      <c r="N1962" s="17"/>
    </row>
    <row r="1963" spans="2:14" ht="24.95" customHeight="1">
      <c r="B1963" s="17"/>
      <c r="C1963" s="17"/>
      <c r="F1963" s="17"/>
      <c r="G1963" s="17"/>
      <c r="H1963" s="17"/>
      <c r="I1963" s="17"/>
      <c r="J1963" s="17"/>
      <c r="K1963" s="17"/>
      <c r="L1963" s="17"/>
      <c r="M1963" s="17"/>
      <c r="N1963" s="17"/>
    </row>
    <row r="1964" spans="2:14" ht="24.95" customHeight="1">
      <c r="B1964" s="17"/>
      <c r="C1964" s="17"/>
      <c r="F1964" s="17"/>
      <c r="G1964" s="17"/>
      <c r="H1964" s="17"/>
      <c r="I1964" s="17"/>
      <c r="J1964" s="17"/>
      <c r="K1964" s="17"/>
      <c r="L1964" s="17"/>
      <c r="M1964" s="17"/>
      <c r="N1964" s="17"/>
    </row>
    <row r="1965" spans="2:14" ht="24.95" customHeight="1">
      <c r="B1965" s="17"/>
      <c r="C1965" s="17"/>
      <c r="F1965" s="17"/>
      <c r="G1965" s="17"/>
      <c r="H1965" s="17"/>
      <c r="I1965" s="17"/>
      <c r="J1965" s="17"/>
      <c r="K1965" s="17"/>
      <c r="L1965" s="17"/>
      <c r="M1965" s="17"/>
      <c r="N1965" s="17"/>
    </row>
    <row r="1966" spans="2:14" ht="24.95" customHeight="1">
      <c r="B1966" s="17"/>
      <c r="C1966" s="17"/>
      <c r="F1966" s="17"/>
      <c r="G1966" s="17"/>
      <c r="H1966" s="17"/>
      <c r="I1966" s="17"/>
      <c r="J1966" s="17"/>
      <c r="K1966" s="17"/>
      <c r="L1966" s="17"/>
      <c r="M1966" s="17"/>
      <c r="N1966" s="17"/>
    </row>
    <row r="1967" spans="2:14" ht="24.95" customHeight="1">
      <c r="B1967" s="17"/>
      <c r="C1967" s="17"/>
      <c r="F1967" s="17"/>
      <c r="G1967" s="17"/>
      <c r="H1967" s="17"/>
      <c r="I1967" s="17"/>
      <c r="J1967" s="17"/>
      <c r="K1967" s="17"/>
      <c r="L1967" s="17"/>
      <c r="M1967" s="17"/>
      <c r="N1967" s="17"/>
    </row>
    <row r="1968" spans="2:14" ht="24.95" customHeight="1">
      <c r="B1968" s="17"/>
      <c r="C1968" s="17"/>
      <c r="F1968" s="17"/>
      <c r="G1968" s="17"/>
      <c r="H1968" s="17"/>
      <c r="I1968" s="17"/>
      <c r="J1968" s="17"/>
      <c r="K1968" s="17"/>
      <c r="L1968" s="17"/>
      <c r="M1968" s="17"/>
      <c r="N1968" s="17"/>
    </row>
    <row r="1969" spans="2:14" ht="24.95" customHeight="1">
      <c r="B1969" s="17"/>
      <c r="C1969" s="17"/>
      <c r="F1969" s="17"/>
      <c r="G1969" s="17"/>
      <c r="H1969" s="17"/>
      <c r="I1969" s="17"/>
      <c r="J1969" s="17"/>
      <c r="K1969" s="17"/>
      <c r="L1969" s="17"/>
      <c r="M1969" s="17"/>
      <c r="N1969" s="17"/>
    </row>
    <row r="1970" spans="2:14" ht="24.95" customHeight="1">
      <c r="B1970" s="17"/>
      <c r="C1970" s="17"/>
      <c r="F1970" s="17"/>
      <c r="G1970" s="17"/>
      <c r="H1970" s="17"/>
      <c r="I1970" s="17"/>
      <c r="J1970" s="17"/>
      <c r="K1970" s="17"/>
      <c r="L1970" s="17"/>
      <c r="M1970" s="17"/>
      <c r="N1970" s="17"/>
    </row>
    <row r="1971" spans="2:14" ht="24.95" customHeight="1">
      <c r="B1971" s="17"/>
      <c r="C1971" s="17"/>
      <c r="F1971" s="17"/>
      <c r="G1971" s="17"/>
      <c r="H1971" s="17"/>
      <c r="I1971" s="17"/>
      <c r="J1971" s="17"/>
      <c r="K1971" s="17"/>
      <c r="L1971" s="17"/>
      <c r="M1971" s="17"/>
      <c r="N1971" s="17"/>
    </row>
    <row r="1972" spans="2:14" ht="24.95" customHeight="1">
      <c r="B1972" s="17"/>
      <c r="C1972" s="17"/>
      <c r="F1972" s="17"/>
      <c r="G1972" s="17"/>
      <c r="H1972" s="17"/>
      <c r="I1972" s="17"/>
      <c r="J1972" s="17"/>
      <c r="K1972" s="17"/>
      <c r="L1972" s="17"/>
      <c r="M1972" s="17"/>
      <c r="N1972" s="17"/>
    </row>
    <row r="1973" spans="2:14" ht="24.95" customHeight="1">
      <c r="B1973" s="17"/>
      <c r="C1973" s="17"/>
      <c r="F1973" s="17"/>
      <c r="G1973" s="17"/>
      <c r="H1973" s="17"/>
      <c r="I1973" s="17"/>
      <c r="J1973" s="17"/>
      <c r="K1973" s="17"/>
      <c r="L1973" s="17"/>
      <c r="M1973" s="17"/>
      <c r="N1973" s="17"/>
    </row>
    <row r="1974" spans="2:14" ht="24.95" customHeight="1">
      <c r="B1974" s="17"/>
      <c r="C1974" s="17"/>
      <c r="F1974" s="17"/>
      <c r="G1974" s="17"/>
      <c r="H1974" s="17"/>
      <c r="I1974" s="17"/>
      <c r="J1974" s="17"/>
      <c r="K1974" s="17"/>
      <c r="L1974" s="17"/>
      <c r="M1974" s="17"/>
      <c r="N1974" s="17"/>
    </row>
    <row r="1975" spans="2:14" ht="24.95" customHeight="1">
      <c r="B1975" s="17"/>
      <c r="C1975" s="17"/>
      <c r="F1975" s="17"/>
      <c r="G1975" s="17"/>
      <c r="H1975" s="17"/>
      <c r="I1975" s="17"/>
      <c r="J1975" s="17"/>
      <c r="K1975" s="17"/>
      <c r="L1975" s="17"/>
      <c r="M1975" s="17"/>
      <c r="N1975" s="17"/>
    </row>
    <row r="1976" spans="2:14" ht="24.95" customHeight="1">
      <c r="B1976" s="17"/>
      <c r="C1976" s="17"/>
      <c r="F1976" s="17"/>
      <c r="G1976" s="17"/>
      <c r="H1976" s="17"/>
      <c r="I1976" s="17"/>
      <c r="J1976" s="17"/>
      <c r="K1976" s="17"/>
      <c r="L1976" s="17"/>
      <c r="M1976" s="17"/>
      <c r="N1976" s="17"/>
    </row>
    <row r="1977" spans="2:14" ht="24.95" customHeight="1">
      <c r="B1977" s="17"/>
      <c r="C1977" s="17"/>
      <c r="F1977" s="17"/>
      <c r="G1977" s="17"/>
      <c r="H1977" s="17"/>
      <c r="I1977" s="17"/>
      <c r="J1977" s="17"/>
      <c r="K1977" s="17"/>
      <c r="L1977" s="17"/>
      <c r="M1977" s="17"/>
      <c r="N1977" s="17"/>
    </row>
    <row r="1978" spans="2:14" ht="24.95" customHeight="1">
      <c r="B1978" s="17"/>
      <c r="C1978" s="17"/>
      <c r="F1978" s="17"/>
      <c r="G1978" s="17"/>
      <c r="H1978" s="17"/>
      <c r="I1978" s="17"/>
      <c r="J1978" s="17"/>
      <c r="K1978" s="17"/>
      <c r="L1978" s="17"/>
      <c r="M1978" s="17"/>
      <c r="N1978" s="17"/>
    </row>
    <row r="1979" spans="2:14" ht="24.95" customHeight="1">
      <c r="B1979" s="17"/>
      <c r="C1979" s="17"/>
      <c r="F1979" s="17"/>
      <c r="G1979" s="17"/>
      <c r="H1979" s="17"/>
      <c r="I1979" s="17"/>
      <c r="J1979" s="17"/>
      <c r="K1979" s="17"/>
      <c r="L1979" s="17"/>
      <c r="M1979" s="17"/>
      <c r="N1979" s="17"/>
    </row>
    <row r="1980" spans="2:14" ht="24.95" customHeight="1">
      <c r="B1980" s="17"/>
      <c r="C1980" s="17"/>
      <c r="F1980" s="17"/>
      <c r="G1980" s="17"/>
      <c r="H1980" s="17"/>
      <c r="I1980" s="17"/>
      <c r="J1980" s="17"/>
      <c r="K1980" s="17"/>
      <c r="L1980" s="17"/>
      <c r="M1980" s="17"/>
      <c r="N1980" s="17"/>
    </row>
    <row r="1981" spans="2:14" ht="24.95" customHeight="1">
      <c r="B1981" s="17"/>
      <c r="C1981" s="17"/>
      <c r="F1981" s="17"/>
      <c r="G1981" s="17"/>
      <c r="H1981" s="17"/>
      <c r="I1981" s="17"/>
      <c r="J1981" s="17"/>
      <c r="K1981" s="17"/>
      <c r="L1981" s="17"/>
      <c r="M1981" s="17"/>
      <c r="N1981" s="17"/>
    </row>
    <row r="1982" spans="2:14" ht="24.95" customHeight="1">
      <c r="B1982" s="17"/>
      <c r="C1982" s="17"/>
      <c r="F1982" s="17"/>
      <c r="G1982" s="17"/>
      <c r="H1982" s="17"/>
      <c r="I1982" s="17"/>
      <c r="J1982" s="17"/>
      <c r="K1982" s="17"/>
      <c r="L1982" s="17"/>
      <c r="M1982" s="17"/>
      <c r="N1982" s="17"/>
    </row>
    <row r="1983" spans="2:14" ht="24.95" customHeight="1">
      <c r="B1983" s="17"/>
      <c r="C1983" s="17"/>
      <c r="F1983" s="17"/>
      <c r="G1983" s="17"/>
      <c r="H1983" s="17"/>
      <c r="I1983" s="17"/>
      <c r="J1983" s="17"/>
      <c r="K1983" s="17"/>
      <c r="L1983" s="17"/>
      <c r="M1983" s="17"/>
      <c r="N1983" s="17"/>
    </row>
    <row r="1984" spans="2:14" ht="24.95" customHeight="1">
      <c r="B1984" s="17"/>
      <c r="C1984" s="17"/>
      <c r="F1984" s="17"/>
      <c r="G1984" s="17"/>
      <c r="H1984" s="17"/>
      <c r="I1984" s="17"/>
      <c r="J1984" s="17"/>
      <c r="K1984" s="17"/>
      <c r="L1984" s="17"/>
      <c r="M1984" s="17"/>
      <c r="N1984" s="17"/>
    </row>
    <row r="1985" spans="2:14" ht="24.95" customHeight="1">
      <c r="B1985" s="17"/>
      <c r="C1985" s="17"/>
      <c r="F1985" s="17"/>
      <c r="G1985" s="17"/>
      <c r="H1985" s="17"/>
      <c r="I1985" s="17"/>
      <c r="J1985" s="17"/>
      <c r="K1985" s="17"/>
      <c r="L1985" s="17"/>
      <c r="M1985" s="17"/>
      <c r="N1985" s="17"/>
    </row>
    <row r="1986" spans="2:14" ht="24.95" customHeight="1">
      <c r="B1986" s="17"/>
      <c r="C1986" s="17"/>
      <c r="F1986" s="17"/>
      <c r="G1986" s="17"/>
      <c r="H1986" s="17"/>
      <c r="I1986" s="17"/>
      <c r="J1986" s="17"/>
      <c r="K1986" s="17"/>
      <c r="L1986" s="17"/>
      <c r="M1986" s="17"/>
      <c r="N1986" s="17"/>
    </row>
    <row r="1987" spans="2:14" ht="24.95" customHeight="1">
      <c r="B1987" s="17"/>
      <c r="C1987" s="17"/>
      <c r="F1987" s="17"/>
      <c r="G1987" s="17"/>
      <c r="H1987" s="17"/>
      <c r="I1987" s="17"/>
      <c r="J1987" s="17"/>
      <c r="K1987" s="17"/>
      <c r="L1987" s="17"/>
      <c r="M1987" s="17"/>
      <c r="N1987" s="17"/>
    </row>
    <row r="1988" spans="2:14" ht="24.95" customHeight="1">
      <c r="B1988" s="17"/>
      <c r="C1988" s="17"/>
      <c r="F1988" s="17"/>
      <c r="G1988" s="17"/>
      <c r="H1988" s="17"/>
      <c r="I1988" s="17"/>
      <c r="J1988" s="17"/>
      <c r="K1988" s="17"/>
      <c r="L1988" s="17"/>
      <c r="M1988" s="17"/>
      <c r="N1988" s="17"/>
    </row>
    <row r="1989" spans="2:14" ht="24.95" customHeight="1">
      <c r="B1989" s="17"/>
      <c r="C1989" s="17"/>
      <c r="F1989" s="17"/>
      <c r="G1989" s="17"/>
      <c r="H1989" s="17"/>
      <c r="I1989" s="17"/>
      <c r="J1989" s="17"/>
      <c r="K1989" s="17"/>
      <c r="L1989" s="17"/>
      <c r="M1989" s="17"/>
      <c r="N1989" s="17"/>
    </row>
    <row r="1990" spans="2:14" ht="24.95" customHeight="1">
      <c r="B1990" s="17"/>
      <c r="C1990" s="17"/>
      <c r="F1990" s="17"/>
      <c r="G1990" s="17"/>
      <c r="H1990" s="17"/>
      <c r="I1990" s="17"/>
      <c r="J1990" s="17"/>
      <c r="K1990" s="17"/>
      <c r="L1990" s="17"/>
      <c r="M1990" s="17"/>
      <c r="N1990" s="17"/>
    </row>
    <row r="1991" spans="2:14" ht="24.95" customHeight="1">
      <c r="B1991" s="17"/>
      <c r="C1991" s="17"/>
      <c r="F1991" s="17"/>
      <c r="G1991" s="17"/>
      <c r="H1991" s="17"/>
      <c r="I1991" s="17"/>
      <c r="J1991" s="17"/>
      <c r="K1991" s="17"/>
      <c r="L1991" s="17"/>
      <c r="M1991" s="17"/>
      <c r="N1991" s="17"/>
    </row>
    <row r="1992" spans="2:14" ht="24.95" customHeight="1">
      <c r="B1992" s="17"/>
      <c r="C1992" s="17"/>
      <c r="F1992" s="17"/>
      <c r="G1992" s="17"/>
      <c r="H1992" s="17"/>
      <c r="I1992" s="17"/>
      <c r="J1992" s="17"/>
      <c r="K1992" s="17"/>
      <c r="L1992" s="17"/>
      <c r="M1992" s="17"/>
      <c r="N1992" s="17"/>
    </row>
    <row r="1993" spans="2:14" ht="24.95" customHeight="1">
      <c r="B1993" s="17"/>
      <c r="C1993" s="17"/>
      <c r="F1993" s="17"/>
      <c r="G1993" s="17"/>
      <c r="H1993" s="17"/>
      <c r="I1993" s="17"/>
      <c r="J1993" s="17"/>
      <c r="K1993" s="17"/>
      <c r="L1993" s="17"/>
      <c r="M1993" s="17"/>
      <c r="N1993" s="17"/>
    </row>
    <row r="1994" spans="2:14" ht="24.95" customHeight="1">
      <c r="B1994" s="17"/>
      <c r="C1994" s="17"/>
      <c r="F1994" s="17"/>
      <c r="G1994" s="17"/>
      <c r="H1994" s="17"/>
      <c r="I1994" s="17"/>
      <c r="J1994" s="17"/>
      <c r="K1994" s="17"/>
      <c r="L1994" s="17"/>
      <c r="M1994" s="17"/>
      <c r="N1994" s="17"/>
    </row>
    <row r="1995" spans="2:14" ht="24.95" customHeight="1">
      <c r="B1995" s="17"/>
      <c r="C1995" s="17"/>
      <c r="F1995" s="17"/>
      <c r="G1995" s="17"/>
      <c r="H1995" s="17"/>
      <c r="I1995" s="17"/>
      <c r="J1995" s="17"/>
      <c r="K1995" s="17"/>
      <c r="L1995" s="17"/>
      <c r="M1995" s="17"/>
      <c r="N1995" s="17"/>
    </row>
    <row r="1996" spans="2:14" ht="24.95" customHeight="1">
      <c r="B1996" s="17"/>
      <c r="C1996" s="17"/>
      <c r="F1996" s="17"/>
      <c r="G1996" s="17"/>
      <c r="H1996" s="17"/>
      <c r="I1996" s="17"/>
      <c r="J1996" s="17"/>
      <c r="K1996" s="17"/>
      <c r="L1996" s="17"/>
      <c r="M1996" s="17"/>
      <c r="N1996" s="17"/>
    </row>
    <row r="1997" spans="2:14" ht="24.95" customHeight="1">
      <c r="B1997" s="17"/>
      <c r="C1997" s="17"/>
      <c r="F1997" s="17"/>
      <c r="G1997" s="17"/>
      <c r="H1997" s="17"/>
      <c r="I1997" s="17"/>
      <c r="J1997" s="17"/>
      <c r="K1997" s="17"/>
      <c r="L1997" s="17"/>
      <c r="M1997" s="17"/>
      <c r="N1997" s="17"/>
    </row>
    <row r="1998" spans="2:14" ht="24.95" customHeight="1">
      <c r="B1998" s="17"/>
      <c r="C1998" s="17"/>
      <c r="F1998" s="17"/>
      <c r="G1998" s="17"/>
      <c r="H1998" s="17"/>
      <c r="I1998" s="17"/>
      <c r="J1998" s="17"/>
      <c r="K1998" s="17"/>
      <c r="L1998" s="17"/>
      <c r="M1998" s="17"/>
      <c r="N1998" s="17"/>
    </row>
    <row r="1999" spans="2:14" ht="24.95" customHeight="1">
      <c r="B1999" s="17"/>
      <c r="C1999" s="17"/>
      <c r="F1999" s="17"/>
      <c r="G1999" s="17"/>
      <c r="H1999" s="17"/>
      <c r="I1999" s="17"/>
      <c r="J1999" s="17"/>
      <c r="K1999" s="17"/>
      <c r="L1999" s="17"/>
      <c r="M1999" s="17"/>
      <c r="N1999" s="17"/>
    </row>
    <row r="2000" spans="2:14" ht="24.95" customHeight="1">
      <c r="B2000" s="17"/>
      <c r="C2000" s="17"/>
      <c r="F2000" s="17"/>
      <c r="G2000" s="17"/>
      <c r="H2000" s="17"/>
      <c r="I2000" s="17"/>
      <c r="J2000" s="17"/>
      <c r="K2000" s="17"/>
      <c r="L2000" s="17"/>
      <c r="M2000" s="17"/>
      <c r="N2000" s="17"/>
    </row>
    <row r="2001" spans="2:14" ht="24.95" customHeight="1">
      <c r="B2001" s="17"/>
      <c r="C2001" s="17"/>
      <c r="F2001" s="17"/>
      <c r="G2001" s="17"/>
      <c r="H2001" s="17"/>
      <c r="I2001" s="17"/>
      <c r="J2001" s="17"/>
      <c r="K2001" s="17"/>
      <c r="L2001" s="17"/>
      <c r="M2001" s="17"/>
      <c r="N2001" s="17"/>
    </row>
    <row r="2002" spans="2:14" ht="24.95" customHeight="1">
      <c r="B2002" s="17"/>
      <c r="C2002" s="17"/>
      <c r="F2002" s="17"/>
      <c r="G2002" s="17"/>
      <c r="H2002" s="17"/>
      <c r="I2002" s="17"/>
      <c r="J2002" s="17"/>
      <c r="K2002" s="17"/>
      <c r="L2002" s="17"/>
      <c r="M2002" s="17"/>
      <c r="N2002" s="17"/>
    </row>
    <row r="2003" spans="2:14" ht="24.95" customHeight="1">
      <c r="B2003" s="17"/>
      <c r="C2003" s="17"/>
      <c r="F2003" s="17"/>
      <c r="G2003" s="17"/>
      <c r="H2003" s="17"/>
      <c r="I2003" s="17"/>
      <c r="J2003" s="17"/>
      <c r="K2003" s="17"/>
      <c r="L2003" s="17"/>
      <c r="M2003" s="17"/>
      <c r="N2003" s="17"/>
    </row>
    <row r="2004" spans="2:14" ht="24.95" customHeight="1">
      <c r="B2004" s="17"/>
      <c r="C2004" s="17"/>
      <c r="F2004" s="17"/>
      <c r="G2004" s="17"/>
      <c r="H2004" s="17"/>
      <c r="I2004" s="17"/>
      <c r="J2004" s="17"/>
      <c r="K2004" s="17"/>
      <c r="L2004" s="17"/>
      <c r="M2004" s="17"/>
      <c r="N2004" s="17"/>
    </row>
    <row r="2005" spans="2:14" ht="24.95" customHeight="1">
      <c r="B2005" s="17"/>
      <c r="C2005" s="17"/>
      <c r="F2005" s="17"/>
      <c r="G2005" s="17"/>
      <c r="H2005" s="17"/>
      <c r="I2005" s="17"/>
      <c r="J2005" s="17"/>
      <c r="K2005" s="17"/>
      <c r="L2005" s="17"/>
      <c r="M2005" s="17"/>
      <c r="N2005" s="17"/>
    </row>
    <row r="2006" spans="2:14" ht="24.95" customHeight="1">
      <c r="B2006" s="17"/>
      <c r="C2006" s="17"/>
      <c r="F2006" s="17"/>
      <c r="G2006" s="17"/>
      <c r="H2006" s="17"/>
      <c r="I2006" s="17"/>
      <c r="J2006" s="17"/>
      <c r="K2006" s="17"/>
      <c r="L2006" s="17"/>
      <c r="M2006" s="17"/>
      <c r="N2006" s="17"/>
    </row>
    <row r="2007" spans="2:14" ht="24.95" customHeight="1">
      <c r="B2007" s="17"/>
      <c r="C2007" s="17"/>
      <c r="F2007" s="17"/>
      <c r="G2007" s="17"/>
      <c r="H2007" s="17"/>
      <c r="I2007" s="17"/>
      <c r="J2007" s="17"/>
      <c r="K2007" s="17"/>
      <c r="L2007" s="17"/>
      <c r="M2007" s="17"/>
      <c r="N2007" s="17"/>
    </row>
    <row r="2008" spans="2:14" ht="24.95" customHeight="1">
      <c r="B2008" s="17"/>
      <c r="C2008" s="17"/>
      <c r="F2008" s="17"/>
      <c r="G2008" s="17"/>
      <c r="H2008" s="17"/>
      <c r="I2008" s="17"/>
      <c r="J2008" s="17"/>
      <c r="K2008" s="17"/>
      <c r="L2008" s="17"/>
      <c r="M2008" s="17"/>
      <c r="N2008" s="17"/>
    </row>
    <row r="2009" spans="2:14" ht="24.95" customHeight="1">
      <c r="B2009" s="17"/>
      <c r="C2009" s="17"/>
      <c r="F2009" s="17"/>
      <c r="G2009" s="17"/>
      <c r="H2009" s="17"/>
      <c r="I2009" s="17"/>
      <c r="J2009" s="17"/>
      <c r="K2009" s="17"/>
      <c r="L2009" s="17"/>
      <c r="M2009" s="17"/>
      <c r="N2009" s="17"/>
    </row>
    <row r="2010" spans="2:14" ht="24.95" customHeight="1">
      <c r="B2010" s="17"/>
      <c r="C2010" s="17"/>
      <c r="F2010" s="17"/>
      <c r="G2010" s="17"/>
      <c r="H2010" s="17"/>
      <c r="I2010" s="17"/>
      <c r="J2010" s="17"/>
      <c r="K2010" s="17"/>
      <c r="L2010" s="17"/>
      <c r="M2010" s="17"/>
      <c r="N2010" s="17"/>
    </row>
    <row r="2011" spans="2:14" ht="24.95" customHeight="1">
      <c r="B2011" s="17"/>
      <c r="C2011" s="17"/>
      <c r="F2011" s="17"/>
      <c r="G2011" s="17"/>
      <c r="H2011" s="17"/>
      <c r="I2011" s="17"/>
      <c r="J2011" s="17"/>
      <c r="K2011" s="17"/>
      <c r="L2011" s="17"/>
      <c r="M2011" s="17"/>
      <c r="N2011" s="17"/>
    </row>
    <row r="2012" spans="2:14" ht="24.95" customHeight="1">
      <c r="B2012" s="17"/>
      <c r="C2012" s="17"/>
      <c r="F2012" s="17"/>
      <c r="G2012" s="17"/>
      <c r="H2012" s="17"/>
      <c r="I2012" s="17"/>
      <c r="J2012" s="17"/>
      <c r="K2012" s="17"/>
      <c r="L2012" s="17"/>
      <c r="M2012" s="17"/>
      <c r="N2012" s="17"/>
    </row>
    <row r="2013" spans="2:14" ht="24.95" customHeight="1">
      <c r="B2013" s="17"/>
      <c r="C2013" s="17"/>
      <c r="F2013" s="17"/>
      <c r="G2013" s="17"/>
      <c r="H2013" s="17"/>
      <c r="I2013" s="17"/>
      <c r="J2013" s="17"/>
      <c r="K2013" s="17"/>
      <c r="L2013" s="17"/>
      <c r="M2013" s="17"/>
      <c r="N2013" s="17"/>
    </row>
    <row r="2014" spans="2:14" ht="24.95" customHeight="1">
      <c r="B2014" s="17"/>
      <c r="C2014" s="17"/>
      <c r="F2014" s="17"/>
      <c r="G2014" s="17"/>
      <c r="H2014" s="17"/>
      <c r="I2014" s="17"/>
      <c r="J2014" s="17"/>
      <c r="K2014" s="17"/>
      <c r="L2014" s="17"/>
      <c r="M2014" s="17"/>
      <c r="N2014" s="17"/>
    </row>
    <row r="2015" spans="2:14" ht="24.95" customHeight="1">
      <c r="B2015" s="17"/>
      <c r="C2015" s="17"/>
      <c r="F2015" s="17"/>
      <c r="G2015" s="17"/>
      <c r="H2015" s="17"/>
      <c r="I2015" s="17"/>
      <c r="J2015" s="17"/>
      <c r="K2015" s="17"/>
      <c r="L2015" s="17"/>
      <c r="M2015" s="17"/>
      <c r="N2015" s="17"/>
    </row>
    <row r="2016" spans="2:14" ht="24.95" customHeight="1">
      <c r="B2016" s="17"/>
      <c r="C2016" s="17"/>
      <c r="F2016" s="17"/>
      <c r="G2016" s="17"/>
      <c r="H2016" s="17"/>
      <c r="I2016" s="17"/>
      <c r="J2016" s="17"/>
      <c r="K2016" s="17"/>
      <c r="L2016" s="17"/>
      <c r="M2016" s="17"/>
      <c r="N2016" s="17"/>
    </row>
    <row r="2017" spans="2:14" ht="24.95" customHeight="1">
      <c r="B2017" s="17"/>
      <c r="C2017" s="17"/>
      <c r="F2017" s="17"/>
      <c r="G2017" s="17"/>
      <c r="H2017" s="17"/>
      <c r="I2017" s="17"/>
      <c r="J2017" s="17"/>
      <c r="K2017" s="17"/>
      <c r="L2017" s="17"/>
      <c r="M2017" s="17"/>
      <c r="N2017" s="17"/>
    </row>
    <row r="2018" spans="2:14" ht="24.95" customHeight="1">
      <c r="B2018" s="17"/>
      <c r="C2018" s="17"/>
      <c r="F2018" s="17"/>
      <c r="G2018" s="17"/>
      <c r="H2018" s="17"/>
      <c r="I2018" s="17"/>
      <c r="J2018" s="17"/>
      <c r="K2018" s="17"/>
      <c r="L2018" s="17"/>
      <c r="M2018" s="17"/>
      <c r="N2018" s="17"/>
    </row>
    <row r="2019" spans="2:14" ht="24.95" customHeight="1">
      <c r="B2019" s="17"/>
      <c r="C2019" s="17"/>
      <c r="F2019" s="17"/>
      <c r="G2019" s="17"/>
      <c r="H2019" s="17"/>
      <c r="I2019" s="17"/>
      <c r="J2019" s="17"/>
      <c r="K2019" s="17"/>
      <c r="L2019" s="17"/>
      <c r="M2019" s="17"/>
      <c r="N2019" s="17"/>
    </row>
    <row r="2020" spans="2:14" ht="24.95" customHeight="1">
      <c r="B2020" s="17"/>
      <c r="C2020" s="17"/>
      <c r="F2020" s="17"/>
      <c r="G2020" s="17"/>
      <c r="H2020" s="17"/>
      <c r="I2020" s="17"/>
      <c r="J2020" s="17"/>
      <c r="K2020" s="17"/>
      <c r="L2020" s="17"/>
      <c r="M2020" s="17"/>
      <c r="N2020" s="17"/>
    </row>
    <row r="2021" spans="2:14" ht="24.95" customHeight="1">
      <c r="B2021" s="17"/>
      <c r="C2021" s="17"/>
      <c r="F2021" s="17"/>
      <c r="G2021" s="17"/>
      <c r="H2021" s="17"/>
      <c r="I2021" s="17"/>
      <c r="J2021" s="17"/>
      <c r="K2021" s="17"/>
      <c r="L2021" s="17"/>
      <c r="M2021" s="17"/>
      <c r="N2021" s="17"/>
    </row>
    <row r="2022" spans="2:14" ht="24.95" customHeight="1">
      <c r="B2022" s="17"/>
      <c r="C2022" s="17"/>
      <c r="F2022" s="17"/>
      <c r="G2022" s="17"/>
      <c r="H2022" s="17"/>
      <c r="I2022" s="17"/>
      <c r="J2022" s="17"/>
      <c r="K2022" s="17"/>
      <c r="L2022" s="17"/>
      <c r="M2022" s="17"/>
      <c r="N2022" s="17"/>
    </row>
    <row r="2023" spans="2:14" ht="24.95" customHeight="1">
      <c r="B2023" s="17"/>
      <c r="C2023" s="17"/>
      <c r="F2023" s="17"/>
      <c r="G2023" s="17"/>
      <c r="H2023" s="17"/>
      <c r="I2023" s="17"/>
      <c r="J2023" s="17"/>
      <c r="K2023" s="17"/>
      <c r="L2023" s="17"/>
      <c r="M2023" s="17"/>
      <c r="N2023" s="17"/>
    </row>
    <row r="2024" spans="2:14" ht="24.95" customHeight="1">
      <c r="B2024" s="17"/>
      <c r="C2024" s="17"/>
      <c r="F2024" s="17"/>
      <c r="G2024" s="17"/>
      <c r="H2024" s="17"/>
      <c r="I2024" s="17"/>
      <c r="J2024" s="17"/>
      <c r="K2024" s="17"/>
      <c r="L2024" s="17"/>
      <c r="M2024" s="17"/>
      <c r="N2024" s="17"/>
    </row>
    <row r="2025" spans="2:14" ht="24.95" customHeight="1">
      <c r="B2025" s="17"/>
      <c r="C2025" s="17"/>
      <c r="F2025" s="17"/>
      <c r="G2025" s="17"/>
      <c r="H2025" s="17"/>
      <c r="I2025" s="17"/>
      <c r="J2025" s="17"/>
      <c r="K2025" s="17"/>
      <c r="L2025" s="17"/>
      <c r="M2025" s="17"/>
      <c r="N2025" s="17"/>
    </row>
    <row r="2026" spans="2:14" ht="24.95" customHeight="1">
      <c r="B2026" s="17"/>
      <c r="C2026" s="17"/>
      <c r="F2026" s="17"/>
      <c r="G2026" s="17"/>
      <c r="H2026" s="17"/>
      <c r="I2026" s="17"/>
      <c r="J2026" s="17"/>
      <c r="K2026" s="17"/>
      <c r="L2026" s="17"/>
      <c r="M2026" s="17"/>
      <c r="N2026" s="17"/>
    </row>
    <row r="2027" spans="2:14" ht="24.95" customHeight="1">
      <c r="B2027" s="17"/>
      <c r="C2027" s="17"/>
      <c r="F2027" s="17"/>
      <c r="G2027" s="17"/>
      <c r="H2027" s="17"/>
      <c r="I2027" s="17"/>
      <c r="J2027" s="17"/>
      <c r="K2027" s="17"/>
      <c r="L2027" s="17"/>
      <c r="M2027" s="17"/>
      <c r="N2027" s="17"/>
    </row>
    <row r="2028" spans="2:14" ht="24.95" customHeight="1">
      <c r="B2028" s="17"/>
      <c r="C2028" s="17"/>
      <c r="F2028" s="17"/>
      <c r="G2028" s="17"/>
      <c r="H2028" s="17"/>
      <c r="I2028" s="17"/>
      <c r="J2028" s="17"/>
      <c r="K2028" s="17"/>
      <c r="L2028" s="17"/>
      <c r="M2028" s="17"/>
      <c r="N2028" s="17"/>
    </row>
    <row r="2029" spans="2:14" ht="24.95" customHeight="1">
      <c r="B2029" s="17"/>
      <c r="C2029" s="17"/>
      <c r="F2029" s="17"/>
      <c r="G2029" s="17"/>
      <c r="H2029" s="17"/>
      <c r="I2029" s="17"/>
      <c r="J2029" s="17"/>
      <c r="K2029" s="17"/>
      <c r="L2029" s="17"/>
      <c r="M2029" s="17"/>
      <c r="N2029" s="17"/>
    </row>
    <row r="2030" spans="2:14" ht="24.95" customHeight="1">
      <c r="B2030" s="17"/>
      <c r="C2030" s="17"/>
      <c r="F2030" s="17"/>
      <c r="G2030" s="17"/>
      <c r="H2030" s="17"/>
      <c r="I2030" s="17"/>
      <c r="J2030" s="17"/>
      <c r="K2030" s="17"/>
      <c r="L2030" s="17"/>
      <c r="M2030" s="17"/>
      <c r="N2030" s="17"/>
    </row>
    <row r="2031" spans="2:14" ht="24.95" customHeight="1">
      <c r="B2031" s="17"/>
      <c r="C2031" s="17"/>
      <c r="F2031" s="17"/>
      <c r="G2031" s="17"/>
      <c r="H2031" s="17"/>
      <c r="I2031" s="17"/>
      <c r="J2031" s="17"/>
      <c r="K2031" s="17"/>
      <c r="L2031" s="17"/>
      <c r="M2031" s="17"/>
      <c r="N2031" s="17"/>
    </row>
    <row r="2032" spans="2:14" ht="24.95" customHeight="1">
      <c r="B2032" s="17"/>
      <c r="C2032" s="17"/>
      <c r="F2032" s="17"/>
      <c r="G2032" s="17"/>
      <c r="H2032" s="17"/>
      <c r="I2032" s="17"/>
      <c r="J2032" s="17"/>
      <c r="K2032" s="17"/>
      <c r="L2032" s="17"/>
      <c r="M2032" s="17"/>
      <c r="N2032" s="17"/>
    </row>
    <row r="2033" spans="2:14" ht="24.95" customHeight="1">
      <c r="B2033" s="17"/>
      <c r="C2033" s="17"/>
      <c r="F2033" s="17"/>
      <c r="G2033" s="17"/>
      <c r="H2033" s="17"/>
      <c r="I2033" s="17"/>
      <c r="J2033" s="17"/>
      <c r="K2033" s="17"/>
      <c r="L2033" s="17"/>
      <c r="M2033" s="17"/>
      <c r="N2033" s="17"/>
    </row>
    <row r="2034" spans="2:14" ht="24.95" customHeight="1">
      <c r="B2034" s="17"/>
      <c r="C2034" s="17"/>
      <c r="F2034" s="17"/>
      <c r="G2034" s="17"/>
      <c r="H2034" s="17"/>
      <c r="I2034" s="17"/>
      <c r="J2034" s="17"/>
      <c r="K2034" s="17"/>
      <c r="L2034" s="17"/>
      <c r="M2034" s="17"/>
      <c r="N2034" s="17"/>
    </row>
    <row r="2035" spans="2:14" ht="24.95" customHeight="1">
      <c r="B2035" s="17"/>
      <c r="C2035" s="17"/>
      <c r="F2035" s="17"/>
      <c r="G2035" s="17"/>
      <c r="H2035" s="17"/>
      <c r="I2035" s="17"/>
      <c r="J2035" s="17"/>
      <c r="K2035" s="17"/>
      <c r="L2035" s="17"/>
      <c r="M2035" s="17"/>
      <c r="N2035" s="17"/>
    </row>
    <row r="2036" spans="2:14" ht="24.95" customHeight="1">
      <c r="B2036" s="17"/>
      <c r="C2036" s="17"/>
      <c r="F2036" s="17"/>
      <c r="G2036" s="17"/>
      <c r="H2036" s="17"/>
      <c r="I2036" s="17"/>
      <c r="J2036" s="17"/>
      <c r="K2036" s="17"/>
      <c r="L2036" s="17"/>
      <c r="M2036" s="17"/>
      <c r="N2036" s="17"/>
    </row>
    <row r="2037" spans="2:14" ht="24.95" customHeight="1">
      <c r="B2037" s="17"/>
      <c r="C2037" s="17"/>
      <c r="F2037" s="17"/>
      <c r="G2037" s="17"/>
      <c r="H2037" s="17"/>
      <c r="I2037" s="17"/>
      <c r="J2037" s="17"/>
      <c r="K2037" s="17"/>
      <c r="L2037" s="17"/>
      <c r="M2037" s="17"/>
      <c r="N2037" s="17"/>
    </row>
    <row r="2038" spans="2:14" ht="24.95" customHeight="1">
      <c r="B2038" s="17"/>
      <c r="C2038" s="17"/>
      <c r="F2038" s="17"/>
      <c r="G2038" s="17"/>
      <c r="H2038" s="17"/>
      <c r="I2038" s="17"/>
      <c r="J2038" s="17"/>
      <c r="K2038" s="17"/>
      <c r="L2038" s="17"/>
      <c r="M2038" s="17"/>
      <c r="N2038" s="17"/>
    </row>
    <row r="2039" spans="2:14" ht="24.95" customHeight="1">
      <c r="B2039" s="17"/>
      <c r="C2039" s="17"/>
      <c r="F2039" s="17"/>
      <c r="G2039" s="17"/>
      <c r="H2039" s="17"/>
      <c r="I2039" s="17"/>
      <c r="J2039" s="17"/>
      <c r="K2039" s="17"/>
      <c r="L2039" s="17"/>
      <c r="M2039" s="17"/>
      <c r="N2039" s="17"/>
    </row>
    <row r="2040" spans="2:14" ht="24.95" customHeight="1">
      <c r="B2040" s="17"/>
      <c r="C2040" s="17"/>
      <c r="F2040" s="17"/>
      <c r="G2040" s="17"/>
      <c r="H2040" s="17"/>
      <c r="I2040" s="17"/>
      <c r="J2040" s="17"/>
      <c r="K2040" s="17"/>
      <c r="L2040" s="17"/>
      <c r="M2040" s="17"/>
      <c r="N2040" s="17"/>
    </row>
    <row r="2041" spans="2:14" ht="24.95" customHeight="1">
      <c r="B2041" s="17"/>
      <c r="C2041" s="17"/>
      <c r="F2041" s="17"/>
      <c r="G2041" s="17"/>
      <c r="H2041" s="17"/>
      <c r="I2041" s="17"/>
      <c r="J2041" s="17"/>
      <c r="K2041" s="17"/>
      <c r="L2041" s="17"/>
      <c r="M2041" s="17"/>
      <c r="N2041" s="17"/>
    </row>
    <row r="2042" spans="2:14" ht="24.95" customHeight="1">
      <c r="B2042" s="17"/>
      <c r="C2042" s="17"/>
      <c r="F2042" s="17"/>
      <c r="G2042" s="17"/>
      <c r="H2042" s="17"/>
      <c r="I2042" s="17"/>
      <c r="J2042" s="17"/>
      <c r="K2042" s="17"/>
      <c r="L2042" s="17"/>
      <c r="M2042" s="17"/>
      <c r="N2042" s="17"/>
    </row>
    <row r="2043" spans="2:14" ht="24.95" customHeight="1">
      <c r="B2043" s="17"/>
      <c r="C2043" s="17"/>
      <c r="F2043" s="17"/>
      <c r="G2043" s="17"/>
      <c r="H2043" s="17"/>
      <c r="I2043" s="17"/>
      <c r="J2043" s="17"/>
      <c r="K2043" s="17"/>
      <c r="L2043" s="17"/>
      <c r="M2043" s="17"/>
      <c r="N2043" s="17"/>
    </row>
    <row r="2044" spans="2:14" ht="24.95" customHeight="1">
      <c r="B2044" s="17"/>
      <c r="C2044" s="17"/>
      <c r="F2044" s="17"/>
      <c r="G2044" s="17"/>
      <c r="H2044" s="17"/>
      <c r="I2044" s="17"/>
      <c r="J2044" s="17"/>
      <c r="K2044" s="17"/>
      <c r="L2044" s="17"/>
      <c r="M2044" s="17"/>
      <c r="N2044" s="17"/>
    </row>
    <row r="2045" spans="2:14" ht="24.95" customHeight="1">
      <c r="B2045" s="17"/>
      <c r="C2045" s="17"/>
      <c r="F2045" s="17"/>
      <c r="G2045" s="17"/>
      <c r="H2045" s="17"/>
      <c r="I2045" s="17"/>
      <c r="J2045" s="17"/>
      <c r="K2045" s="17"/>
      <c r="L2045" s="17"/>
      <c r="M2045" s="17"/>
      <c r="N2045" s="17"/>
    </row>
    <row r="2046" spans="2:14" ht="24.95" customHeight="1">
      <c r="B2046" s="17"/>
      <c r="C2046" s="17"/>
      <c r="F2046" s="17"/>
      <c r="G2046" s="17"/>
      <c r="H2046" s="17"/>
      <c r="I2046" s="17"/>
      <c r="J2046" s="17"/>
      <c r="K2046" s="17"/>
      <c r="L2046" s="17"/>
      <c r="M2046" s="17"/>
      <c r="N2046" s="17"/>
    </row>
    <row r="2047" spans="2:14" ht="24.95" customHeight="1">
      <c r="B2047" s="17"/>
      <c r="C2047" s="17"/>
      <c r="F2047" s="17"/>
      <c r="G2047" s="17"/>
      <c r="H2047" s="17"/>
      <c r="I2047" s="17"/>
      <c r="J2047" s="17"/>
      <c r="K2047" s="17"/>
      <c r="L2047" s="17"/>
      <c r="M2047" s="17"/>
      <c r="N2047" s="17"/>
    </row>
    <row r="2048" spans="2:14" ht="24.95" customHeight="1">
      <c r="B2048" s="17"/>
      <c r="C2048" s="17"/>
      <c r="F2048" s="17"/>
      <c r="G2048" s="17"/>
      <c r="H2048" s="17"/>
      <c r="I2048" s="17"/>
      <c r="J2048" s="17"/>
      <c r="K2048" s="17"/>
      <c r="L2048" s="17"/>
      <c r="M2048" s="17"/>
      <c r="N2048" s="17"/>
    </row>
    <row r="2049" spans="2:14" ht="24.95" customHeight="1">
      <c r="B2049" s="17"/>
      <c r="C2049" s="17"/>
      <c r="F2049" s="17"/>
      <c r="G2049" s="17"/>
      <c r="H2049" s="17"/>
      <c r="I2049" s="17"/>
      <c r="J2049" s="17"/>
      <c r="K2049" s="17"/>
      <c r="L2049" s="17"/>
      <c r="M2049" s="17"/>
      <c r="N2049" s="17"/>
    </row>
    <row r="2050" spans="2:14" ht="24.95" customHeight="1">
      <c r="B2050" s="17"/>
      <c r="C2050" s="17"/>
      <c r="F2050" s="17"/>
      <c r="G2050" s="17"/>
      <c r="H2050" s="17"/>
      <c r="I2050" s="17"/>
      <c r="J2050" s="17"/>
      <c r="K2050" s="17"/>
      <c r="L2050" s="17"/>
      <c r="M2050" s="17"/>
      <c r="N2050" s="17"/>
    </row>
    <row r="2051" spans="2:14" ht="24.95" customHeight="1">
      <c r="B2051" s="17"/>
      <c r="C2051" s="17"/>
      <c r="F2051" s="17"/>
      <c r="G2051" s="17"/>
      <c r="H2051" s="17"/>
      <c r="I2051" s="17"/>
      <c r="J2051" s="17"/>
      <c r="K2051" s="17"/>
      <c r="L2051" s="17"/>
      <c r="M2051" s="17"/>
      <c r="N2051" s="17"/>
    </row>
    <row r="2052" spans="2:14" ht="24.95" customHeight="1">
      <c r="B2052" s="17"/>
      <c r="C2052" s="17"/>
      <c r="F2052" s="17"/>
      <c r="G2052" s="17"/>
      <c r="H2052" s="17"/>
      <c r="I2052" s="17"/>
      <c r="J2052" s="17"/>
      <c r="K2052" s="17"/>
      <c r="L2052" s="17"/>
      <c r="M2052" s="17"/>
      <c r="N2052" s="17"/>
    </row>
    <row r="2053" spans="2:14" ht="24.95" customHeight="1">
      <c r="B2053" s="17"/>
      <c r="C2053" s="17"/>
      <c r="F2053" s="17"/>
      <c r="G2053" s="17"/>
      <c r="H2053" s="17"/>
      <c r="I2053" s="17"/>
      <c r="J2053" s="17"/>
      <c r="K2053" s="17"/>
      <c r="L2053" s="17"/>
      <c r="M2053" s="17"/>
      <c r="N2053" s="17"/>
    </row>
    <row r="2054" spans="2:14" ht="24.95" customHeight="1">
      <c r="B2054" s="17"/>
      <c r="C2054" s="17"/>
      <c r="F2054" s="17"/>
      <c r="G2054" s="17"/>
      <c r="H2054" s="17"/>
      <c r="I2054" s="17"/>
      <c r="J2054" s="17"/>
      <c r="K2054" s="17"/>
      <c r="L2054" s="17"/>
      <c r="M2054" s="17"/>
      <c r="N2054" s="17"/>
    </row>
    <row r="2055" spans="2:14" ht="24.95" customHeight="1">
      <c r="B2055" s="17"/>
      <c r="C2055" s="17"/>
      <c r="F2055" s="17"/>
      <c r="G2055" s="17"/>
      <c r="H2055" s="17"/>
      <c r="I2055" s="17"/>
      <c r="J2055" s="17"/>
      <c r="K2055" s="17"/>
      <c r="L2055" s="17"/>
      <c r="M2055" s="17"/>
      <c r="N2055" s="17"/>
    </row>
    <row r="2056" spans="2:14" ht="24.95" customHeight="1">
      <c r="B2056" s="17"/>
      <c r="C2056" s="17"/>
      <c r="F2056" s="17"/>
      <c r="G2056" s="17"/>
      <c r="H2056" s="17"/>
      <c r="I2056" s="17"/>
      <c r="J2056" s="17"/>
      <c r="K2056" s="17"/>
      <c r="L2056" s="17"/>
      <c r="M2056" s="17"/>
      <c r="N2056" s="17"/>
    </row>
    <row r="2057" spans="2:14" ht="24.95" customHeight="1">
      <c r="B2057" s="17"/>
      <c r="C2057" s="17"/>
      <c r="F2057" s="17"/>
      <c r="G2057" s="17"/>
      <c r="H2057" s="17"/>
      <c r="I2057" s="17"/>
      <c r="J2057" s="17"/>
      <c r="K2057" s="17"/>
      <c r="L2057" s="17"/>
      <c r="M2057" s="17"/>
      <c r="N2057" s="17"/>
    </row>
    <row r="2058" spans="2:14" ht="24.95" customHeight="1">
      <c r="B2058" s="17"/>
      <c r="C2058" s="17"/>
      <c r="F2058" s="17"/>
      <c r="G2058" s="17"/>
      <c r="H2058" s="17"/>
      <c r="I2058" s="17"/>
      <c r="J2058" s="17"/>
      <c r="K2058" s="17"/>
      <c r="L2058" s="17"/>
      <c r="M2058" s="17"/>
      <c r="N2058" s="17"/>
    </row>
    <row r="2059" spans="2:14" ht="24.95" customHeight="1">
      <c r="B2059" s="17"/>
      <c r="C2059" s="17"/>
      <c r="F2059" s="17"/>
      <c r="G2059" s="17"/>
      <c r="H2059" s="17"/>
      <c r="I2059" s="17"/>
      <c r="J2059" s="17"/>
      <c r="K2059" s="17"/>
      <c r="L2059" s="17"/>
      <c r="M2059" s="17"/>
      <c r="N2059" s="17"/>
    </row>
    <row r="2060" spans="2:14" ht="24.95" customHeight="1">
      <c r="B2060" s="17"/>
      <c r="C2060" s="17"/>
      <c r="F2060" s="17"/>
      <c r="G2060" s="17"/>
      <c r="H2060" s="17"/>
      <c r="I2060" s="17"/>
      <c r="J2060" s="17"/>
      <c r="K2060" s="17"/>
      <c r="L2060" s="17"/>
      <c r="M2060" s="17"/>
      <c r="N2060" s="17"/>
    </row>
    <row r="2061" spans="2:14" ht="24.95" customHeight="1">
      <c r="B2061" s="17"/>
      <c r="C2061" s="17"/>
      <c r="F2061" s="17"/>
      <c r="G2061" s="17"/>
      <c r="H2061" s="17"/>
      <c r="I2061" s="17"/>
      <c r="J2061" s="17"/>
      <c r="K2061" s="17"/>
      <c r="L2061" s="17"/>
      <c r="M2061" s="17"/>
      <c r="N2061" s="17"/>
    </row>
    <row r="2062" spans="2:14" ht="24.95" customHeight="1">
      <c r="B2062" s="17"/>
      <c r="C2062" s="17"/>
      <c r="F2062" s="17"/>
      <c r="G2062" s="17"/>
      <c r="H2062" s="17"/>
      <c r="I2062" s="17"/>
      <c r="J2062" s="17"/>
      <c r="K2062" s="17"/>
      <c r="L2062" s="17"/>
      <c r="M2062" s="17"/>
      <c r="N2062" s="17"/>
    </row>
    <row r="2063" spans="2:14" ht="24.95" customHeight="1">
      <c r="B2063" s="17"/>
      <c r="C2063" s="17"/>
      <c r="F2063" s="17"/>
      <c r="G2063" s="17"/>
      <c r="H2063" s="17"/>
      <c r="I2063" s="17"/>
      <c r="J2063" s="17"/>
      <c r="K2063" s="17"/>
      <c r="L2063" s="17"/>
      <c r="M2063" s="17"/>
      <c r="N2063" s="17"/>
    </row>
    <row r="2064" spans="2:14" ht="24.95" customHeight="1">
      <c r="B2064" s="17"/>
      <c r="C2064" s="17"/>
      <c r="F2064" s="17"/>
      <c r="G2064" s="17"/>
      <c r="H2064" s="17"/>
      <c r="I2064" s="17"/>
      <c r="J2064" s="17"/>
      <c r="K2064" s="17"/>
      <c r="L2064" s="17"/>
      <c r="M2064" s="17"/>
      <c r="N2064" s="17"/>
    </row>
    <row r="2065" spans="2:14" ht="24.95" customHeight="1">
      <c r="B2065" s="17"/>
      <c r="C2065" s="17"/>
      <c r="F2065" s="17"/>
      <c r="G2065" s="17"/>
      <c r="H2065" s="17"/>
      <c r="I2065" s="17"/>
      <c r="J2065" s="17"/>
      <c r="K2065" s="17"/>
      <c r="L2065" s="17"/>
      <c r="M2065" s="17"/>
      <c r="N2065" s="17"/>
    </row>
    <row r="2066" spans="2:14" ht="24.95" customHeight="1">
      <c r="B2066" s="17"/>
      <c r="C2066" s="17"/>
      <c r="F2066" s="17"/>
      <c r="G2066" s="17"/>
      <c r="H2066" s="17"/>
      <c r="I2066" s="17"/>
      <c r="J2066" s="17"/>
      <c r="K2066" s="17"/>
      <c r="L2066" s="17"/>
      <c r="M2066" s="17"/>
      <c r="N2066" s="17"/>
    </row>
    <row r="2067" spans="2:14" ht="24.95" customHeight="1">
      <c r="B2067" s="17"/>
      <c r="C2067" s="17"/>
      <c r="F2067" s="17"/>
      <c r="G2067" s="17"/>
      <c r="H2067" s="17"/>
      <c r="I2067" s="17"/>
      <c r="J2067" s="17"/>
      <c r="K2067" s="17"/>
      <c r="L2067" s="17"/>
      <c r="M2067" s="17"/>
      <c r="N2067" s="17"/>
    </row>
    <row r="2068" spans="2:14" ht="24.95" customHeight="1">
      <c r="B2068" s="17"/>
      <c r="C2068" s="17"/>
      <c r="F2068" s="17"/>
      <c r="G2068" s="17"/>
      <c r="H2068" s="17"/>
      <c r="I2068" s="17"/>
      <c r="J2068" s="17"/>
      <c r="K2068" s="17"/>
      <c r="L2068" s="17"/>
      <c r="M2068" s="17"/>
      <c r="N2068" s="17"/>
    </row>
    <row r="2069" spans="2:14" ht="24.95" customHeight="1">
      <c r="B2069" s="17"/>
      <c r="C2069" s="17"/>
      <c r="F2069" s="17"/>
      <c r="G2069" s="17"/>
      <c r="H2069" s="17"/>
      <c r="I2069" s="17"/>
      <c r="J2069" s="17"/>
      <c r="K2069" s="17"/>
      <c r="L2069" s="17"/>
      <c r="M2069" s="17"/>
      <c r="N2069" s="17"/>
    </row>
    <row r="2070" spans="2:14" ht="24.95" customHeight="1">
      <c r="B2070" s="17"/>
      <c r="C2070" s="17"/>
      <c r="F2070" s="17"/>
      <c r="G2070" s="17"/>
      <c r="H2070" s="17"/>
      <c r="I2070" s="17"/>
      <c r="J2070" s="17"/>
      <c r="K2070" s="17"/>
      <c r="L2070" s="17"/>
      <c r="M2070" s="17"/>
      <c r="N2070" s="17"/>
    </row>
    <row r="2071" spans="2:14" ht="24.95" customHeight="1">
      <c r="B2071" s="17"/>
      <c r="C2071" s="17"/>
      <c r="F2071" s="17"/>
      <c r="G2071" s="17"/>
      <c r="H2071" s="17"/>
      <c r="I2071" s="17"/>
      <c r="J2071" s="17"/>
      <c r="K2071" s="17"/>
      <c r="L2071" s="17"/>
      <c r="M2071" s="17"/>
      <c r="N2071" s="17"/>
    </row>
    <row r="2072" spans="2:14" ht="24.95" customHeight="1">
      <c r="B2072" s="17"/>
      <c r="C2072" s="17"/>
      <c r="F2072" s="17"/>
      <c r="G2072" s="17"/>
      <c r="H2072" s="17"/>
      <c r="I2072" s="17"/>
      <c r="J2072" s="17"/>
      <c r="K2072" s="17"/>
      <c r="L2072" s="17"/>
      <c r="M2072" s="17"/>
      <c r="N2072" s="17"/>
    </row>
    <row r="2073" spans="2:14" ht="24.95" customHeight="1">
      <c r="B2073" s="17"/>
      <c r="C2073" s="17"/>
      <c r="F2073" s="17"/>
      <c r="G2073" s="17"/>
      <c r="H2073" s="17"/>
      <c r="I2073" s="17"/>
      <c r="J2073" s="17"/>
      <c r="K2073" s="17"/>
      <c r="L2073" s="17"/>
      <c r="M2073" s="17"/>
      <c r="N2073" s="17"/>
    </row>
    <row r="2074" spans="2:14" ht="24.95" customHeight="1">
      <c r="B2074" s="17"/>
      <c r="C2074" s="17"/>
      <c r="F2074" s="17"/>
      <c r="G2074" s="17"/>
      <c r="H2074" s="17"/>
      <c r="I2074" s="17"/>
      <c r="J2074" s="17"/>
      <c r="K2074" s="17"/>
      <c r="L2074" s="17"/>
      <c r="M2074" s="17"/>
      <c r="N2074" s="17"/>
    </row>
    <row r="2075" spans="2:14" ht="24.95" customHeight="1">
      <c r="B2075" s="17"/>
      <c r="C2075" s="17"/>
      <c r="F2075" s="17"/>
      <c r="G2075" s="17"/>
      <c r="H2075" s="17"/>
      <c r="I2075" s="17"/>
      <c r="J2075" s="17"/>
      <c r="K2075" s="17"/>
      <c r="L2075" s="17"/>
      <c r="M2075" s="17"/>
      <c r="N2075" s="17"/>
    </row>
    <row r="2076" spans="2:14" ht="24.95" customHeight="1">
      <c r="B2076" s="17"/>
      <c r="C2076" s="17"/>
      <c r="F2076" s="17"/>
      <c r="G2076" s="17"/>
      <c r="H2076" s="17"/>
      <c r="I2076" s="17"/>
      <c r="J2076" s="17"/>
      <c r="K2076" s="17"/>
      <c r="L2076" s="17"/>
      <c r="M2076" s="17"/>
      <c r="N2076" s="17"/>
    </row>
    <row r="2077" spans="2:14" ht="24.95" customHeight="1">
      <c r="B2077" s="17"/>
      <c r="C2077" s="17"/>
      <c r="F2077" s="17"/>
      <c r="G2077" s="17"/>
      <c r="H2077" s="17"/>
      <c r="I2077" s="17"/>
      <c r="J2077" s="17"/>
      <c r="K2077" s="17"/>
      <c r="L2077" s="17"/>
      <c r="M2077" s="17"/>
      <c r="N2077" s="17"/>
    </row>
    <row r="2078" spans="2:14" ht="24.95" customHeight="1">
      <c r="B2078" s="17"/>
      <c r="C2078" s="17"/>
      <c r="F2078" s="17"/>
      <c r="G2078" s="17"/>
      <c r="H2078" s="17"/>
      <c r="I2078" s="17"/>
      <c r="J2078" s="17"/>
      <c r="K2078" s="17"/>
      <c r="L2078" s="17"/>
      <c r="M2078" s="17"/>
      <c r="N2078" s="17"/>
    </row>
    <row r="2079" spans="2:14" ht="24.95" customHeight="1">
      <c r="B2079" s="17"/>
      <c r="C2079" s="17"/>
      <c r="F2079" s="17"/>
      <c r="G2079" s="17"/>
      <c r="H2079" s="17"/>
      <c r="I2079" s="17"/>
      <c r="J2079" s="17"/>
      <c r="K2079" s="17"/>
      <c r="L2079" s="17"/>
      <c r="M2079" s="17"/>
      <c r="N2079" s="17"/>
    </row>
    <row r="2080" spans="2:14" ht="24.95" customHeight="1">
      <c r="B2080" s="17"/>
      <c r="C2080" s="17"/>
      <c r="F2080" s="17"/>
      <c r="G2080" s="17"/>
      <c r="H2080" s="17"/>
      <c r="I2080" s="17"/>
      <c r="J2080" s="17"/>
      <c r="K2080" s="17"/>
      <c r="L2080" s="17"/>
      <c r="M2080" s="17"/>
      <c r="N2080" s="17"/>
    </row>
    <row r="2081" spans="2:14" ht="24.95" customHeight="1">
      <c r="B2081" s="17"/>
      <c r="C2081" s="17"/>
      <c r="F2081" s="17"/>
      <c r="G2081" s="17"/>
      <c r="H2081" s="17"/>
      <c r="I2081" s="17"/>
      <c r="J2081" s="17"/>
      <c r="K2081" s="17"/>
      <c r="L2081" s="17"/>
      <c r="M2081" s="17"/>
      <c r="N2081" s="17"/>
    </row>
    <row r="2082" spans="2:14" ht="24.95" customHeight="1">
      <c r="B2082" s="17"/>
      <c r="C2082" s="17"/>
      <c r="F2082" s="17"/>
      <c r="G2082" s="17"/>
      <c r="H2082" s="17"/>
      <c r="I2082" s="17"/>
      <c r="J2082" s="17"/>
      <c r="K2082" s="17"/>
      <c r="L2082" s="17"/>
      <c r="M2082" s="17"/>
      <c r="N2082" s="17"/>
    </row>
    <row r="2083" spans="2:14" ht="24.95" customHeight="1">
      <c r="B2083" s="17"/>
      <c r="C2083" s="17"/>
      <c r="F2083" s="17"/>
      <c r="G2083" s="17"/>
      <c r="H2083" s="17"/>
      <c r="I2083" s="17"/>
      <c r="J2083" s="17"/>
      <c r="K2083" s="17"/>
      <c r="L2083" s="17"/>
      <c r="M2083" s="17"/>
      <c r="N2083" s="17"/>
    </row>
    <row r="2084" spans="2:14" ht="24.95" customHeight="1">
      <c r="B2084" s="17"/>
      <c r="C2084" s="17"/>
      <c r="F2084" s="17"/>
      <c r="G2084" s="17"/>
      <c r="H2084" s="17"/>
      <c r="I2084" s="17"/>
      <c r="J2084" s="17"/>
      <c r="K2084" s="17"/>
      <c r="L2084" s="17"/>
      <c r="M2084" s="17"/>
      <c r="N2084" s="17"/>
    </row>
    <row r="2085" spans="2:14" ht="24.95" customHeight="1">
      <c r="B2085" s="17"/>
      <c r="C2085" s="17"/>
      <c r="F2085" s="17"/>
      <c r="G2085" s="17"/>
      <c r="H2085" s="17"/>
      <c r="I2085" s="17"/>
      <c r="J2085" s="17"/>
      <c r="K2085" s="17"/>
      <c r="L2085" s="17"/>
      <c r="M2085" s="17"/>
      <c r="N2085" s="17"/>
    </row>
    <row r="2086" spans="2:14" ht="24.95" customHeight="1">
      <c r="B2086" s="17"/>
      <c r="C2086" s="17"/>
      <c r="F2086" s="17"/>
      <c r="G2086" s="17"/>
      <c r="H2086" s="17"/>
      <c r="I2086" s="17"/>
      <c r="J2086" s="17"/>
      <c r="K2086" s="17"/>
      <c r="L2086" s="17"/>
      <c r="M2086" s="17"/>
      <c r="N2086" s="17"/>
    </row>
    <row r="2087" spans="2:14" ht="24.95" customHeight="1">
      <c r="B2087" s="17"/>
      <c r="C2087" s="17"/>
      <c r="F2087" s="17"/>
      <c r="G2087" s="17"/>
      <c r="H2087" s="17"/>
      <c r="I2087" s="17"/>
      <c r="J2087" s="17"/>
      <c r="K2087" s="17"/>
      <c r="L2087" s="17"/>
      <c r="M2087" s="17"/>
      <c r="N2087" s="17"/>
    </row>
    <row r="2088" spans="2:14" ht="24.95" customHeight="1">
      <c r="B2088" s="17"/>
      <c r="C2088" s="17"/>
      <c r="F2088" s="17"/>
      <c r="G2088" s="17"/>
      <c r="H2088" s="17"/>
      <c r="I2088" s="17"/>
      <c r="J2088" s="17"/>
      <c r="K2088" s="17"/>
      <c r="L2088" s="17"/>
      <c r="M2088" s="17"/>
      <c r="N2088" s="17"/>
    </row>
    <row r="2089" spans="2:14" ht="24.95" customHeight="1">
      <c r="B2089" s="17"/>
      <c r="C2089" s="17"/>
      <c r="F2089" s="17"/>
      <c r="G2089" s="17"/>
      <c r="H2089" s="17"/>
      <c r="I2089" s="17"/>
      <c r="J2089" s="17"/>
      <c r="K2089" s="17"/>
      <c r="L2089" s="17"/>
      <c r="M2089" s="17"/>
      <c r="N2089" s="17"/>
    </row>
    <row r="2090" spans="2:14" ht="24.95" customHeight="1">
      <c r="B2090" s="17"/>
      <c r="C2090" s="17"/>
      <c r="F2090" s="17"/>
      <c r="G2090" s="17"/>
      <c r="H2090" s="17"/>
      <c r="I2090" s="17"/>
      <c r="J2090" s="17"/>
      <c r="K2090" s="17"/>
      <c r="L2090" s="17"/>
      <c r="M2090" s="17"/>
      <c r="N2090" s="17"/>
    </row>
    <row r="2091" spans="2:14" ht="24.95" customHeight="1">
      <c r="B2091" s="17"/>
      <c r="C2091" s="17"/>
      <c r="F2091" s="17"/>
      <c r="G2091" s="17"/>
      <c r="H2091" s="17"/>
      <c r="I2091" s="17"/>
      <c r="J2091" s="17"/>
      <c r="K2091" s="17"/>
      <c r="L2091" s="17"/>
      <c r="M2091" s="17"/>
      <c r="N2091" s="17"/>
    </row>
    <row r="2092" spans="2:14" ht="24.95" customHeight="1">
      <c r="B2092" s="17"/>
      <c r="C2092" s="17"/>
      <c r="F2092" s="17"/>
      <c r="G2092" s="17"/>
      <c r="H2092" s="17"/>
      <c r="I2092" s="17"/>
      <c r="J2092" s="17"/>
      <c r="K2092" s="17"/>
      <c r="L2092" s="17"/>
      <c r="M2092" s="17"/>
      <c r="N2092" s="17"/>
    </row>
    <row r="2093" spans="2:14" ht="24.95" customHeight="1">
      <c r="B2093" s="17"/>
      <c r="C2093" s="17"/>
      <c r="F2093" s="17"/>
      <c r="G2093" s="17"/>
      <c r="H2093" s="17"/>
      <c r="I2093" s="17"/>
      <c r="J2093" s="17"/>
      <c r="K2093" s="17"/>
      <c r="L2093" s="17"/>
      <c r="M2093" s="17"/>
      <c r="N2093" s="17"/>
    </row>
    <row r="2094" spans="2:14" ht="24.95" customHeight="1">
      <c r="B2094" s="17"/>
      <c r="C2094" s="17"/>
      <c r="F2094" s="17"/>
      <c r="G2094" s="17"/>
      <c r="H2094" s="17"/>
      <c r="I2094" s="17"/>
      <c r="J2094" s="17"/>
      <c r="K2094" s="17"/>
      <c r="L2094" s="17"/>
      <c r="M2094" s="17"/>
      <c r="N2094" s="17"/>
    </row>
    <row r="2095" spans="2:14" ht="24.95" customHeight="1">
      <c r="B2095" s="17"/>
      <c r="C2095" s="17"/>
      <c r="F2095" s="17"/>
      <c r="G2095" s="17"/>
      <c r="H2095" s="17"/>
      <c r="I2095" s="17"/>
      <c r="J2095" s="17"/>
      <c r="K2095" s="17"/>
      <c r="L2095" s="17"/>
      <c r="M2095" s="17"/>
      <c r="N2095" s="17"/>
    </row>
    <row r="2096" spans="2:14" ht="24.95" customHeight="1">
      <c r="B2096" s="17"/>
      <c r="C2096" s="17"/>
      <c r="F2096" s="17"/>
      <c r="G2096" s="17"/>
      <c r="H2096" s="17"/>
      <c r="I2096" s="17"/>
      <c r="J2096" s="17"/>
      <c r="K2096" s="17"/>
      <c r="L2096" s="17"/>
      <c r="M2096" s="17"/>
      <c r="N2096" s="17"/>
    </row>
    <row r="2097" spans="2:14" ht="24.95" customHeight="1">
      <c r="B2097" s="17"/>
      <c r="C2097" s="17"/>
      <c r="F2097" s="17"/>
      <c r="G2097" s="17"/>
      <c r="H2097" s="17"/>
      <c r="I2097" s="17"/>
      <c r="J2097" s="17"/>
      <c r="K2097" s="17"/>
      <c r="L2097" s="17"/>
      <c r="M2097" s="17"/>
      <c r="N2097" s="17"/>
    </row>
    <row r="2098" spans="2:14" ht="24.95" customHeight="1">
      <c r="B2098" s="17"/>
      <c r="C2098" s="17"/>
      <c r="F2098" s="17"/>
      <c r="G2098" s="17"/>
      <c r="H2098" s="17"/>
      <c r="I2098" s="17"/>
      <c r="J2098" s="17"/>
      <c r="K2098" s="17"/>
      <c r="L2098" s="17"/>
      <c r="M2098" s="17"/>
      <c r="N2098" s="17"/>
    </row>
    <row r="2099" spans="2:14" ht="24.95" customHeight="1">
      <c r="B2099" s="17"/>
      <c r="C2099" s="17"/>
      <c r="F2099" s="17"/>
      <c r="G2099" s="17"/>
      <c r="H2099" s="17"/>
      <c r="I2099" s="17"/>
      <c r="J2099" s="17"/>
      <c r="K2099" s="17"/>
      <c r="L2099" s="17"/>
      <c r="M2099" s="17"/>
      <c r="N2099" s="17"/>
    </row>
    <row r="2100" spans="2:14" ht="24.95" customHeight="1">
      <c r="B2100" s="17"/>
      <c r="C2100" s="17"/>
      <c r="F2100" s="17"/>
      <c r="G2100" s="17"/>
      <c r="H2100" s="17"/>
      <c r="I2100" s="17"/>
      <c r="J2100" s="17"/>
      <c r="K2100" s="17"/>
      <c r="L2100" s="17"/>
      <c r="M2100" s="17"/>
      <c r="N2100" s="17"/>
    </row>
    <row r="2101" spans="2:14" ht="24.95" customHeight="1">
      <c r="B2101" s="17"/>
      <c r="C2101" s="17"/>
      <c r="F2101" s="17"/>
      <c r="G2101" s="17"/>
      <c r="H2101" s="17"/>
      <c r="I2101" s="17"/>
      <c r="J2101" s="17"/>
      <c r="K2101" s="17"/>
      <c r="L2101" s="17"/>
      <c r="M2101" s="17"/>
      <c r="N2101" s="17"/>
    </row>
    <row r="2102" spans="2:14" ht="24.95" customHeight="1">
      <c r="B2102" s="17"/>
      <c r="C2102" s="17"/>
      <c r="F2102" s="17"/>
      <c r="G2102" s="17"/>
      <c r="H2102" s="17"/>
      <c r="I2102" s="17"/>
      <c r="J2102" s="17"/>
      <c r="K2102" s="17"/>
      <c r="L2102" s="17"/>
      <c r="M2102" s="17"/>
      <c r="N2102" s="17"/>
    </row>
    <row r="2103" spans="2:14" ht="24.95" customHeight="1">
      <c r="B2103" s="17"/>
      <c r="C2103" s="17"/>
      <c r="F2103" s="17"/>
      <c r="G2103" s="17"/>
      <c r="H2103" s="17"/>
      <c r="I2103" s="17"/>
      <c r="J2103" s="17"/>
      <c r="K2103" s="17"/>
      <c r="L2103" s="17"/>
      <c r="M2103" s="17"/>
      <c r="N2103" s="17"/>
    </row>
    <row r="2104" spans="2:14" ht="24.95" customHeight="1">
      <c r="B2104" s="17"/>
      <c r="C2104" s="17"/>
      <c r="F2104" s="17"/>
      <c r="G2104" s="17"/>
      <c r="H2104" s="17"/>
      <c r="I2104" s="17"/>
      <c r="J2104" s="17"/>
      <c r="K2104" s="17"/>
      <c r="L2104" s="17"/>
      <c r="M2104" s="17"/>
      <c r="N2104" s="17"/>
    </row>
    <row r="2105" spans="2:14" ht="24.95" customHeight="1">
      <c r="B2105" s="17"/>
      <c r="C2105" s="17"/>
      <c r="F2105" s="17"/>
      <c r="G2105" s="17"/>
      <c r="H2105" s="17"/>
      <c r="I2105" s="17"/>
      <c r="J2105" s="17"/>
      <c r="K2105" s="17"/>
      <c r="L2105" s="17"/>
      <c r="M2105" s="17"/>
      <c r="N2105" s="17"/>
    </row>
    <row r="2106" spans="2:14" ht="24.95" customHeight="1">
      <c r="B2106" s="17"/>
      <c r="C2106" s="17"/>
      <c r="F2106" s="17"/>
      <c r="G2106" s="17"/>
      <c r="H2106" s="17"/>
      <c r="I2106" s="17"/>
      <c r="J2106" s="17"/>
      <c r="K2106" s="17"/>
      <c r="L2106" s="17"/>
      <c r="M2106" s="17"/>
      <c r="N2106" s="17"/>
    </row>
    <row r="2107" spans="2:14" ht="24.95" customHeight="1">
      <c r="B2107" s="17"/>
      <c r="C2107" s="17"/>
      <c r="F2107" s="17"/>
      <c r="G2107" s="17"/>
      <c r="H2107" s="17"/>
      <c r="I2107" s="17"/>
      <c r="J2107" s="17"/>
      <c r="K2107" s="17"/>
      <c r="L2107" s="17"/>
      <c r="M2107" s="17"/>
      <c r="N2107" s="17"/>
    </row>
    <row r="2108" spans="2:14" ht="24.95" customHeight="1">
      <c r="B2108" s="17"/>
      <c r="C2108" s="17"/>
      <c r="F2108" s="17"/>
      <c r="G2108" s="17"/>
      <c r="H2108" s="17"/>
      <c r="I2108" s="17"/>
      <c r="J2108" s="17"/>
      <c r="K2108" s="17"/>
      <c r="L2108" s="17"/>
      <c r="M2108" s="17"/>
      <c r="N2108" s="17"/>
    </row>
    <row r="2109" spans="2:14" ht="24.95" customHeight="1">
      <c r="B2109" s="17"/>
      <c r="C2109" s="17"/>
      <c r="F2109" s="17"/>
      <c r="G2109" s="17"/>
      <c r="H2109" s="17"/>
      <c r="I2109" s="17"/>
      <c r="J2109" s="17"/>
      <c r="K2109" s="17"/>
      <c r="L2109" s="17"/>
      <c r="M2109" s="17"/>
      <c r="N2109" s="17"/>
    </row>
    <row r="2110" spans="2:14" ht="24.95" customHeight="1">
      <c r="B2110" s="17"/>
      <c r="C2110" s="17"/>
      <c r="F2110" s="17"/>
      <c r="G2110" s="17"/>
      <c r="H2110" s="17"/>
      <c r="I2110" s="17"/>
      <c r="J2110" s="17"/>
      <c r="K2110" s="17"/>
      <c r="L2110" s="17"/>
      <c r="M2110" s="17"/>
      <c r="N2110" s="17"/>
    </row>
    <row r="2111" spans="2:14" ht="24.95" customHeight="1">
      <c r="B2111" s="17"/>
      <c r="C2111" s="17"/>
      <c r="F2111" s="17"/>
      <c r="G2111" s="17"/>
      <c r="H2111" s="17"/>
      <c r="I2111" s="17"/>
      <c r="J2111" s="17"/>
      <c r="K2111" s="17"/>
      <c r="L2111" s="17"/>
      <c r="M2111" s="17"/>
      <c r="N2111" s="17"/>
    </row>
    <row r="2112" spans="2:14" ht="24.95" customHeight="1">
      <c r="B2112" s="17"/>
      <c r="C2112" s="17"/>
      <c r="F2112" s="17"/>
      <c r="G2112" s="17"/>
      <c r="H2112" s="17"/>
      <c r="I2112" s="17"/>
      <c r="J2112" s="17"/>
      <c r="K2112" s="17"/>
      <c r="L2112" s="17"/>
      <c r="M2112" s="17"/>
      <c r="N2112" s="17"/>
    </row>
    <row r="2113" spans="2:14" ht="24.95" customHeight="1">
      <c r="B2113" s="17"/>
      <c r="C2113" s="17"/>
      <c r="F2113" s="17"/>
      <c r="G2113" s="17"/>
      <c r="H2113" s="17"/>
      <c r="I2113" s="17"/>
      <c r="J2113" s="17"/>
      <c r="K2113" s="17"/>
      <c r="L2113" s="17"/>
      <c r="M2113" s="17"/>
      <c r="N2113" s="17"/>
    </row>
    <row r="2114" spans="2:14" ht="24.95" customHeight="1">
      <c r="B2114" s="17"/>
      <c r="C2114" s="17"/>
      <c r="F2114" s="17"/>
      <c r="G2114" s="17"/>
      <c r="H2114" s="17"/>
      <c r="I2114" s="17"/>
      <c r="J2114" s="17"/>
      <c r="K2114" s="17"/>
      <c r="L2114" s="17"/>
      <c r="M2114" s="17"/>
      <c r="N2114" s="17"/>
    </row>
    <row r="2115" spans="2:14" ht="24.95" customHeight="1">
      <c r="B2115" s="17"/>
      <c r="C2115" s="17"/>
      <c r="F2115" s="17"/>
      <c r="G2115" s="17"/>
      <c r="H2115" s="17"/>
      <c r="I2115" s="17"/>
      <c r="J2115" s="17"/>
      <c r="K2115" s="17"/>
      <c r="L2115" s="17"/>
      <c r="M2115" s="17"/>
      <c r="N2115" s="17"/>
    </row>
    <row r="2116" spans="2:14" ht="24.95" customHeight="1">
      <c r="B2116" s="17"/>
      <c r="C2116" s="17"/>
      <c r="F2116" s="17"/>
      <c r="G2116" s="17"/>
      <c r="H2116" s="17"/>
      <c r="I2116" s="17"/>
      <c r="J2116" s="17"/>
      <c r="K2116" s="17"/>
      <c r="L2116" s="17"/>
      <c r="M2116" s="17"/>
      <c r="N2116" s="17"/>
    </row>
    <row r="2117" spans="2:14" ht="24.95" customHeight="1">
      <c r="B2117" s="17"/>
      <c r="C2117" s="17"/>
      <c r="F2117" s="17"/>
      <c r="G2117" s="17"/>
      <c r="H2117" s="17"/>
      <c r="I2117" s="17"/>
      <c r="J2117" s="17"/>
      <c r="K2117" s="17"/>
      <c r="L2117" s="17"/>
      <c r="M2117" s="17"/>
      <c r="N2117" s="17"/>
    </row>
    <row r="2118" spans="2:14" ht="24.95" customHeight="1">
      <c r="B2118" s="17"/>
      <c r="C2118" s="17"/>
      <c r="F2118" s="17"/>
      <c r="G2118" s="17"/>
      <c r="H2118" s="17"/>
      <c r="I2118" s="17"/>
      <c r="J2118" s="17"/>
      <c r="K2118" s="17"/>
      <c r="L2118" s="17"/>
      <c r="M2118" s="17"/>
      <c r="N2118" s="17"/>
    </row>
    <row r="2119" spans="2:14" ht="24.95" customHeight="1">
      <c r="B2119" s="17"/>
      <c r="C2119" s="17"/>
      <c r="F2119" s="17"/>
      <c r="G2119" s="17"/>
      <c r="H2119" s="17"/>
      <c r="I2119" s="17"/>
      <c r="J2119" s="17"/>
      <c r="K2119" s="17"/>
      <c r="L2119" s="17"/>
      <c r="M2119" s="17"/>
      <c r="N2119" s="17"/>
    </row>
    <row r="2120" spans="2:14" ht="24.95" customHeight="1">
      <c r="B2120" s="17"/>
      <c r="C2120" s="17"/>
      <c r="F2120" s="17"/>
      <c r="G2120" s="17"/>
      <c r="H2120" s="17"/>
      <c r="I2120" s="17"/>
      <c r="J2120" s="17"/>
      <c r="K2120" s="17"/>
      <c r="L2120" s="17"/>
      <c r="M2120" s="17"/>
      <c r="N2120" s="17"/>
    </row>
    <row r="2121" spans="2:14" ht="24.95" customHeight="1">
      <c r="B2121" s="17"/>
      <c r="C2121" s="17"/>
      <c r="F2121" s="17"/>
      <c r="G2121" s="17"/>
      <c r="H2121" s="17"/>
      <c r="I2121" s="17"/>
      <c r="J2121" s="17"/>
      <c r="K2121" s="17"/>
      <c r="L2121" s="17"/>
      <c r="M2121" s="17"/>
      <c r="N2121" s="17"/>
    </row>
    <row r="2122" spans="2:14" ht="24.95" customHeight="1">
      <c r="B2122" s="17"/>
      <c r="C2122" s="17"/>
      <c r="F2122" s="17"/>
      <c r="G2122" s="17"/>
      <c r="H2122" s="17"/>
      <c r="I2122" s="17"/>
      <c r="J2122" s="17"/>
      <c r="K2122" s="17"/>
      <c r="L2122" s="17"/>
      <c r="M2122" s="17"/>
      <c r="N2122" s="17"/>
    </row>
    <row r="2123" spans="2:14" ht="24.95" customHeight="1">
      <c r="B2123" s="17"/>
      <c r="C2123" s="17"/>
      <c r="F2123" s="17"/>
      <c r="G2123" s="17"/>
      <c r="H2123" s="17"/>
      <c r="I2123" s="17"/>
      <c r="J2123" s="17"/>
      <c r="K2123" s="17"/>
      <c r="L2123" s="17"/>
      <c r="M2123" s="17"/>
      <c r="N2123" s="17"/>
    </row>
    <row r="2124" spans="2:14" ht="24.95" customHeight="1">
      <c r="B2124" s="17"/>
      <c r="C2124" s="17"/>
      <c r="F2124" s="17"/>
      <c r="G2124" s="17"/>
      <c r="H2124" s="17"/>
      <c r="I2124" s="17"/>
      <c r="J2124" s="17"/>
      <c r="K2124" s="17"/>
      <c r="L2124" s="17"/>
      <c r="M2124" s="17"/>
      <c r="N2124" s="17"/>
    </row>
    <row r="2125" spans="2:14" ht="24.95" customHeight="1">
      <c r="B2125" s="17"/>
      <c r="C2125" s="17"/>
      <c r="F2125" s="17"/>
      <c r="G2125" s="17"/>
      <c r="H2125" s="17"/>
      <c r="I2125" s="17"/>
      <c r="J2125" s="17"/>
      <c r="K2125" s="17"/>
      <c r="L2125" s="17"/>
      <c r="M2125" s="17"/>
      <c r="N2125" s="17"/>
    </row>
    <row r="2126" spans="2:14" ht="24.95" customHeight="1">
      <c r="B2126" s="17"/>
      <c r="C2126" s="17"/>
      <c r="F2126" s="17"/>
      <c r="G2126" s="17"/>
      <c r="H2126" s="17"/>
      <c r="I2126" s="17"/>
      <c r="J2126" s="17"/>
      <c r="K2126" s="17"/>
      <c r="L2126" s="17"/>
      <c r="M2126" s="17"/>
      <c r="N2126" s="17"/>
    </row>
    <row r="2127" spans="2:14" ht="24.95" customHeight="1">
      <c r="B2127" s="17"/>
      <c r="C2127" s="17"/>
      <c r="F2127" s="17"/>
      <c r="G2127" s="17"/>
      <c r="H2127" s="17"/>
      <c r="I2127" s="17"/>
      <c r="J2127" s="17"/>
      <c r="K2127" s="17"/>
      <c r="L2127" s="17"/>
      <c r="M2127" s="17"/>
      <c r="N2127" s="17"/>
    </row>
    <row r="2128" spans="2:14" ht="24.95" customHeight="1">
      <c r="B2128" s="17"/>
      <c r="C2128" s="17"/>
      <c r="F2128" s="17"/>
      <c r="G2128" s="17"/>
      <c r="H2128" s="17"/>
      <c r="I2128" s="17"/>
      <c r="J2128" s="17"/>
      <c r="K2128" s="17"/>
      <c r="L2128" s="17"/>
      <c r="M2128" s="17"/>
      <c r="N2128" s="17"/>
    </row>
    <row r="2129" spans="2:14" ht="24.95" customHeight="1">
      <c r="B2129" s="17"/>
      <c r="C2129" s="17"/>
      <c r="F2129" s="17"/>
      <c r="G2129" s="17"/>
      <c r="H2129" s="17"/>
      <c r="I2129" s="17"/>
      <c r="J2129" s="17"/>
      <c r="K2129" s="17"/>
      <c r="L2129" s="17"/>
      <c r="M2129" s="17"/>
      <c r="N2129" s="17"/>
    </row>
    <row r="2130" spans="2:14" ht="24.95" customHeight="1">
      <c r="B2130" s="17"/>
      <c r="C2130" s="17"/>
      <c r="F2130" s="17"/>
      <c r="G2130" s="17"/>
      <c r="H2130" s="17"/>
      <c r="I2130" s="17"/>
      <c r="J2130" s="17"/>
      <c r="K2130" s="17"/>
      <c r="L2130" s="17"/>
      <c r="M2130" s="17"/>
      <c r="N2130" s="17"/>
    </row>
    <row r="2131" spans="2:14" ht="24.95" customHeight="1">
      <c r="B2131" s="17"/>
      <c r="C2131" s="17"/>
      <c r="F2131" s="17"/>
      <c r="G2131" s="17"/>
      <c r="H2131" s="17"/>
      <c r="I2131" s="17"/>
      <c r="J2131" s="17"/>
      <c r="K2131" s="17"/>
      <c r="L2131" s="17"/>
      <c r="M2131" s="17"/>
      <c r="N2131" s="17"/>
    </row>
    <row r="2132" spans="2:14" ht="24.95" customHeight="1">
      <c r="B2132" s="17"/>
      <c r="C2132" s="17"/>
      <c r="F2132" s="17"/>
      <c r="G2132" s="17"/>
      <c r="H2132" s="17"/>
      <c r="I2132" s="17"/>
      <c r="J2132" s="17"/>
      <c r="K2132" s="17"/>
      <c r="L2132" s="17"/>
      <c r="M2132" s="17"/>
      <c r="N2132" s="17"/>
    </row>
    <row r="2133" spans="2:14" ht="24.95" customHeight="1">
      <c r="B2133" s="17"/>
      <c r="C2133" s="17"/>
      <c r="F2133" s="17"/>
      <c r="G2133" s="17"/>
      <c r="H2133" s="17"/>
      <c r="I2133" s="17"/>
      <c r="J2133" s="17"/>
      <c r="K2133" s="17"/>
      <c r="L2133" s="17"/>
      <c r="M2133" s="17"/>
      <c r="N2133" s="17"/>
    </row>
    <row r="2134" spans="2:14" ht="24.95" customHeight="1">
      <c r="B2134" s="17"/>
      <c r="C2134" s="17"/>
      <c r="F2134" s="17"/>
      <c r="G2134" s="17"/>
      <c r="H2134" s="17"/>
      <c r="I2134" s="17"/>
      <c r="J2134" s="17"/>
      <c r="K2134" s="17"/>
      <c r="L2134" s="17"/>
      <c r="M2134" s="17"/>
      <c r="N2134" s="17"/>
    </row>
    <row r="2135" spans="2:14" ht="24.95" customHeight="1">
      <c r="B2135" s="17"/>
      <c r="C2135" s="17"/>
      <c r="F2135" s="17"/>
      <c r="G2135" s="17"/>
      <c r="H2135" s="17"/>
      <c r="I2135" s="17"/>
      <c r="J2135" s="17"/>
      <c r="K2135" s="17"/>
      <c r="L2135" s="17"/>
      <c r="M2135" s="17"/>
      <c r="N2135" s="17"/>
    </row>
    <row r="2136" spans="2:14" ht="24.95" customHeight="1">
      <c r="B2136" s="17"/>
      <c r="C2136" s="17"/>
      <c r="F2136" s="17"/>
      <c r="G2136" s="17"/>
      <c r="H2136" s="17"/>
      <c r="I2136" s="17"/>
      <c r="J2136" s="17"/>
      <c r="K2136" s="17"/>
      <c r="L2136" s="17"/>
      <c r="M2136" s="17"/>
      <c r="N2136" s="17"/>
    </row>
    <row r="2137" spans="2:14" ht="24.95" customHeight="1">
      <c r="B2137" s="17"/>
      <c r="C2137" s="17"/>
      <c r="F2137" s="17"/>
      <c r="G2137" s="17"/>
      <c r="H2137" s="17"/>
      <c r="I2137" s="17"/>
      <c r="J2137" s="17"/>
      <c r="K2137" s="17"/>
      <c r="L2137" s="17"/>
      <c r="M2137" s="17"/>
      <c r="N2137" s="17"/>
    </row>
    <row r="2138" spans="2:14" ht="24.95" customHeight="1">
      <c r="B2138" s="17"/>
      <c r="C2138" s="17"/>
      <c r="F2138" s="17"/>
      <c r="G2138" s="17"/>
      <c r="H2138" s="17"/>
      <c r="I2138" s="17"/>
      <c r="J2138" s="17"/>
      <c r="K2138" s="17"/>
      <c r="L2138" s="17"/>
      <c r="M2138" s="17"/>
      <c r="N2138" s="17"/>
    </row>
    <row r="2139" spans="2:14" ht="24.95" customHeight="1">
      <c r="B2139" s="17"/>
      <c r="C2139" s="17"/>
      <c r="F2139" s="17"/>
      <c r="G2139" s="17"/>
      <c r="H2139" s="17"/>
      <c r="I2139" s="17"/>
      <c r="J2139" s="17"/>
      <c r="K2139" s="17"/>
      <c r="L2139" s="17"/>
      <c r="M2139" s="17"/>
      <c r="N2139" s="17"/>
    </row>
    <row r="2140" spans="2:14" ht="24.95" customHeight="1">
      <c r="B2140" s="17"/>
      <c r="C2140" s="17"/>
      <c r="F2140" s="17"/>
      <c r="G2140" s="17"/>
      <c r="H2140" s="17"/>
      <c r="I2140" s="17"/>
      <c r="J2140" s="17"/>
      <c r="K2140" s="17"/>
      <c r="L2140" s="17"/>
      <c r="M2140" s="17"/>
      <c r="N2140" s="17"/>
    </row>
    <row r="2141" spans="2:14" ht="24.95" customHeight="1">
      <c r="B2141" s="17"/>
      <c r="C2141" s="17"/>
      <c r="F2141" s="17"/>
      <c r="G2141" s="17"/>
      <c r="H2141" s="17"/>
      <c r="I2141" s="17"/>
      <c r="J2141" s="17"/>
      <c r="K2141" s="17"/>
      <c r="L2141" s="17"/>
      <c r="M2141" s="17"/>
      <c r="N2141" s="17"/>
    </row>
    <row r="2142" spans="2:14" ht="24.95" customHeight="1">
      <c r="B2142" s="17"/>
      <c r="C2142" s="17"/>
      <c r="F2142" s="17"/>
      <c r="G2142" s="17"/>
      <c r="H2142" s="17"/>
      <c r="I2142" s="17"/>
      <c r="J2142" s="17"/>
      <c r="K2142" s="17"/>
      <c r="L2142" s="17"/>
      <c r="M2142" s="17"/>
      <c r="N2142" s="17"/>
    </row>
    <row r="2143" spans="2:14" ht="24.95" customHeight="1">
      <c r="B2143" s="17"/>
      <c r="C2143" s="17"/>
      <c r="F2143" s="17"/>
      <c r="G2143" s="17"/>
      <c r="H2143" s="17"/>
      <c r="I2143" s="17"/>
      <c r="J2143" s="17"/>
      <c r="K2143" s="17"/>
      <c r="L2143" s="17"/>
      <c r="M2143" s="17"/>
      <c r="N2143" s="17"/>
    </row>
    <row r="2144" spans="2:14" ht="24.95" customHeight="1">
      <c r="B2144" s="17"/>
      <c r="C2144" s="17"/>
      <c r="F2144" s="17"/>
      <c r="G2144" s="17"/>
      <c r="H2144" s="17"/>
      <c r="I2144" s="17"/>
      <c r="J2144" s="17"/>
      <c r="K2144" s="17"/>
      <c r="L2144" s="17"/>
      <c r="M2144" s="17"/>
      <c r="N2144" s="17"/>
    </row>
    <row r="2145" spans="2:14" ht="24.95" customHeight="1">
      <c r="B2145" s="17"/>
      <c r="C2145" s="17"/>
      <c r="F2145" s="17"/>
      <c r="G2145" s="17"/>
      <c r="H2145" s="17"/>
      <c r="I2145" s="17"/>
      <c r="J2145" s="17"/>
      <c r="K2145" s="17"/>
      <c r="L2145" s="17"/>
      <c r="M2145" s="17"/>
      <c r="N2145" s="17"/>
    </row>
    <row r="2146" spans="2:14" ht="24.95" customHeight="1">
      <c r="B2146" s="17"/>
      <c r="C2146" s="17"/>
      <c r="F2146" s="17"/>
      <c r="G2146" s="17"/>
      <c r="H2146" s="17"/>
      <c r="I2146" s="17"/>
      <c r="J2146" s="17"/>
      <c r="K2146" s="17"/>
      <c r="L2146" s="17"/>
      <c r="M2146" s="17"/>
      <c r="N2146" s="17"/>
    </row>
    <row r="2147" spans="2:14" ht="24.95" customHeight="1">
      <c r="B2147" s="17"/>
      <c r="C2147" s="17"/>
      <c r="F2147" s="17"/>
      <c r="G2147" s="17"/>
      <c r="H2147" s="17"/>
      <c r="I2147" s="17"/>
      <c r="J2147" s="17"/>
      <c r="K2147" s="17"/>
      <c r="L2147" s="17"/>
      <c r="M2147" s="17"/>
      <c r="N2147" s="17"/>
    </row>
    <row r="2148" spans="2:14" ht="24.95" customHeight="1">
      <c r="B2148" s="17"/>
      <c r="C2148" s="17"/>
      <c r="F2148" s="17"/>
      <c r="G2148" s="17"/>
      <c r="H2148" s="17"/>
      <c r="I2148" s="17"/>
      <c r="J2148" s="17"/>
      <c r="K2148" s="17"/>
      <c r="L2148" s="17"/>
      <c r="M2148" s="17"/>
      <c r="N2148" s="17"/>
    </row>
    <row r="2149" spans="2:14" ht="24.95" customHeight="1">
      <c r="B2149" s="17"/>
      <c r="C2149" s="17"/>
      <c r="F2149" s="17"/>
      <c r="G2149" s="17"/>
      <c r="H2149" s="17"/>
      <c r="I2149" s="17"/>
      <c r="J2149" s="17"/>
      <c r="K2149" s="17"/>
      <c r="L2149" s="17"/>
      <c r="M2149" s="17"/>
      <c r="N2149" s="17"/>
    </row>
    <row r="2150" spans="2:14" ht="24.95" customHeight="1">
      <c r="B2150" s="17"/>
      <c r="C2150" s="17"/>
      <c r="F2150" s="17"/>
      <c r="G2150" s="17"/>
      <c r="H2150" s="17"/>
      <c r="I2150" s="17"/>
      <c r="J2150" s="17"/>
      <c r="K2150" s="17"/>
      <c r="L2150" s="17"/>
      <c r="M2150" s="17"/>
      <c r="N2150" s="17"/>
    </row>
    <row r="2151" spans="2:14" ht="24.95" customHeight="1">
      <c r="B2151" s="17"/>
      <c r="C2151" s="17"/>
      <c r="F2151" s="17"/>
      <c r="G2151" s="17"/>
      <c r="H2151" s="17"/>
      <c r="I2151" s="17"/>
      <c r="J2151" s="17"/>
      <c r="K2151" s="17"/>
      <c r="L2151" s="17"/>
      <c r="M2151" s="17"/>
      <c r="N2151" s="17"/>
    </row>
    <row r="2152" spans="2:14" ht="24.95" customHeight="1">
      <c r="B2152" s="17"/>
      <c r="C2152" s="17"/>
      <c r="F2152" s="17"/>
      <c r="G2152" s="17"/>
      <c r="H2152" s="17"/>
      <c r="I2152" s="17"/>
      <c r="J2152" s="17"/>
      <c r="K2152" s="17"/>
      <c r="L2152" s="17"/>
      <c r="M2152" s="17"/>
      <c r="N2152" s="17"/>
    </row>
    <row r="2153" spans="2:14" ht="24.95" customHeight="1">
      <c r="B2153" s="17"/>
      <c r="C2153" s="17"/>
      <c r="F2153" s="17"/>
      <c r="G2153" s="17"/>
      <c r="H2153" s="17"/>
      <c r="I2153" s="17"/>
      <c r="J2153" s="17"/>
      <c r="K2153" s="17"/>
      <c r="L2153" s="17"/>
      <c r="M2153" s="17"/>
      <c r="N2153" s="17"/>
    </row>
    <row r="2154" spans="2:14" ht="24.95" customHeight="1">
      <c r="B2154" s="17"/>
      <c r="C2154" s="17"/>
      <c r="F2154" s="17"/>
      <c r="G2154" s="17"/>
      <c r="H2154" s="17"/>
      <c r="I2154" s="17"/>
      <c r="J2154" s="17"/>
      <c r="K2154" s="17"/>
      <c r="L2154" s="17"/>
      <c r="M2154" s="17"/>
      <c r="N2154" s="17"/>
    </row>
    <row r="2155" spans="2:14" ht="24.95" customHeight="1">
      <c r="B2155" s="17"/>
      <c r="C2155" s="17"/>
      <c r="F2155" s="17"/>
      <c r="G2155" s="17"/>
      <c r="H2155" s="17"/>
      <c r="I2155" s="17"/>
      <c r="J2155" s="17"/>
      <c r="K2155" s="17"/>
      <c r="L2155" s="17"/>
      <c r="M2155" s="17"/>
      <c r="N2155" s="17"/>
    </row>
    <row r="2156" spans="2:14" ht="24.95" customHeight="1">
      <c r="B2156" s="17"/>
      <c r="C2156" s="17"/>
      <c r="F2156" s="17"/>
      <c r="G2156" s="17"/>
      <c r="H2156" s="17"/>
      <c r="I2156" s="17"/>
      <c r="J2156" s="17"/>
      <c r="K2156" s="17"/>
      <c r="L2156" s="17"/>
      <c r="M2156" s="17"/>
      <c r="N2156" s="17"/>
    </row>
    <row r="2157" spans="2:14" ht="24.95" customHeight="1">
      <c r="B2157" s="17"/>
      <c r="C2157" s="17"/>
      <c r="F2157" s="17"/>
      <c r="G2157" s="17"/>
      <c r="H2157" s="17"/>
      <c r="I2157" s="17"/>
      <c r="J2157" s="17"/>
      <c r="K2157" s="17"/>
      <c r="L2157" s="17"/>
      <c r="M2157" s="17"/>
      <c r="N2157" s="17"/>
    </row>
    <row r="2158" spans="2:14" ht="24.95" customHeight="1">
      <c r="B2158" s="17"/>
      <c r="C2158" s="17"/>
      <c r="F2158" s="17"/>
      <c r="G2158" s="17"/>
      <c r="H2158" s="17"/>
      <c r="I2158" s="17"/>
      <c r="J2158" s="17"/>
      <c r="K2158" s="17"/>
      <c r="L2158" s="17"/>
      <c r="M2158" s="17"/>
      <c r="N2158" s="17"/>
    </row>
    <row r="2159" spans="2:14" ht="24.95" customHeight="1">
      <c r="B2159" s="17"/>
      <c r="C2159" s="17"/>
      <c r="F2159" s="17"/>
      <c r="G2159" s="17"/>
      <c r="H2159" s="17"/>
      <c r="I2159" s="17"/>
      <c r="J2159" s="17"/>
      <c r="K2159" s="17"/>
      <c r="L2159" s="17"/>
      <c r="M2159" s="17"/>
      <c r="N2159" s="17"/>
    </row>
    <row r="2160" spans="2:14" ht="24.95" customHeight="1">
      <c r="B2160" s="17"/>
      <c r="C2160" s="17"/>
      <c r="F2160" s="17"/>
      <c r="G2160" s="17"/>
      <c r="H2160" s="17"/>
      <c r="I2160" s="17"/>
      <c r="J2160" s="17"/>
      <c r="K2160" s="17"/>
      <c r="L2160" s="17"/>
      <c r="M2160" s="17"/>
      <c r="N2160" s="17"/>
    </row>
    <row r="2161" spans="2:14" ht="24.95" customHeight="1">
      <c r="B2161" s="17"/>
      <c r="C2161" s="17"/>
      <c r="F2161" s="17"/>
      <c r="G2161" s="17"/>
      <c r="H2161" s="17"/>
      <c r="I2161" s="17"/>
      <c r="J2161" s="17"/>
      <c r="K2161" s="17"/>
      <c r="L2161" s="17"/>
      <c r="M2161" s="17"/>
      <c r="N2161" s="17"/>
    </row>
    <row r="2162" spans="2:14" ht="24.95" customHeight="1">
      <c r="B2162" s="17"/>
      <c r="C2162" s="17"/>
      <c r="F2162" s="17"/>
      <c r="G2162" s="17"/>
      <c r="H2162" s="17"/>
      <c r="I2162" s="17"/>
      <c r="J2162" s="17"/>
      <c r="K2162" s="17"/>
      <c r="L2162" s="17"/>
      <c r="M2162" s="17"/>
      <c r="N2162" s="17"/>
    </row>
    <row r="2163" spans="2:14" ht="24.95" customHeight="1">
      <c r="B2163" s="17"/>
      <c r="C2163" s="17"/>
      <c r="F2163" s="17"/>
      <c r="G2163" s="17"/>
      <c r="H2163" s="17"/>
      <c r="I2163" s="17"/>
      <c r="J2163" s="17"/>
      <c r="K2163" s="17"/>
      <c r="L2163" s="17"/>
      <c r="M2163" s="17"/>
      <c r="N2163" s="17"/>
    </row>
    <row r="2164" spans="2:14" ht="24.95" customHeight="1">
      <c r="B2164" s="17"/>
      <c r="C2164" s="17"/>
      <c r="F2164" s="17"/>
      <c r="G2164" s="17"/>
      <c r="H2164" s="17"/>
      <c r="I2164" s="17"/>
      <c r="J2164" s="17"/>
      <c r="K2164" s="17"/>
      <c r="L2164" s="17"/>
      <c r="M2164" s="17"/>
      <c r="N2164" s="17"/>
    </row>
    <row r="2165" spans="2:14" ht="24.95" customHeight="1">
      <c r="B2165" s="17"/>
      <c r="C2165" s="17"/>
      <c r="F2165" s="17"/>
      <c r="G2165" s="17"/>
      <c r="H2165" s="17"/>
      <c r="I2165" s="17"/>
      <c r="J2165" s="17"/>
      <c r="K2165" s="17"/>
      <c r="L2165" s="17"/>
      <c r="M2165" s="17"/>
      <c r="N2165" s="17"/>
    </row>
    <row r="2166" spans="2:14" ht="24.95" customHeight="1">
      <c r="B2166" s="17"/>
      <c r="C2166" s="17"/>
      <c r="F2166" s="17"/>
      <c r="G2166" s="17"/>
      <c r="H2166" s="17"/>
      <c r="I2166" s="17"/>
      <c r="J2166" s="17"/>
      <c r="K2166" s="17"/>
      <c r="L2166" s="17"/>
      <c r="M2166" s="17"/>
      <c r="N2166" s="17"/>
    </row>
    <row r="2167" spans="2:14" ht="24.95" customHeight="1">
      <c r="B2167" s="17"/>
      <c r="C2167" s="17"/>
      <c r="F2167" s="17"/>
      <c r="G2167" s="17"/>
      <c r="H2167" s="17"/>
      <c r="I2167" s="17"/>
      <c r="J2167" s="17"/>
      <c r="K2167" s="17"/>
      <c r="L2167" s="17"/>
      <c r="M2167" s="17"/>
      <c r="N2167" s="17"/>
    </row>
    <row r="2168" spans="2:14" ht="24.95" customHeight="1">
      <c r="B2168" s="17"/>
      <c r="C2168" s="17"/>
      <c r="F2168" s="17"/>
      <c r="G2168" s="17"/>
      <c r="H2168" s="17"/>
      <c r="I2168" s="17"/>
      <c r="J2168" s="17"/>
      <c r="K2168" s="17"/>
      <c r="L2168" s="17"/>
      <c r="M2168" s="17"/>
      <c r="N2168" s="17"/>
    </row>
    <row r="2169" spans="2:14" ht="24.95" customHeight="1">
      <c r="B2169" s="17"/>
      <c r="C2169" s="17"/>
      <c r="F2169" s="17"/>
      <c r="G2169" s="17"/>
      <c r="H2169" s="17"/>
      <c r="I2169" s="17"/>
      <c r="J2169" s="17"/>
      <c r="K2169" s="17"/>
      <c r="L2169" s="17"/>
      <c r="M2169" s="17"/>
      <c r="N2169" s="17"/>
    </row>
    <row r="2170" spans="2:14" ht="24.95" customHeight="1">
      <c r="B2170" s="17"/>
      <c r="C2170" s="17"/>
      <c r="F2170" s="17"/>
      <c r="G2170" s="17"/>
      <c r="H2170" s="17"/>
      <c r="I2170" s="17"/>
      <c r="J2170" s="17"/>
      <c r="K2170" s="17"/>
      <c r="L2170" s="17"/>
      <c r="M2170" s="17"/>
      <c r="N2170" s="17"/>
    </row>
    <row r="2171" spans="2:14" ht="24.95" customHeight="1">
      <c r="B2171" s="17"/>
      <c r="C2171" s="17"/>
      <c r="F2171" s="17"/>
      <c r="G2171" s="17"/>
      <c r="H2171" s="17"/>
      <c r="I2171" s="17"/>
      <c r="J2171" s="17"/>
      <c r="K2171" s="17"/>
      <c r="L2171" s="17"/>
      <c r="M2171" s="17"/>
      <c r="N2171" s="17"/>
    </row>
    <row r="2172" spans="2:14" ht="24.95" customHeight="1">
      <c r="B2172" s="17"/>
      <c r="C2172" s="17"/>
      <c r="F2172" s="17"/>
      <c r="G2172" s="17"/>
      <c r="H2172" s="17"/>
      <c r="I2172" s="17"/>
      <c r="J2172" s="17"/>
      <c r="K2172" s="17"/>
      <c r="L2172" s="17"/>
      <c r="M2172" s="17"/>
      <c r="N2172" s="17"/>
    </row>
    <row r="2173" spans="2:14" ht="24.95" customHeight="1">
      <c r="B2173" s="17"/>
      <c r="C2173" s="17"/>
      <c r="F2173" s="17"/>
      <c r="G2173" s="17"/>
      <c r="H2173" s="17"/>
      <c r="I2173" s="17"/>
      <c r="J2173" s="17"/>
      <c r="K2173" s="17"/>
      <c r="L2173" s="17"/>
      <c r="M2173" s="17"/>
      <c r="N2173" s="17"/>
    </row>
    <row r="2174" spans="2:14" ht="24.95" customHeight="1">
      <c r="B2174" s="17"/>
      <c r="C2174" s="17"/>
      <c r="F2174" s="17"/>
      <c r="G2174" s="17"/>
      <c r="H2174" s="17"/>
      <c r="I2174" s="17"/>
      <c r="J2174" s="17"/>
      <c r="K2174" s="17"/>
      <c r="L2174" s="17"/>
      <c r="M2174" s="17"/>
      <c r="N2174" s="17"/>
    </row>
    <row r="2175" spans="2:14" ht="24.95" customHeight="1">
      <c r="B2175" s="17"/>
      <c r="C2175" s="17"/>
      <c r="F2175" s="17"/>
      <c r="G2175" s="17"/>
      <c r="H2175" s="17"/>
      <c r="I2175" s="17"/>
      <c r="J2175" s="17"/>
      <c r="K2175" s="17"/>
      <c r="L2175" s="17"/>
      <c r="M2175" s="17"/>
      <c r="N2175" s="17"/>
    </row>
    <row r="2176" spans="2:14" ht="24.95" customHeight="1">
      <c r="B2176" s="17"/>
      <c r="C2176" s="17"/>
      <c r="F2176" s="17"/>
      <c r="G2176" s="17"/>
      <c r="H2176" s="17"/>
      <c r="I2176" s="17"/>
      <c r="J2176" s="17"/>
      <c r="K2176" s="17"/>
      <c r="L2176" s="17"/>
      <c r="M2176" s="17"/>
      <c r="N2176" s="17"/>
    </row>
    <row r="2177" spans="2:14" ht="24.95" customHeight="1">
      <c r="B2177" s="17"/>
      <c r="C2177" s="17"/>
      <c r="F2177" s="17"/>
      <c r="G2177" s="17"/>
      <c r="H2177" s="17"/>
      <c r="I2177" s="17"/>
      <c r="J2177" s="17"/>
      <c r="K2177" s="17"/>
      <c r="L2177" s="17"/>
      <c r="M2177" s="17"/>
      <c r="N2177" s="17"/>
    </row>
    <row r="2178" spans="2:14" ht="24.95" customHeight="1">
      <c r="B2178" s="17"/>
      <c r="C2178" s="17"/>
      <c r="F2178" s="17"/>
      <c r="G2178" s="17"/>
      <c r="H2178" s="17"/>
      <c r="I2178" s="17"/>
      <c r="J2178" s="17"/>
      <c r="K2178" s="17"/>
      <c r="L2178" s="17"/>
      <c r="M2178" s="17"/>
      <c r="N2178" s="17"/>
    </row>
    <row r="2179" spans="2:14" ht="24.95" customHeight="1">
      <c r="B2179" s="17"/>
      <c r="C2179" s="17"/>
      <c r="F2179" s="17"/>
      <c r="G2179" s="17"/>
      <c r="H2179" s="17"/>
      <c r="I2179" s="17"/>
      <c r="J2179" s="17"/>
      <c r="K2179" s="17"/>
      <c r="L2179" s="17"/>
      <c r="M2179" s="17"/>
      <c r="N2179" s="17"/>
    </row>
    <row r="2180" spans="2:14" ht="24.95" customHeight="1">
      <c r="B2180" s="17"/>
      <c r="C2180" s="17"/>
      <c r="F2180" s="17"/>
      <c r="G2180" s="17"/>
      <c r="H2180" s="17"/>
      <c r="I2180" s="17"/>
      <c r="J2180" s="17"/>
      <c r="K2180" s="17"/>
      <c r="L2180" s="17"/>
      <c r="M2180" s="17"/>
      <c r="N2180" s="17"/>
    </row>
    <row r="2181" spans="2:14" ht="24.95" customHeight="1">
      <c r="B2181" s="17"/>
      <c r="C2181" s="17"/>
      <c r="F2181" s="17"/>
      <c r="G2181" s="17"/>
      <c r="H2181" s="17"/>
      <c r="I2181" s="17"/>
      <c r="J2181" s="17"/>
      <c r="K2181" s="17"/>
      <c r="L2181" s="17"/>
      <c r="M2181" s="17"/>
      <c r="N2181" s="17"/>
    </row>
    <row r="2182" spans="2:14" ht="24.95" customHeight="1">
      <c r="B2182" s="17"/>
      <c r="C2182" s="17"/>
      <c r="F2182" s="17"/>
      <c r="G2182" s="17"/>
      <c r="H2182" s="17"/>
      <c r="I2182" s="17"/>
      <c r="J2182" s="17"/>
      <c r="K2182" s="17"/>
      <c r="L2182" s="17"/>
      <c r="M2182" s="17"/>
      <c r="N2182" s="17"/>
    </row>
    <row r="2183" spans="2:14" ht="24.95" customHeight="1">
      <c r="B2183" s="17"/>
      <c r="C2183" s="17"/>
      <c r="F2183" s="17"/>
      <c r="G2183" s="17"/>
      <c r="H2183" s="17"/>
      <c r="I2183" s="17"/>
      <c r="J2183" s="17"/>
      <c r="K2183" s="17"/>
      <c r="L2183" s="17"/>
      <c r="M2183" s="17"/>
      <c r="N2183" s="17"/>
    </row>
    <row r="2184" spans="2:14" ht="24.95" customHeight="1">
      <c r="B2184" s="17"/>
      <c r="C2184" s="17"/>
      <c r="F2184" s="17"/>
      <c r="G2184" s="17"/>
      <c r="H2184" s="17"/>
      <c r="I2184" s="17"/>
      <c r="J2184" s="17"/>
      <c r="K2184" s="17"/>
      <c r="L2184" s="17"/>
      <c r="M2184" s="17"/>
      <c r="N2184" s="17"/>
    </row>
    <row r="2185" spans="2:14" ht="24.95" customHeight="1">
      <c r="B2185" s="17"/>
      <c r="C2185" s="17"/>
      <c r="F2185" s="17"/>
      <c r="G2185" s="17"/>
      <c r="H2185" s="17"/>
      <c r="I2185" s="17"/>
      <c r="J2185" s="17"/>
      <c r="K2185" s="17"/>
      <c r="L2185" s="17"/>
      <c r="M2185" s="17"/>
      <c r="N2185" s="17"/>
    </row>
    <row r="2186" spans="2:14" ht="24.95" customHeight="1">
      <c r="B2186" s="17"/>
      <c r="C2186" s="17"/>
      <c r="F2186" s="17"/>
      <c r="G2186" s="17"/>
      <c r="H2186" s="17"/>
      <c r="I2186" s="17"/>
      <c r="J2186" s="17"/>
      <c r="K2186" s="17"/>
      <c r="L2186" s="17"/>
      <c r="M2186" s="17"/>
      <c r="N2186" s="17"/>
    </row>
    <row r="2187" spans="2:14" ht="24.95" customHeight="1">
      <c r="B2187" s="17"/>
      <c r="C2187" s="17"/>
      <c r="F2187" s="17"/>
      <c r="G2187" s="17"/>
      <c r="H2187" s="17"/>
      <c r="I2187" s="17"/>
      <c r="J2187" s="17"/>
      <c r="K2187" s="17"/>
      <c r="L2187" s="17"/>
      <c r="M2187" s="17"/>
      <c r="N2187" s="17"/>
    </row>
    <row r="2188" spans="2:14" ht="24.95" customHeight="1">
      <c r="B2188" s="17"/>
      <c r="C2188" s="17"/>
      <c r="F2188" s="17"/>
      <c r="G2188" s="17"/>
      <c r="H2188" s="17"/>
      <c r="I2188" s="17"/>
      <c r="J2188" s="17"/>
      <c r="K2188" s="17"/>
      <c r="L2188" s="17"/>
      <c r="M2188" s="17"/>
      <c r="N2188" s="17"/>
    </row>
    <row r="2189" spans="2:14" ht="24.95" customHeight="1">
      <c r="B2189" s="17"/>
      <c r="C2189" s="17"/>
      <c r="F2189" s="17"/>
      <c r="G2189" s="17"/>
      <c r="H2189" s="17"/>
      <c r="I2189" s="17"/>
      <c r="J2189" s="17"/>
      <c r="K2189" s="17"/>
      <c r="L2189" s="17"/>
      <c r="M2189" s="17"/>
      <c r="N2189" s="17"/>
    </row>
    <row r="2190" spans="2:14" ht="24.95" customHeight="1">
      <c r="B2190" s="17"/>
      <c r="C2190" s="17"/>
      <c r="F2190" s="17"/>
      <c r="G2190" s="17"/>
      <c r="H2190" s="17"/>
      <c r="I2190" s="17"/>
      <c r="J2190" s="17"/>
      <c r="K2190" s="17"/>
      <c r="L2190" s="17"/>
      <c r="M2190" s="17"/>
      <c r="N2190" s="17"/>
    </row>
    <row r="2191" spans="2:14" ht="24.95" customHeight="1">
      <c r="B2191" s="17"/>
      <c r="C2191" s="17"/>
      <c r="F2191" s="17"/>
      <c r="G2191" s="17"/>
      <c r="H2191" s="17"/>
      <c r="I2191" s="17"/>
      <c r="J2191" s="17"/>
      <c r="K2191" s="17"/>
      <c r="L2191" s="17"/>
      <c r="M2191" s="17"/>
      <c r="N2191" s="17"/>
    </row>
    <row r="2192" spans="2:14" ht="24.95" customHeight="1">
      <c r="B2192" s="17"/>
      <c r="C2192" s="17"/>
      <c r="F2192" s="17"/>
      <c r="G2192" s="17"/>
      <c r="H2192" s="17"/>
      <c r="I2192" s="17"/>
      <c r="J2192" s="17"/>
      <c r="K2192" s="17"/>
      <c r="L2192" s="17"/>
      <c r="M2192" s="17"/>
      <c r="N2192" s="17"/>
    </row>
    <row r="2193" spans="2:14" ht="24.95" customHeight="1">
      <c r="B2193" s="17"/>
      <c r="C2193" s="17"/>
      <c r="F2193" s="17"/>
      <c r="G2193" s="17"/>
      <c r="H2193" s="17"/>
      <c r="I2193" s="17"/>
      <c r="J2193" s="17"/>
      <c r="K2193" s="17"/>
      <c r="L2193" s="17"/>
      <c r="M2193" s="17"/>
      <c r="N2193" s="17"/>
    </row>
    <row r="2194" spans="2:14" ht="24.95" customHeight="1">
      <c r="B2194" s="17"/>
      <c r="C2194" s="17"/>
      <c r="F2194" s="17"/>
      <c r="G2194" s="17"/>
      <c r="H2194" s="17"/>
      <c r="I2194" s="17"/>
      <c r="J2194" s="17"/>
      <c r="K2194" s="17"/>
      <c r="L2194" s="17"/>
      <c r="M2194" s="17"/>
      <c r="N2194" s="17"/>
    </row>
    <row r="2195" spans="2:14" ht="24.95" customHeight="1">
      <c r="B2195" s="17"/>
      <c r="C2195" s="17"/>
      <c r="F2195" s="17"/>
      <c r="G2195" s="17"/>
      <c r="H2195" s="17"/>
      <c r="I2195" s="17"/>
      <c r="J2195" s="17"/>
      <c r="K2195" s="17"/>
      <c r="L2195" s="17"/>
      <c r="M2195" s="17"/>
      <c r="N2195" s="17"/>
    </row>
    <row r="2196" spans="2:14" ht="24.95" customHeight="1">
      <c r="B2196" s="17"/>
      <c r="C2196" s="17"/>
      <c r="F2196" s="17"/>
      <c r="G2196" s="17"/>
      <c r="H2196" s="17"/>
      <c r="I2196" s="17"/>
      <c r="J2196" s="17"/>
      <c r="K2196" s="17"/>
      <c r="L2196" s="17"/>
      <c r="M2196" s="17"/>
      <c r="N2196" s="17"/>
    </row>
    <row r="2197" spans="2:14" ht="24.95" customHeight="1">
      <c r="B2197" s="17"/>
      <c r="C2197" s="17"/>
      <c r="F2197" s="17"/>
      <c r="G2197" s="17"/>
      <c r="H2197" s="17"/>
      <c r="I2197" s="17"/>
      <c r="J2197" s="17"/>
      <c r="K2197" s="17"/>
      <c r="L2197" s="17"/>
      <c r="M2197" s="17"/>
      <c r="N2197" s="17"/>
    </row>
    <row r="2198" spans="2:14" ht="24.95" customHeight="1">
      <c r="B2198" s="17"/>
      <c r="C2198" s="17"/>
      <c r="F2198" s="17"/>
      <c r="G2198" s="17"/>
      <c r="H2198" s="17"/>
      <c r="I2198" s="17"/>
      <c r="J2198" s="17"/>
      <c r="K2198" s="17"/>
      <c r="L2198" s="17"/>
      <c r="M2198" s="17"/>
      <c r="N2198" s="17"/>
    </row>
    <row r="2199" spans="2:14" ht="24.95" customHeight="1">
      <c r="B2199" s="17"/>
      <c r="C2199" s="17"/>
      <c r="F2199" s="17"/>
      <c r="G2199" s="17"/>
      <c r="H2199" s="17"/>
      <c r="I2199" s="17"/>
      <c r="J2199" s="17"/>
      <c r="K2199" s="17"/>
      <c r="L2199" s="17"/>
      <c r="M2199" s="17"/>
      <c r="N2199" s="17"/>
    </row>
    <row r="2200" spans="2:14" ht="24.95" customHeight="1">
      <c r="B2200" s="17"/>
      <c r="C2200" s="17"/>
      <c r="F2200" s="17"/>
      <c r="G2200" s="17"/>
      <c r="H2200" s="17"/>
      <c r="I2200" s="17"/>
      <c r="J2200" s="17"/>
      <c r="K2200" s="17"/>
      <c r="L2200" s="17"/>
      <c r="M2200" s="17"/>
      <c r="N2200" s="17"/>
    </row>
    <row r="2201" spans="2:14" ht="24.95" customHeight="1">
      <c r="B2201" s="17"/>
      <c r="C2201" s="17"/>
      <c r="F2201" s="17"/>
      <c r="G2201" s="17"/>
      <c r="H2201" s="17"/>
      <c r="I2201" s="17"/>
      <c r="J2201" s="17"/>
      <c r="K2201" s="17"/>
      <c r="L2201" s="17"/>
      <c r="M2201" s="17"/>
      <c r="N2201" s="17"/>
    </row>
    <row r="2202" spans="2:14" ht="24.95" customHeight="1">
      <c r="B2202" s="17"/>
      <c r="C2202" s="17"/>
      <c r="F2202" s="17"/>
      <c r="G2202" s="17"/>
      <c r="H2202" s="17"/>
      <c r="I2202" s="17"/>
      <c r="J2202" s="17"/>
      <c r="K2202" s="17"/>
      <c r="L2202" s="17"/>
      <c r="M2202" s="17"/>
      <c r="N2202" s="17"/>
    </row>
    <row r="2203" spans="2:14" ht="24.95" customHeight="1">
      <c r="B2203" s="17"/>
      <c r="C2203" s="17"/>
      <c r="F2203" s="17"/>
      <c r="G2203" s="17"/>
      <c r="H2203" s="17"/>
      <c r="I2203" s="17"/>
      <c r="J2203" s="17"/>
      <c r="K2203" s="17"/>
      <c r="L2203" s="17"/>
      <c r="M2203" s="17"/>
      <c r="N2203" s="17"/>
    </row>
    <row r="2204" spans="2:14" ht="24.95" customHeight="1">
      <c r="B2204" s="17"/>
      <c r="C2204" s="17"/>
      <c r="F2204" s="17"/>
      <c r="G2204" s="17"/>
      <c r="H2204" s="17"/>
      <c r="I2204" s="17"/>
      <c r="J2204" s="17"/>
      <c r="K2204" s="17"/>
      <c r="L2204" s="17"/>
      <c r="M2204" s="17"/>
      <c r="N2204" s="17"/>
    </row>
    <row r="2205" spans="2:14" ht="24.95" customHeight="1">
      <c r="B2205" s="17"/>
      <c r="C2205" s="17"/>
      <c r="F2205" s="17"/>
      <c r="G2205" s="17"/>
      <c r="H2205" s="17"/>
      <c r="I2205" s="17"/>
      <c r="J2205" s="17"/>
      <c r="K2205" s="17"/>
      <c r="L2205" s="17"/>
      <c r="M2205" s="17"/>
      <c r="N2205" s="17"/>
    </row>
    <row r="2206" spans="2:14" ht="24.95" customHeight="1">
      <c r="B2206" s="17"/>
      <c r="C2206" s="17"/>
      <c r="F2206" s="17"/>
      <c r="G2206" s="17"/>
      <c r="H2206" s="17"/>
      <c r="I2206" s="17"/>
      <c r="J2206" s="17"/>
      <c r="K2206" s="17"/>
      <c r="L2206" s="17"/>
      <c r="M2206" s="17"/>
      <c r="N2206" s="17"/>
    </row>
    <row r="2207" spans="2:14" ht="24.95" customHeight="1">
      <c r="B2207" s="17"/>
      <c r="C2207" s="17"/>
      <c r="F2207" s="17"/>
      <c r="G2207" s="17"/>
      <c r="H2207" s="17"/>
      <c r="I2207" s="17"/>
      <c r="J2207" s="17"/>
      <c r="K2207" s="17"/>
      <c r="L2207" s="17"/>
      <c r="M2207" s="17"/>
      <c r="N2207" s="17"/>
    </row>
    <row r="2208" spans="2:14" ht="24.95" customHeight="1">
      <c r="B2208" s="17"/>
      <c r="C2208" s="17"/>
      <c r="F2208" s="17"/>
      <c r="G2208" s="17"/>
      <c r="H2208" s="17"/>
      <c r="I2208" s="17"/>
      <c r="J2208" s="17"/>
      <c r="K2208" s="17"/>
      <c r="L2208" s="17"/>
      <c r="M2208" s="17"/>
      <c r="N2208" s="17"/>
    </row>
    <row r="2209" spans="2:14" ht="24.95" customHeight="1">
      <c r="B2209" s="17"/>
      <c r="C2209" s="17"/>
      <c r="F2209" s="17"/>
      <c r="G2209" s="17"/>
      <c r="H2209" s="17"/>
      <c r="I2209" s="17"/>
      <c r="J2209" s="17"/>
      <c r="K2209" s="17"/>
      <c r="L2209" s="17"/>
      <c r="M2209" s="17"/>
      <c r="N2209" s="17"/>
    </row>
    <row r="2210" spans="2:14" ht="24.95" customHeight="1">
      <c r="B2210" s="17"/>
      <c r="C2210" s="17"/>
      <c r="F2210" s="17"/>
      <c r="G2210" s="17"/>
      <c r="H2210" s="17"/>
      <c r="I2210" s="17"/>
      <c r="J2210" s="17"/>
      <c r="K2210" s="17"/>
      <c r="L2210" s="17"/>
      <c r="M2210" s="17"/>
      <c r="N2210" s="17"/>
    </row>
    <row r="2211" spans="2:14" ht="24.95" customHeight="1">
      <c r="B2211" s="17"/>
      <c r="C2211" s="17"/>
      <c r="F2211" s="17"/>
      <c r="G2211" s="17"/>
      <c r="H2211" s="17"/>
      <c r="I2211" s="17"/>
      <c r="J2211" s="17"/>
      <c r="K2211" s="17"/>
      <c r="L2211" s="17"/>
      <c r="M2211" s="17"/>
      <c r="N2211" s="17"/>
    </row>
    <row r="2212" spans="2:14" ht="24.95" customHeight="1">
      <c r="B2212" s="17"/>
      <c r="C2212" s="17"/>
      <c r="F2212" s="17"/>
      <c r="G2212" s="17"/>
      <c r="H2212" s="17"/>
      <c r="I2212" s="17"/>
      <c r="J2212" s="17"/>
      <c r="K2212" s="17"/>
      <c r="L2212" s="17"/>
      <c r="M2212" s="17"/>
      <c r="N2212" s="17"/>
    </row>
    <row r="2213" spans="2:14" ht="24.95" customHeight="1">
      <c r="B2213" s="17"/>
      <c r="C2213" s="17"/>
      <c r="F2213" s="17"/>
      <c r="G2213" s="17"/>
      <c r="H2213" s="17"/>
      <c r="I2213" s="17"/>
      <c r="J2213" s="17"/>
      <c r="K2213" s="17"/>
      <c r="L2213" s="17"/>
      <c r="M2213" s="17"/>
      <c r="N2213" s="17"/>
    </row>
    <row r="2214" spans="2:14" ht="24.95" customHeight="1">
      <c r="B2214" s="17"/>
      <c r="C2214" s="17"/>
      <c r="F2214" s="17"/>
      <c r="G2214" s="17"/>
      <c r="H2214" s="17"/>
      <c r="I2214" s="17"/>
      <c r="J2214" s="17"/>
      <c r="K2214" s="17"/>
      <c r="L2214" s="17"/>
      <c r="M2214" s="17"/>
      <c r="N2214" s="17"/>
    </row>
    <row r="2215" spans="2:14" ht="24.95" customHeight="1">
      <c r="B2215" s="17"/>
      <c r="C2215" s="17"/>
      <c r="F2215" s="17"/>
      <c r="G2215" s="17"/>
      <c r="H2215" s="17"/>
      <c r="I2215" s="17"/>
      <c r="J2215" s="17"/>
      <c r="K2215" s="17"/>
      <c r="L2215" s="17"/>
      <c r="M2215" s="17"/>
      <c r="N2215" s="17"/>
    </row>
    <row r="2216" spans="2:14" ht="24.95" customHeight="1">
      <c r="B2216" s="17"/>
      <c r="C2216" s="17"/>
      <c r="F2216" s="17"/>
      <c r="G2216" s="17"/>
      <c r="H2216" s="17"/>
      <c r="I2216" s="17"/>
      <c r="J2216" s="17"/>
      <c r="K2216" s="17"/>
      <c r="L2216" s="17"/>
      <c r="M2216" s="17"/>
      <c r="N2216" s="17"/>
    </row>
    <row r="2217" spans="2:14" ht="24.95" customHeight="1">
      <c r="B2217" s="17"/>
      <c r="C2217" s="17"/>
      <c r="F2217" s="17"/>
      <c r="G2217" s="17"/>
      <c r="H2217" s="17"/>
      <c r="I2217" s="17"/>
      <c r="J2217" s="17"/>
      <c r="K2217" s="17"/>
      <c r="L2217" s="17"/>
      <c r="M2217" s="17"/>
      <c r="N2217" s="17"/>
    </row>
    <row r="2218" spans="2:14" ht="24.95" customHeight="1">
      <c r="B2218" s="17"/>
      <c r="C2218" s="17"/>
      <c r="F2218" s="17"/>
      <c r="G2218" s="17"/>
      <c r="H2218" s="17"/>
      <c r="I2218" s="17"/>
      <c r="J2218" s="17"/>
      <c r="K2218" s="17"/>
      <c r="L2218" s="17"/>
      <c r="M2218" s="17"/>
      <c r="N2218" s="17"/>
    </row>
    <row r="2219" spans="2:14" ht="24.95" customHeight="1">
      <c r="B2219" s="17"/>
      <c r="C2219" s="17"/>
      <c r="F2219" s="17"/>
      <c r="G2219" s="17"/>
      <c r="H2219" s="17"/>
      <c r="I2219" s="17"/>
      <c r="J2219" s="17"/>
      <c r="K2219" s="17"/>
      <c r="L2219" s="17"/>
      <c r="M2219" s="17"/>
      <c r="N2219" s="17"/>
    </row>
    <row r="2220" spans="2:14" ht="24.95" customHeight="1">
      <c r="B2220" s="17"/>
      <c r="C2220" s="17"/>
      <c r="F2220" s="17"/>
      <c r="G2220" s="17"/>
      <c r="H2220" s="17"/>
      <c r="I2220" s="17"/>
      <c r="J2220" s="17"/>
      <c r="K2220" s="17"/>
      <c r="L2220" s="17"/>
      <c r="M2220" s="17"/>
      <c r="N2220" s="17"/>
    </row>
    <row r="2221" spans="2:14" ht="24.95" customHeight="1">
      <c r="B2221" s="17"/>
      <c r="C2221" s="17"/>
      <c r="F2221" s="17"/>
      <c r="G2221" s="17"/>
      <c r="H2221" s="17"/>
      <c r="I2221" s="17"/>
      <c r="J2221" s="17"/>
      <c r="K2221" s="17"/>
      <c r="L2221" s="17"/>
      <c r="M2221" s="17"/>
      <c r="N2221" s="17"/>
    </row>
    <row r="2222" spans="2:14" ht="24.95" customHeight="1">
      <c r="B2222" s="17"/>
      <c r="C2222" s="17"/>
      <c r="F2222" s="17"/>
      <c r="G2222" s="17"/>
      <c r="H2222" s="17"/>
      <c r="I2222" s="17"/>
      <c r="J2222" s="17"/>
      <c r="K2222" s="17"/>
      <c r="L2222" s="17"/>
      <c r="M2222" s="17"/>
      <c r="N2222" s="17"/>
    </row>
    <row r="2223" spans="2:14" ht="24.95" customHeight="1">
      <c r="B2223" s="17"/>
      <c r="C2223" s="17"/>
      <c r="F2223" s="17"/>
      <c r="G2223" s="17"/>
      <c r="H2223" s="17"/>
      <c r="I2223" s="17"/>
      <c r="J2223" s="17"/>
      <c r="K2223" s="17"/>
      <c r="L2223" s="17"/>
      <c r="M2223" s="17"/>
      <c r="N2223" s="17"/>
    </row>
    <row r="2224" spans="2:14" ht="24.95" customHeight="1">
      <c r="B2224" s="17"/>
      <c r="C2224" s="17"/>
      <c r="F2224" s="17"/>
      <c r="G2224" s="17"/>
      <c r="H2224" s="17"/>
      <c r="I2224" s="17"/>
      <c r="J2224" s="17"/>
      <c r="K2224" s="17"/>
      <c r="L2224" s="17"/>
      <c r="M2224" s="17"/>
      <c r="N2224" s="17"/>
    </row>
    <row r="2225" spans="2:14" ht="24.95" customHeight="1">
      <c r="B2225" s="17"/>
      <c r="C2225" s="17"/>
      <c r="F2225" s="17"/>
      <c r="G2225" s="17"/>
      <c r="H2225" s="17"/>
      <c r="I2225" s="17"/>
      <c r="J2225" s="17"/>
      <c r="K2225" s="17"/>
      <c r="L2225" s="17"/>
      <c r="M2225" s="17"/>
      <c r="N2225" s="17"/>
    </row>
    <row r="2226" spans="2:14" ht="24.95" customHeight="1">
      <c r="B2226" s="17"/>
      <c r="C2226" s="17"/>
      <c r="F2226" s="17"/>
      <c r="G2226" s="17"/>
      <c r="H2226" s="17"/>
      <c r="I2226" s="17"/>
      <c r="J2226" s="17"/>
      <c r="K2226" s="17"/>
      <c r="L2226" s="17"/>
      <c r="M2226" s="17"/>
      <c r="N2226" s="17"/>
    </row>
    <row r="2227" spans="2:14" ht="24.95" customHeight="1">
      <c r="B2227" s="17"/>
      <c r="C2227" s="17"/>
      <c r="F2227" s="17"/>
      <c r="G2227" s="17"/>
      <c r="H2227" s="17"/>
      <c r="I2227" s="17"/>
      <c r="J2227" s="17"/>
      <c r="K2227" s="17"/>
      <c r="L2227" s="17"/>
      <c r="M2227" s="17"/>
      <c r="N2227" s="17"/>
    </row>
    <row r="2228" spans="2:14" ht="24.95" customHeight="1">
      <c r="B2228" s="17"/>
      <c r="C2228" s="17"/>
      <c r="F2228" s="17"/>
      <c r="G2228" s="17"/>
      <c r="H2228" s="17"/>
      <c r="I2228" s="17"/>
      <c r="J2228" s="17"/>
      <c r="K2228" s="17"/>
      <c r="L2228" s="17"/>
      <c r="M2228" s="17"/>
      <c r="N2228" s="17"/>
    </row>
    <row r="2229" spans="2:14" ht="24.95" customHeight="1">
      <c r="B2229" s="17"/>
      <c r="C2229" s="17"/>
      <c r="F2229" s="17"/>
      <c r="G2229" s="17"/>
      <c r="H2229" s="17"/>
      <c r="I2229" s="17"/>
      <c r="J2229" s="17"/>
      <c r="K2229" s="17"/>
      <c r="L2229" s="17"/>
      <c r="M2229" s="17"/>
      <c r="N2229" s="17"/>
    </row>
    <row r="2230" spans="2:14" ht="24.95" customHeight="1">
      <c r="B2230" s="17"/>
      <c r="C2230" s="17"/>
      <c r="F2230" s="17"/>
      <c r="G2230" s="17"/>
      <c r="H2230" s="17"/>
      <c r="I2230" s="17"/>
      <c r="J2230" s="17"/>
      <c r="K2230" s="17"/>
      <c r="L2230" s="17"/>
      <c r="M2230" s="17"/>
      <c r="N2230" s="17"/>
    </row>
    <row r="2231" spans="2:14" ht="24.95" customHeight="1">
      <c r="B2231" s="17"/>
      <c r="C2231" s="17"/>
      <c r="F2231" s="17"/>
      <c r="G2231" s="17"/>
      <c r="H2231" s="17"/>
      <c r="I2231" s="17"/>
      <c r="J2231" s="17"/>
      <c r="K2231" s="17"/>
      <c r="L2231" s="17"/>
      <c r="M2231" s="17"/>
      <c r="N2231" s="17"/>
    </row>
    <row r="2232" spans="2:14" ht="24.95" customHeight="1">
      <c r="B2232" s="17"/>
      <c r="C2232" s="17"/>
      <c r="F2232" s="17"/>
      <c r="G2232" s="17"/>
      <c r="H2232" s="17"/>
      <c r="I2232" s="17"/>
      <c r="J2232" s="17"/>
      <c r="K2232" s="17"/>
      <c r="L2232" s="17"/>
      <c r="M2232" s="17"/>
      <c r="N2232" s="17"/>
    </row>
    <row r="2233" spans="2:14" ht="24.95" customHeight="1">
      <c r="B2233" s="17"/>
      <c r="C2233" s="17"/>
      <c r="F2233" s="17"/>
      <c r="G2233" s="17"/>
      <c r="H2233" s="17"/>
      <c r="I2233" s="17"/>
      <c r="J2233" s="17"/>
      <c r="K2233" s="17"/>
      <c r="L2233" s="17"/>
      <c r="M2233" s="17"/>
      <c r="N2233" s="17"/>
    </row>
    <row r="2234" spans="2:14" ht="24.95" customHeight="1">
      <c r="B2234" s="17"/>
      <c r="C2234" s="17"/>
      <c r="F2234" s="17"/>
      <c r="G2234" s="17"/>
      <c r="H2234" s="17"/>
      <c r="I2234" s="17"/>
      <c r="J2234" s="17"/>
      <c r="K2234" s="17"/>
      <c r="L2234" s="17"/>
      <c r="M2234" s="17"/>
      <c r="N2234" s="17"/>
    </row>
    <row r="2235" spans="2:14" ht="24.95" customHeight="1">
      <c r="B2235" s="17"/>
      <c r="C2235" s="17"/>
      <c r="F2235" s="17"/>
      <c r="G2235" s="17"/>
      <c r="H2235" s="17"/>
      <c r="I2235" s="17"/>
      <c r="J2235" s="17"/>
      <c r="K2235" s="17"/>
      <c r="L2235" s="17"/>
      <c r="M2235" s="17"/>
      <c r="N2235" s="17"/>
    </row>
    <row r="2236" spans="2:14" ht="24.95" customHeight="1">
      <c r="B2236" s="17"/>
      <c r="C2236" s="17"/>
      <c r="F2236" s="17"/>
      <c r="G2236" s="17"/>
      <c r="H2236" s="17"/>
      <c r="I2236" s="17"/>
      <c r="J2236" s="17"/>
      <c r="K2236" s="17"/>
      <c r="L2236" s="17"/>
      <c r="M2236" s="17"/>
      <c r="N2236" s="17"/>
    </row>
    <row r="2237" spans="2:14" ht="24.95" customHeight="1">
      <c r="B2237" s="17"/>
      <c r="C2237" s="17"/>
      <c r="F2237" s="17"/>
      <c r="G2237" s="17"/>
      <c r="H2237" s="17"/>
      <c r="I2237" s="17"/>
      <c r="J2237" s="17"/>
      <c r="K2237" s="17"/>
      <c r="L2237" s="17"/>
      <c r="M2237" s="17"/>
      <c r="N2237" s="17"/>
    </row>
    <row r="2238" spans="2:14" ht="24.95" customHeight="1">
      <c r="B2238" s="17"/>
      <c r="C2238" s="17"/>
      <c r="F2238" s="17"/>
      <c r="G2238" s="17"/>
      <c r="H2238" s="17"/>
      <c r="I2238" s="17"/>
      <c r="J2238" s="17"/>
      <c r="K2238" s="17"/>
      <c r="L2238" s="17"/>
      <c r="M2238" s="17"/>
      <c r="N2238" s="17"/>
    </row>
    <row r="2239" spans="2:14" ht="24.95" customHeight="1">
      <c r="B2239" s="17"/>
      <c r="C2239" s="17"/>
      <c r="F2239" s="17"/>
      <c r="G2239" s="17"/>
      <c r="H2239" s="17"/>
      <c r="I2239" s="17"/>
      <c r="J2239" s="17"/>
      <c r="K2239" s="17"/>
      <c r="L2239" s="17"/>
      <c r="M2239" s="17"/>
      <c r="N2239" s="17"/>
    </row>
    <row r="2240" spans="2:14" ht="24.95" customHeight="1">
      <c r="B2240" s="17"/>
      <c r="C2240" s="17"/>
      <c r="F2240" s="17"/>
      <c r="G2240" s="17"/>
      <c r="H2240" s="17"/>
      <c r="I2240" s="17"/>
      <c r="J2240" s="17"/>
      <c r="K2240" s="17"/>
      <c r="L2240" s="17"/>
      <c r="M2240" s="17"/>
      <c r="N2240" s="17"/>
    </row>
    <row r="2241" spans="2:14" ht="24.95" customHeight="1">
      <c r="B2241" s="17"/>
      <c r="C2241" s="17"/>
      <c r="F2241" s="17"/>
      <c r="G2241" s="17"/>
      <c r="H2241" s="17"/>
      <c r="I2241" s="17"/>
      <c r="J2241" s="17"/>
      <c r="K2241" s="17"/>
      <c r="L2241" s="17"/>
      <c r="M2241" s="17"/>
      <c r="N2241" s="17"/>
    </row>
    <row r="2242" spans="2:14" ht="24.95" customHeight="1">
      <c r="B2242" s="17"/>
      <c r="C2242" s="17"/>
      <c r="F2242" s="17"/>
      <c r="G2242" s="17"/>
      <c r="H2242" s="17"/>
      <c r="I2242" s="17"/>
      <c r="J2242" s="17"/>
      <c r="K2242" s="17"/>
      <c r="L2242" s="17"/>
      <c r="M2242" s="17"/>
      <c r="N2242" s="17"/>
    </row>
    <row r="2243" spans="2:14" ht="24.95" customHeight="1">
      <c r="B2243" s="17"/>
      <c r="C2243" s="17"/>
      <c r="F2243" s="17"/>
      <c r="G2243" s="17"/>
      <c r="H2243" s="17"/>
      <c r="I2243" s="17"/>
      <c r="J2243" s="17"/>
      <c r="K2243" s="17"/>
      <c r="L2243" s="17"/>
      <c r="M2243" s="17"/>
      <c r="N2243" s="17"/>
    </row>
    <row r="2244" spans="2:14" ht="24.95" customHeight="1">
      <c r="B2244" s="17"/>
      <c r="C2244" s="17"/>
      <c r="F2244" s="17"/>
      <c r="G2244" s="17"/>
      <c r="H2244" s="17"/>
      <c r="I2244" s="17"/>
      <c r="J2244" s="17"/>
      <c r="K2244" s="17"/>
      <c r="L2244" s="17"/>
      <c r="M2244" s="17"/>
      <c r="N2244" s="17"/>
    </row>
    <row r="2245" spans="2:14" ht="24.95" customHeight="1">
      <c r="B2245" s="17"/>
      <c r="C2245" s="17"/>
      <c r="F2245" s="17"/>
      <c r="G2245" s="17"/>
      <c r="H2245" s="17"/>
      <c r="I2245" s="17"/>
      <c r="J2245" s="17"/>
      <c r="K2245" s="17"/>
      <c r="L2245" s="17"/>
      <c r="M2245" s="17"/>
      <c r="N2245" s="17"/>
    </row>
    <row r="2246" spans="2:14" ht="24.95" customHeight="1">
      <c r="B2246" s="17"/>
      <c r="C2246" s="17"/>
      <c r="F2246" s="17"/>
      <c r="G2246" s="17"/>
      <c r="H2246" s="17"/>
      <c r="I2246" s="17"/>
      <c r="J2246" s="17"/>
      <c r="K2246" s="17"/>
      <c r="L2246" s="17"/>
      <c r="M2246" s="17"/>
      <c r="N2246" s="17"/>
    </row>
    <row r="2247" spans="2:14" ht="24.95" customHeight="1">
      <c r="B2247" s="17"/>
      <c r="C2247" s="17"/>
      <c r="F2247" s="17"/>
      <c r="G2247" s="17"/>
      <c r="H2247" s="17"/>
      <c r="I2247" s="17"/>
      <c r="J2247" s="17"/>
      <c r="K2247" s="17"/>
      <c r="L2247" s="17"/>
      <c r="M2247" s="17"/>
      <c r="N2247" s="17"/>
    </row>
    <row r="2248" spans="2:14" ht="24.95" customHeight="1">
      <c r="B2248" s="17"/>
      <c r="C2248" s="17"/>
      <c r="F2248" s="17"/>
      <c r="G2248" s="17"/>
      <c r="H2248" s="17"/>
      <c r="I2248" s="17"/>
      <c r="J2248" s="17"/>
      <c r="K2248" s="17"/>
      <c r="L2248" s="17"/>
      <c r="M2248" s="17"/>
      <c r="N2248" s="17"/>
    </row>
    <row r="2249" spans="2:14" ht="24.95" customHeight="1">
      <c r="B2249" s="17"/>
      <c r="C2249" s="17"/>
      <c r="F2249" s="17"/>
      <c r="G2249" s="17"/>
      <c r="H2249" s="17"/>
      <c r="I2249" s="17"/>
      <c r="J2249" s="17"/>
      <c r="K2249" s="17"/>
      <c r="L2249" s="17"/>
      <c r="M2249" s="17"/>
      <c r="N2249" s="17"/>
    </row>
    <row r="2250" spans="2:14" ht="24.95" customHeight="1">
      <c r="B2250" s="17"/>
      <c r="C2250" s="17"/>
      <c r="F2250" s="17"/>
      <c r="G2250" s="17"/>
      <c r="H2250" s="17"/>
      <c r="I2250" s="17"/>
      <c r="J2250" s="17"/>
      <c r="K2250" s="17"/>
      <c r="L2250" s="17"/>
      <c r="M2250" s="17"/>
      <c r="N2250" s="17"/>
    </row>
    <row r="2251" spans="2:14" ht="24.95" customHeight="1">
      <c r="B2251" s="17"/>
      <c r="C2251" s="17"/>
      <c r="F2251" s="17"/>
      <c r="G2251" s="17"/>
      <c r="H2251" s="17"/>
      <c r="I2251" s="17"/>
      <c r="J2251" s="17"/>
      <c r="K2251" s="17"/>
      <c r="L2251" s="17"/>
      <c r="M2251" s="17"/>
      <c r="N2251" s="17"/>
    </row>
    <row r="2252" spans="2:14" ht="24.95" customHeight="1">
      <c r="B2252" s="17"/>
      <c r="C2252" s="17"/>
      <c r="F2252" s="17"/>
      <c r="G2252" s="17"/>
      <c r="H2252" s="17"/>
      <c r="I2252" s="17"/>
      <c r="J2252" s="17"/>
      <c r="K2252" s="17"/>
      <c r="L2252" s="17"/>
      <c r="M2252" s="17"/>
      <c r="N2252" s="17"/>
    </row>
    <row r="2253" spans="2:14" ht="24.95" customHeight="1">
      <c r="B2253" s="17"/>
      <c r="C2253" s="17"/>
      <c r="F2253" s="17"/>
      <c r="G2253" s="17"/>
      <c r="H2253" s="17"/>
      <c r="I2253" s="17"/>
      <c r="J2253" s="17"/>
      <c r="K2253" s="17"/>
      <c r="L2253" s="17"/>
      <c r="M2253" s="17"/>
      <c r="N2253" s="17"/>
    </row>
    <row r="2254" spans="2:14" ht="24.95" customHeight="1">
      <c r="B2254" s="17"/>
      <c r="C2254" s="17"/>
      <c r="F2254" s="17"/>
      <c r="G2254" s="17"/>
      <c r="H2254" s="17"/>
      <c r="I2254" s="17"/>
      <c r="J2254" s="17"/>
      <c r="K2254" s="17"/>
      <c r="L2254" s="17"/>
      <c r="M2254" s="17"/>
      <c r="N2254" s="17"/>
    </row>
    <row r="2255" spans="2:14" ht="24.95" customHeight="1">
      <c r="B2255" s="17"/>
      <c r="C2255" s="17"/>
      <c r="F2255" s="17"/>
      <c r="G2255" s="17"/>
      <c r="H2255" s="17"/>
      <c r="I2255" s="17"/>
      <c r="J2255" s="17"/>
      <c r="K2255" s="17"/>
      <c r="L2255" s="17"/>
      <c r="M2255" s="17"/>
      <c r="N2255" s="17"/>
    </row>
    <row r="2256" spans="2:14" ht="24.95" customHeight="1">
      <c r="B2256" s="17"/>
      <c r="C2256" s="17"/>
      <c r="F2256" s="17"/>
      <c r="G2256" s="17"/>
      <c r="H2256" s="17"/>
      <c r="I2256" s="17"/>
      <c r="J2256" s="17"/>
      <c r="K2256" s="17"/>
      <c r="L2256" s="17"/>
      <c r="M2256" s="17"/>
      <c r="N2256" s="17"/>
    </row>
    <row r="2257" spans="2:14" ht="24.95" customHeight="1">
      <c r="B2257" s="17"/>
      <c r="C2257" s="17"/>
      <c r="F2257" s="17"/>
      <c r="G2257" s="17"/>
      <c r="H2257" s="17"/>
      <c r="I2257" s="17"/>
      <c r="J2257" s="17"/>
      <c r="K2257" s="17"/>
      <c r="L2257" s="17"/>
      <c r="M2257" s="17"/>
      <c r="N2257" s="17"/>
    </row>
    <row r="2258" spans="2:14" ht="24.95" customHeight="1">
      <c r="B2258" s="17"/>
      <c r="C2258" s="17"/>
      <c r="F2258" s="17"/>
      <c r="G2258" s="17"/>
      <c r="H2258" s="17"/>
      <c r="I2258" s="17"/>
      <c r="J2258" s="17"/>
      <c r="K2258" s="17"/>
      <c r="L2258" s="17"/>
      <c r="M2258" s="17"/>
      <c r="N2258" s="17"/>
    </row>
    <row r="2259" spans="2:14" ht="24.95" customHeight="1">
      <c r="B2259" s="17"/>
      <c r="C2259" s="17"/>
      <c r="F2259" s="17"/>
      <c r="G2259" s="17"/>
      <c r="H2259" s="17"/>
      <c r="I2259" s="17"/>
      <c r="J2259" s="17"/>
      <c r="K2259" s="17"/>
      <c r="L2259" s="17"/>
      <c r="M2259" s="17"/>
      <c r="N2259" s="17"/>
    </row>
    <row r="2260" spans="2:14" ht="24.95" customHeight="1">
      <c r="B2260" s="17"/>
      <c r="C2260" s="17"/>
      <c r="F2260" s="17"/>
      <c r="G2260" s="17"/>
      <c r="H2260" s="17"/>
      <c r="I2260" s="17"/>
      <c r="J2260" s="17"/>
      <c r="K2260" s="17"/>
      <c r="L2260" s="17"/>
      <c r="M2260" s="17"/>
      <c r="N2260" s="17"/>
    </row>
    <row r="2261" spans="2:14" ht="24.95" customHeight="1">
      <c r="B2261" s="17"/>
      <c r="C2261" s="17"/>
      <c r="F2261" s="17"/>
      <c r="G2261" s="17"/>
      <c r="H2261" s="17"/>
      <c r="I2261" s="17"/>
      <c r="J2261" s="17"/>
      <c r="K2261" s="17"/>
      <c r="L2261" s="17"/>
      <c r="M2261" s="17"/>
      <c r="N2261" s="17"/>
    </row>
    <row r="2262" spans="2:14" ht="24.95" customHeight="1">
      <c r="B2262" s="17"/>
      <c r="C2262" s="17"/>
      <c r="F2262" s="17"/>
      <c r="G2262" s="17"/>
      <c r="H2262" s="17"/>
      <c r="I2262" s="17"/>
      <c r="J2262" s="17"/>
      <c r="K2262" s="17"/>
      <c r="L2262" s="17"/>
      <c r="M2262" s="17"/>
      <c r="N2262" s="17"/>
    </row>
    <row r="2263" spans="2:14" ht="24.95" customHeight="1">
      <c r="B2263" s="17"/>
      <c r="C2263" s="17"/>
      <c r="F2263" s="17"/>
      <c r="G2263" s="17"/>
      <c r="H2263" s="17"/>
      <c r="I2263" s="17"/>
      <c r="J2263" s="17"/>
      <c r="K2263" s="17"/>
      <c r="L2263" s="17"/>
      <c r="M2263" s="17"/>
      <c r="N2263" s="17"/>
    </row>
    <row r="2264" spans="2:14" ht="24.95" customHeight="1">
      <c r="B2264" s="17"/>
      <c r="C2264" s="17"/>
      <c r="F2264" s="17"/>
      <c r="G2264" s="17"/>
      <c r="H2264" s="17"/>
      <c r="I2264" s="17"/>
      <c r="J2264" s="17"/>
      <c r="K2264" s="17"/>
      <c r="L2264" s="17"/>
      <c r="M2264" s="17"/>
      <c r="N2264" s="17"/>
    </row>
    <row r="2265" spans="2:14" ht="24.95" customHeight="1">
      <c r="B2265" s="17"/>
      <c r="C2265" s="17"/>
      <c r="F2265" s="17"/>
      <c r="G2265" s="17"/>
      <c r="H2265" s="17"/>
      <c r="I2265" s="17"/>
      <c r="J2265" s="17"/>
      <c r="K2265" s="17"/>
      <c r="L2265" s="17"/>
      <c r="M2265" s="17"/>
      <c r="N2265" s="17"/>
    </row>
    <row r="2266" spans="2:14" ht="24.95" customHeight="1">
      <c r="B2266" s="17"/>
      <c r="C2266" s="17"/>
      <c r="F2266" s="17"/>
      <c r="G2266" s="17"/>
      <c r="H2266" s="17"/>
      <c r="I2266" s="17"/>
      <c r="J2266" s="17"/>
      <c r="K2266" s="17"/>
      <c r="L2266" s="17"/>
      <c r="M2266" s="17"/>
      <c r="N2266" s="17"/>
    </row>
    <row r="2267" spans="2:14" ht="24.95" customHeight="1">
      <c r="B2267" s="17"/>
      <c r="C2267" s="17"/>
      <c r="F2267" s="17"/>
      <c r="G2267" s="17"/>
      <c r="H2267" s="17"/>
      <c r="I2267" s="17"/>
      <c r="J2267" s="17"/>
      <c r="K2267" s="17"/>
      <c r="L2267" s="17"/>
      <c r="M2267" s="17"/>
      <c r="N2267" s="17"/>
    </row>
    <row r="2268" spans="2:14" ht="24.95" customHeight="1">
      <c r="B2268" s="17"/>
      <c r="C2268" s="17"/>
      <c r="F2268" s="17"/>
      <c r="G2268" s="17"/>
      <c r="H2268" s="17"/>
      <c r="I2268" s="17"/>
      <c r="J2268" s="17"/>
      <c r="K2268" s="17"/>
      <c r="L2268" s="17"/>
      <c r="M2268" s="17"/>
      <c r="N2268" s="17"/>
    </row>
    <row r="2269" spans="2:14" ht="24.95" customHeight="1">
      <c r="B2269" s="17"/>
      <c r="C2269" s="17"/>
      <c r="F2269" s="17"/>
      <c r="G2269" s="17"/>
      <c r="H2269" s="17"/>
      <c r="I2269" s="17"/>
      <c r="J2269" s="17"/>
      <c r="K2269" s="17"/>
      <c r="L2269" s="17"/>
      <c r="M2269" s="17"/>
      <c r="N2269" s="17"/>
    </row>
    <row r="2270" spans="2:14" ht="24.95" customHeight="1">
      <c r="B2270" s="17"/>
      <c r="C2270" s="17"/>
      <c r="F2270" s="17"/>
      <c r="G2270" s="17"/>
      <c r="H2270" s="17"/>
      <c r="I2270" s="17"/>
      <c r="J2270" s="17"/>
      <c r="K2270" s="17"/>
      <c r="L2270" s="17"/>
      <c r="M2270" s="17"/>
      <c r="N2270" s="17"/>
    </row>
    <row r="2271" spans="2:14" ht="24.95" customHeight="1">
      <c r="B2271" s="17"/>
      <c r="C2271" s="17"/>
      <c r="F2271" s="17"/>
      <c r="G2271" s="17"/>
      <c r="H2271" s="17"/>
      <c r="I2271" s="17"/>
      <c r="J2271" s="17"/>
      <c r="K2271" s="17"/>
      <c r="L2271" s="17"/>
      <c r="M2271" s="17"/>
      <c r="N2271" s="17"/>
    </row>
    <row r="2272" spans="2:14" ht="24.95" customHeight="1">
      <c r="B2272" s="17"/>
      <c r="C2272" s="17"/>
      <c r="F2272" s="17"/>
      <c r="G2272" s="17"/>
      <c r="H2272" s="17"/>
      <c r="I2272" s="17"/>
      <c r="J2272" s="17"/>
      <c r="K2272" s="17"/>
      <c r="L2272" s="17"/>
      <c r="M2272" s="17"/>
      <c r="N2272" s="17"/>
    </row>
    <row r="2273" spans="2:14" ht="24.95" customHeight="1">
      <c r="B2273" s="17"/>
      <c r="C2273" s="17"/>
      <c r="F2273" s="17"/>
      <c r="G2273" s="17"/>
      <c r="H2273" s="17"/>
      <c r="I2273" s="17"/>
      <c r="J2273" s="17"/>
      <c r="K2273" s="17"/>
      <c r="L2273" s="17"/>
      <c r="M2273" s="17"/>
      <c r="N2273" s="17"/>
    </row>
    <row r="2274" spans="2:14" ht="24.95" customHeight="1">
      <c r="B2274" s="17"/>
      <c r="C2274" s="17"/>
      <c r="F2274" s="17"/>
      <c r="G2274" s="17"/>
      <c r="H2274" s="17"/>
      <c r="I2274" s="17"/>
      <c r="J2274" s="17"/>
      <c r="K2274" s="17"/>
      <c r="L2274" s="17"/>
      <c r="M2274" s="17"/>
      <c r="N2274" s="17"/>
    </row>
    <row r="2275" spans="2:14" ht="24.95" customHeight="1">
      <c r="B2275" s="17"/>
      <c r="C2275" s="17"/>
      <c r="F2275" s="17"/>
      <c r="G2275" s="17"/>
      <c r="H2275" s="17"/>
      <c r="I2275" s="17"/>
      <c r="J2275" s="17"/>
      <c r="K2275" s="17"/>
      <c r="L2275" s="17"/>
      <c r="M2275" s="17"/>
      <c r="N2275" s="17"/>
    </row>
    <row r="2276" spans="2:14" ht="24.95" customHeight="1">
      <c r="B2276" s="17"/>
      <c r="C2276" s="17"/>
      <c r="F2276" s="17"/>
      <c r="G2276" s="17"/>
      <c r="H2276" s="17"/>
      <c r="I2276" s="17"/>
      <c r="J2276" s="17"/>
      <c r="K2276" s="17"/>
      <c r="L2276" s="17"/>
      <c r="M2276" s="17"/>
      <c r="N2276" s="17"/>
    </row>
    <row r="2277" spans="2:14" ht="24.95" customHeight="1">
      <c r="B2277" s="17"/>
      <c r="C2277" s="17"/>
      <c r="F2277" s="17"/>
      <c r="G2277" s="17"/>
      <c r="H2277" s="17"/>
      <c r="I2277" s="17"/>
      <c r="J2277" s="17"/>
      <c r="K2277" s="17"/>
      <c r="L2277" s="17"/>
      <c r="M2277" s="17"/>
      <c r="N2277" s="17"/>
    </row>
    <row r="2278" spans="2:14" ht="24.95" customHeight="1">
      <c r="B2278" s="17"/>
      <c r="C2278" s="17"/>
      <c r="F2278" s="17"/>
      <c r="G2278" s="17"/>
      <c r="H2278" s="17"/>
      <c r="I2278" s="17"/>
      <c r="J2278" s="17"/>
      <c r="K2278" s="17"/>
      <c r="L2278" s="17"/>
      <c r="M2278" s="17"/>
      <c r="N2278" s="17"/>
    </row>
    <row r="2279" spans="2:14" ht="24.95" customHeight="1">
      <c r="B2279" s="17"/>
      <c r="C2279" s="17"/>
      <c r="F2279" s="17"/>
      <c r="G2279" s="17"/>
      <c r="H2279" s="17"/>
      <c r="I2279" s="17"/>
      <c r="J2279" s="17"/>
      <c r="K2279" s="17"/>
      <c r="L2279" s="17"/>
      <c r="M2279" s="17"/>
      <c r="N2279" s="17"/>
    </row>
    <row r="2280" spans="2:14" ht="24.95" customHeight="1">
      <c r="B2280" s="17"/>
      <c r="C2280" s="17"/>
      <c r="F2280" s="17"/>
      <c r="G2280" s="17"/>
      <c r="H2280" s="17"/>
      <c r="I2280" s="17"/>
      <c r="J2280" s="17"/>
      <c r="K2280" s="17"/>
      <c r="L2280" s="17"/>
      <c r="M2280" s="17"/>
      <c r="N2280" s="17"/>
    </row>
    <row r="2281" spans="2:14" ht="24.95" customHeight="1">
      <c r="B2281" s="17"/>
      <c r="C2281" s="17"/>
      <c r="F2281" s="17"/>
      <c r="G2281" s="17"/>
      <c r="H2281" s="17"/>
      <c r="I2281" s="17"/>
      <c r="J2281" s="17"/>
      <c r="K2281" s="17"/>
      <c r="L2281" s="17"/>
      <c r="M2281" s="17"/>
      <c r="N2281" s="17"/>
    </row>
    <row r="2282" spans="2:14" ht="24.95" customHeight="1">
      <c r="B2282" s="17"/>
      <c r="C2282" s="17"/>
      <c r="F2282" s="17"/>
      <c r="G2282" s="17"/>
      <c r="H2282" s="17"/>
      <c r="I2282" s="17"/>
      <c r="J2282" s="17"/>
      <c r="K2282" s="17"/>
      <c r="L2282" s="17"/>
      <c r="M2282" s="17"/>
      <c r="N2282" s="17"/>
    </row>
    <row r="2283" spans="2:14" ht="24.95" customHeight="1">
      <c r="B2283" s="17"/>
      <c r="C2283" s="17"/>
      <c r="F2283" s="17"/>
      <c r="G2283" s="17"/>
      <c r="H2283" s="17"/>
      <c r="I2283" s="17"/>
      <c r="J2283" s="17"/>
      <c r="K2283" s="17"/>
      <c r="L2283" s="17"/>
      <c r="M2283" s="17"/>
      <c r="N2283" s="17"/>
    </row>
    <row r="2284" spans="2:14" ht="24.95" customHeight="1">
      <c r="B2284" s="17"/>
      <c r="C2284" s="17"/>
      <c r="F2284" s="17"/>
      <c r="G2284" s="17"/>
      <c r="H2284" s="17"/>
      <c r="I2284" s="17"/>
      <c r="J2284" s="17"/>
      <c r="K2284" s="17"/>
      <c r="L2284" s="17"/>
      <c r="M2284" s="17"/>
      <c r="N2284" s="17"/>
    </row>
    <row r="2285" spans="2:14" ht="24.95" customHeight="1">
      <c r="B2285" s="17"/>
      <c r="C2285" s="17"/>
      <c r="F2285" s="17"/>
      <c r="G2285" s="17"/>
      <c r="H2285" s="17"/>
      <c r="I2285" s="17"/>
      <c r="J2285" s="17"/>
      <c r="K2285" s="17"/>
      <c r="L2285" s="17"/>
      <c r="M2285" s="17"/>
      <c r="N2285" s="17"/>
    </row>
    <row r="2286" spans="2:14" ht="24.95" customHeight="1">
      <c r="B2286" s="17"/>
      <c r="C2286" s="17"/>
      <c r="F2286" s="17"/>
      <c r="G2286" s="17"/>
      <c r="H2286" s="17"/>
      <c r="I2286" s="17"/>
      <c r="J2286" s="17"/>
      <c r="K2286" s="17"/>
      <c r="L2286" s="17"/>
      <c r="M2286" s="17"/>
      <c r="N2286" s="17"/>
    </row>
    <row r="2287" spans="2:14" ht="24.95" customHeight="1">
      <c r="B2287" s="17"/>
      <c r="C2287" s="17"/>
      <c r="F2287" s="17"/>
      <c r="G2287" s="17"/>
      <c r="H2287" s="17"/>
      <c r="I2287" s="17"/>
      <c r="J2287" s="17"/>
      <c r="K2287" s="17"/>
      <c r="L2287" s="17"/>
      <c r="M2287" s="17"/>
      <c r="N2287" s="17"/>
    </row>
    <row r="2288" spans="2:14" ht="24.95" customHeight="1">
      <c r="B2288" s="17"/>
      <c r="C2288" s="17"/>
      <c r="F2288" s="17"/>
      <c r="G2288" s="17"/>
      <c r="H2288" s="17"/>
      <c r="I2288" s="17"/>
      <c r="J2288" s="17"/>
      <c r="K2288" s="17"/>
      <c r="L2288" s="17"/>
      <c r="M2288" s="17"/>
      <c r="N2288" s="17"/>
    </row>
    <row r="2289" spans="2:14" ht="24.95" customHeight="1">
      <c r="B2289" s="17"/>
      <c r="C2289" s="17"/>
      <c r="F2289" s="17"/>
      <c r="G2289" s="17"/>
      <c r="H2289" s="17"/>
      <c r="I2289" s="17"/>
      <c r="J2289" s="17"/>
      <c r="K2289" s="17"/>
      <c r="L2289" s="17"/>
      <c r="M2289" s="17"/>
      <c r="N2289" s="17"/>
    </row>
    <row r="2290" spans="2:14" ht="24.95" customHeight="1">
      <c r="B2290" s="17"/>
      <c r="C2290" s="17"/>
      <c r="F2290" s="17"/>
      <c r="G2290" s="17"/>
      <c r="H2290" s="17"/>
      <c r="I2290" s="17"/>
      <c r="J2290" s="17"/>
      <c r="K2290" s="17"/>
      <c r="L2290" s="17"/>
      <c r="M2290" s="17"/>
      <c r="N2290" s="17"/>
    </row>
    <row r="2291" spans="2:14" ht="24.95" customHeight="1">
      <c r="B2291" s="17"/>
      <c r="C2291" s="17"/>
      <c r="F2291" s="17"/>
      <c r="G2291" s="17"/>
      <c r="H2291" s="17"/>
      <c r="I2291" s="17"/>
      <c r="J2291" s="17"/>
      <c r="K2291" s="17"/>
      <c r="L2291" s="17"/>
      <c r="M2291" s="17"/>
      <c r="N2291" s="17"/>
    </row>
    <row r="2292" spans="2:14" ht="24.95" customHeight="1">
      <c r="B2292" s="17"/>
      <c r="C2292" s="17"/>
      <c r="F2292" s="17"/>
      <c r="G2292" s="17"/>
      <c r="H2292" s="17"/>
      <c r="I2292" s="17"/>
      <c r="J2292" s="17"/>
      <c r="K2292" s="17"/>
      <c r="L2292" s="17"/>
      <c r="M2292" s="17"/>
      <c r="N2292" s="17"/>
    </row>
    <row r="2293" spans="2:14" ht="24.95" customHeight="1">
      <c r="B2293" s="17"/>
      <c r="C2293" s="17"/>
      <c r="F2293" s="17"/>
      <c r="G2293" s="17"/>
      <c r="H2293" s="17"/>
      <c r="I2293" s="17"/>
      <c r="J2293" s="17"/>
      <c r="K2293" s="17"/>
      <c r="L2293" s="17"/>
      <c r="M2293" s="17"/>
      <c r="N2293" s="17"/>
    </row>
    <row r="2294" spans="2:14" ht="24.95" customHeight="1">
      <c r="B2294" s="17"/>
      <c r="C2294" s="17"/>
      <c r="F2294" s="17"/>
      <c r="G2294" s="17"/>
      <c r="H2294" s="17"/>
      <c r="I2294" s="17"/>
      <c r="J2294" s="17"/>
      <c r="K2294" s="17"/>
      <c r="L2294" s="17"/>
      <c r="M2294" s="17"/>
      <c r="N2294" s="17"/>
    </row>
    <row r="2295" spans="2:14" ht="24.95" customHeight="1">
      <c r="B2295" s="17"/>
      <c r="C2295" s="17"/>
      <c r="F2295" s="17"/>
      <c r="G2295" s="17"/>
      <c r="H2295" s="17"/>
      <c r="I2295" s="17"/>
      <c r="J2295" s="17"/>
      <c r="K2295" s="17"/>
      <c r="L2295" s="17"/>
      <c r="M2295" s="17"/>
      <c r="N2295" s="17"/>
    </row>
    <row r="2296" spans="2:14" ht="24.95" customHeight="1">
      <c r="B2296" s="17"/>
      <c r="C2296" s="17"/>
      <c r="F2296" s="17"/>
      <c r="G2296" s="17"/>
      <c r="H2296" s="17"/>
      <c r="I2296" s="17"/>
      <c r="J2296" s="17"/>
      <c r="K2296" s="17"/>
      <c r="L2296" s="17"/>
      <c r="M2296" s="17"/>
      <c r="N2296" s="17"/>
    </row>
    <row r="2297" spans="2:14" ht="24.95" customHeight="1">
      <c r="B2297" s="17"/>
      <c r="C2297" s="17"/>
      <c r="F2297" s="17"/>
      <c r="G2297" s="17"/>
      <c r="H2297" s="17"/>
      <c r="I2297" s="17"/>
      <c r="J2297" s="17"/>
      <c r="K2297" s="17"/>
      <c r="L2297" s="17"/>
      <c r="M2297" s="17"/>
      <c r="N2297" s="17"/>
    </row>
    <row r="2298" spans="2:14" ht="24.95" customHeight="1">
      <c r="B2298" s="17"/>
      <c r="C2298" s="17"/>
      <c r="F2298" s="17"/>
      <c r="G2298" s="17"/>
      <c r="H2298" s="17"/>
      <c r="I2298" s="17"/>
      <c r="J2298" s="17"/>
      <c r="K2298" s="17"/>
      <c r="L2298" s="17"/>
      <c r="M2298" s="17"/>
      <c r="N2298" s="17"/>
    </row>
    <row r="2299" spans="2:14" ht="24.95" customHeight="1">
      <c r="B2299" s="17"/>
      <c r="C2299" s="17"/>
      <c r="F2299" s="17"/>
      <c r="G2299" s="17"/>
      <c r="H2299" s="17"/>
      <c r="I2299" s="17"/>
      <c r="J2299" s="17"/>
      <c r="K2299" s="17"/>
      <c r="L2299" s="17"/>
      <c r="M2299" s="17"/>
      <c r="N2299" s="17"/>
    </row>
    <row r="2300" spans="2:14" ht="24.95" customHeight="1">
      <c r="B2300" s="17"/>
      <c r="C2300" s="17"/>
      <c r="F2300" s="17"/>
      <c r="G2300" s="17"/>
      <c r="H2300" s="17"/>
      <c r="I2300" s="17"/>
      <c r="J2300" s="17"/>
      <c r="K2300" s="17"/>
      <c r="L2300" s="17"/>
      <c r="M2300" s="17"/>
      <c r="N2300" s="17"/>
    </row>
    <row r="2301" spans="2:14" ht="24.95" customHeight="1">
      <c r="B2301" s="17"/>
      <c r="C2301" s="17"/>
      <c r="F2301" s="17"/>
      <c r="G2301" s="17"/>
      <c r="H2301" s="17"/>
      <c r="I2301" s="17"/>
      <c r="J2301" s="17"/>
      <c r="K2301" s="17"/>
      <c r="L2301" s="17"/>
      <c r="M2301" s="17"/>
      <c r="N2301" s="17"/>
    </row>
    <row r="2302" spans="2:14" ht="24.95" customHeight="1">
      <c r="B2302" s="17"/>
      <c r="C2302" s="17"/>
      <c r="F2302" s="17"/>
      <c r="G2302" s="17"/>
      <c r="H2302" s="17"/>
      <c r="I2302" s="17"/>
      <c r="J2302" s="17"/>
      <c r="K2302" s="17"/>
      <c r="L2302" s="17"/>
      <c r="M2302" s="17"/>
      <c r="N2302" s="17"/>
    </row>
    <row r="2303" spans="2:14" ht="24.95" customHeight="1">
      <c r="B2303" s="17"/>
      <c r="C2303" s="17"/>
      <c r="F2303" s="17"/>
      <c r="G2303" s="17"/>
      <c r="H2303" s="17"/>
      <c r="I2303" s="17"/>
      <c r="J2303" s="17"/>
      <c r="K2303" s="17"/>
      <c r="L2303" s="17"/>
      <c r="M2303" s="17"/>
      <c r="N2303" s="17"/>
    </row>
    <row r="2304" spans="2:14" ht="24.95" customHeight="1">
      <c r="B2304" s="17"/>
      <c r="C2304" s="17"/>
      <c r="F2304" s="17"/>
      <c r="G2304" s="17"/>
      <c r="H2304" s="17"/>
      <c r="I2304" s="17"/>
      <c r="J2304" s="17"/>
      <c r="K2304" s="17"/>
      <c r="L2304" s="17"/>
      <c r="M2304" s="17"/>
      <c r="N2304" s="17"/>
    </row>
    <row r="2305" spans="2:14" ht="24.95" customHeight="1">
      <c r="B2305" s="17"/>
      <c r="C2305" s="17"/>
      <c r="F2305" s="17"/>
      <c r="G2305" s="17"/>
      <c r="H2305" s="17"/>
      <c r="I2305" s="17"/>
      <c r="J2305" s="17"/>
      <c r="K2305" s="17"/>
      <c r="L2305" s="17"/>
      <c r="M2305" s="17"/>
      <c r="N2305" s="17"/>
    </row>
    <row r="2306" spans="2:14" ht="24.95" customHeight="1">
      <c r="B2306" s="17"/>
      <c r="C2306" s="17"/>
      <c r="F2306" s="17"/>
      <c r="G2306" s="17"/>
      <c r="H2306" s="17"/>
      <c r="I2306" s="17"/>
      <c r="J2306" s="17"/>
      <c r="K2306" s="17"/>
      <c r="L2306" s="17"/>
      <c r="M2306" s="17"/>
      <c r="N2306" s="17"/>
    </row>
    <row r="2307" spans="2:14" ht="24.95" customHeight="1">
      <c r="B2307" s="17"/>
      <c r="C2307" s="17"/>
      <c r="F2307" s="17"/>
      <c r="G2307" s="17"/>
      <c r="H2307" s="17"/>
      <c r="I2307" s="17"/>
      <c r="J2307" s="17"/>
      <c r="K2307" s="17"/>
      <c r="L2307" s="17"/>
      <c r="M2307" s="17"/>
      <c r="N2307" s="17"/>
    </row>
    <row r="2308" spans="2:14" ht="24.95" customHeight="1">
      <c r="B2308" s="17"/>
      <c r="C2308" s="17"/>
      <c r="F2308" s="17"/>
      <c r="G2308" s="17"/>
      <c r="H2308" s="17"/>
      <c r="I2308" s="17"/>
      <c r="J2308" s="17"/>
      <c r="K2308" s="17"/>
      <c r="L2308" s="17"/>
      <c r="M2308" s="17"/>
      <c r="N2308" s="17"/>
    </row>
    <row r="2309" spans="2:14" ht="24.95" customHeight="1">
      <c r="B2309" s="17"/>
      <c r="C2309" s="17"/>
      <c r="F2309" s="17"/>
      <c r="G2309" s="17"/>
      <c r="H2309" s="17"/>
      <c r="I2309" s="17"/>
      <c r="J2309" s="17"/>
      <c r="K2309" s="17"/>
      <c r="L2309" s="17"/>
      <c r="M2309" s="17"/>
      <c r="N2309" s="17"/>
    </row>
    <row r="2310" spans="2:14" ht="24.95" customHeight="1">
      <c r="B2310" s="17"/>
      <c r="C2310" s="17"/>
      <c r="F2310" s="17"/>
      <c r="G2310" s="17"/>
      <c r="H2310" s="17"/>
      <c r="I2310" s="17"/>
      <c r="J2310" s="17"/>
      <c r="K2310" s="17"/>
      <c r="L2310" s="17"/>
      <c r="M2310" s="17"/>
      <c r="N2310" s="17"/>
    </row>
    <row r="2311" spans="2:14" ht="24.95" customHeight="1">
      <c r="B2311" s="17"/>
      <c r="C2311" s="17"/>
      <c r="F2311" s="17"/>
      <c r="G2311" s="17"/>
      <c r="H2311" s="17"/>
      <c r="I2311" s="17"/>
      <c r="J2311" s="17"/>
      <c r="K2311" s="17"/>
      <c r="L2311" s="17"/>
      <c r="M2311" s="17"/>
      <c r="N2311" s="17"/>
    </row>
    <row r="2312" spans="2:14" ht="24.95" customHeight="1">
      <c r="B2312" s="17"/>
      <c r="C2312" s="17"/>
      <c r="F2312" s="17"/>
      <c r="G2312" s="17"/>
      <c r="H2312" s="17"/>
      <c r="I2312" s="17"/>
      <c r="J2312" s="17"/>
      <c r="K2312" s="17"/>
      <c r="L2312" s="17"/>
      <c r="M2312" s="17"/>
      <c r="N2312" s="17"/>
    </row>
    <row r="2313" spans="2:14" ht="24.95" customHeight="1">
      <c r="B2313" s="17"/>
      <c r="C2313" s="17"/>
      <c r="F2313" s="17"/>
      <c r="G2313" s="17"/>
      <c r="H2313" s="17"/>
      <c r="I2313" s="17"/>
      <c r="J2313" s="17"/>
      <c r="K2313" s="17"/>
      <c r="L2313" s="17"/>
      <c r="M2313" s="17"/>
      <c r="N2313" s="17"/>
    </row>
    <row r="2314" spans="2:14" ht="24.95" customHeight="1">
      <c r="B2314" s="17"/>
      <c r="C2314" s="17"/>
      <c r="F2314" s="17"/>
      <c r="G2314" s="17"/>
      <c r="H2314" s="17"/>
      <c r="I2314" s="17"/>
      <c r="J2314" s="17"/>
      <c r="K2314" s="17"/>
      <c r="L2314" s="17"/>
      <c r="M2314" s="17"/>
      <c r="N2314" s="17"/>
    </row>
    <row r="2315" spans="2:14" ht="24.95" customHeight="1">
      <c r="B2315" s="17"/>
      <c r="C2315" s="17"/>
      <c r="F2315" s="17"/>
      <c r="G2315" s="17"/>
      <c r="H2315" s="17"/>
      <c r="I2315" s="17"/>
      <c r="J2315" s="17"/>
      <c r="K2315" s="17"/>
      <c r="L2315" s="17"/>
      <c r="M2315" s="17"/>
      <c r="N2315" s="17"/>
    </row>
    <row r="2316" spans="2:14" ht="24.95" customHeight="1">
      <c r="B2316" s="17"/>
      <c r="C2316" s="17"/>
      <c r="F2316" s="17"/>
      <c r="G2316" s="17"/>
      <c r="H2316" s="17"/>
      <c r="I2316" s="17"/>
      <c r="J2316" s="17"/>
      <c r="K2316" s="17"/>
      <c r="L2316" s="17"/>
      <c r="M2316" s="17"/>
      <c r="N2316" s="17"/>
    </row>
    <row r="2317" spans="2:14" ht="24.95" customHeight="1">
      <c r="B2317" s="17"/>
      <c r="C2317" s="17"/>
      <c r="F2317" s="17"/>
      <c r="G2317" s="17"/>
      <c r="H2317" s="17"/>
      <c r="I2317" s="17"/>
      <c r="J2317" s="17"/>
      <c r="K2317" s="17"/>
      <c r="L2317" s="17"/>
      <c r="M2317" s="17"/>
      <c r="N2317" s="17"/>
    </row>
    <row r="2318" spans="2:14" ht="24.95" customHeight="1">
      <c r="B2318" s="17"/>
      <c r="C2318" s="17"/>
      <c r="F2318" s="17"/>
      <c r="G2318" s="17"/>
      <c r="H2318" s="17"/>
      <c r="I2318" s="17"/>
      <c r="J2318" s="17"/>
      <c r="K2318" s="17"/>
      <c r="L2318" s="17"/>
      <c r="M2318" s="17"/>
      <c r="N2318" s="17"/>
    </row>
    <row r="2319" spans="2:14" ht="24.95" customHeight="1">
      <c r="B2319" s="17"/>
      <c r="C2319" s="17"/>
      <c r="F2319" s="17"/>
      <c r="G2319" s="17"/>
      <c r="H2319" s="17"/>
      <c r="I2319" s="17"/>
      <c r="J2319" s="17"/>
      <c r="K2319" s="17"/>
      <c r="L2319" s="17"/>
      <c r="M2319" s="17"/>
      <c r="N2319" s="17"/>
    </row>
    <row r="2320" spans="2:14" ht="24.95" customHeight="1">
      <c r="B2320" s="17"/>
      <c r="C2320" s="17"/>
      <c r="F2320" s="17"/>
      <c r="G2320" s="17"/>
      <c r="H2320" s="17"/>
      <c r="I2320" s="17"/>
      <c r="J2320" s="17"/>
      <c r="K2320" s="17"/>
      <c r="L2320" s="17"/>
      <c r="M2320" s="17"/>
      <c r="N2320" s="17"/>
    </row>
    <row r="2321" spans="2:14" ht="24.95" customHeight="1">
      <c r="B2321" s="17"/>
      <c r="C2321" s="17"/>
      <c r="F2321" s="17"/>
      <c r="G2321" s="17"/>
      <c r="H2321" s="17"/>
      <c r="I2321" s="17"/>
      <c r="J2321" s="17"/>
      <c r="K2321" s="17"/>
      <c r="L2321" s="17"/>
      <c r="M2321" s="17"/>
      <c r="N2321" s="17"/>
    </row>
    <row r="2322" spans="2:14" ht="24.95" customHeight="1">
      <c r="B2322" s="17"/>
      <c r="C2322" s="17"/>
      <c r="F2322" s="17"/>
      <c r="G2322" s="17"/>
      <c r="H2322" s="17"/>
      <c r="I2322" s="17"/>
      <c r="J2322" s="17"/>
      <c r="K2322" s="17"/>
      <c r="L2322" s="17"/>
      <c r="M2322" s="17"/>
      <c r="N2322" s="17"/>
    </row>
    <row r="2323" spans="2:14" ht="24.95" customHeight="1">
      <c r="B2323" s="17"/>
      <c r="C2323" s="17"/>
      <c r="F2323" s="17"/>
      <c r="G2323" s="17"/>
      <c r="H2323" s="17"/>
      <c r="I2323" s="17"/>
      <c r="J2323" s="17"/>
      <c r="K2323" s="17"/>
      <c r="L2323" s="17"/>
      <c r="M2323" s="17"/>
      <c r="N2323" s="17"/>
    </row>
    <row r="2324" spans="2:14" ht="24.95" customHeight="1">
      <c r="B2324" s="17"/>
      <c r="C2324" s="17"/>
      <c r="F2324" s="17"/>
      <c r="G2324" s="17"/>
      <c r="H2324" s="17"/>
      <c r="I2324" s="17"/>
      <c r="J2324" s="17"/>
      <c r="K2324" s="17"/>
      <c r="L2324" s="17"/>
      <c r="M2324" s="17"/>
      <c r="N2324" s="17"/>
    </row>
    <row r="2325" spans="2:14" ht="24.95" customHeight="1">
      <c r="B2325" s="17"/>
      <c r="C2325" s="17"/>
      <c r="F2325" s="17"/>
      <c r="G2325" s="17"/>
      <c r="H2325" s="17"/>
      <c r="I2325" s="17"/>
      <c r="J2325" s="17"/>
      <c r="K2325" s="17"/>
      <c r="L2325" s="17"/>
      <c r="M2325" s="17"/>
      <c r="N2325" s="17"/>
    </row>
    <row r="2326" spans="2:14" ht="24.95" customHeight="1">
      <c r="B2326" s="17"/>
      <c r="C2326" s="17"/>
      <c r="F2326" s="17"/>
      <c r="G2326" s="17"/>
      <c r="H2326" s="17"/>
      <c r="I2326" s="17"/>
      <c r="J2326" s="17"/>
      <c r="K2326" s="17"/>
      <c r="L2326" s="17"/>
      <c r="M2326" s="17"/>
      <c r="N2326" s="17"/>
    </row>
    <row r="2327" spans="2:14" ht="24.95" customHeight="1">
      <c r="B2327" s="17"/>
      <c r="C2327" s="17"/>
      <c r="F2327" s="17"/>
      <c r="G2327" s="17"/>
      <c r="H2327" s="17"/>
      <c r="I2327" s="17"/>
      <c r="J2327" s="17"/>
      <c r="K2327" s="17"/>
      <c r="L2327" s="17"/>
      <c r="M2327" s="17"/>
      <c r="N2327" s="17"/>
    </row>
    <row r="2328" spans="2:14" ht="24.95" customHeight="1">
      <c r="B2328" s="17"/>
      <c r="C2328" s="17"/>
      <c r="F2328" s="17"/>
      <c r="G2328" s="17"/>
      <c r="H2328" s="17"/>
      <c r="I2328" s="17"/>
      <c r="J2328" s="17"/>
      <c r="K2328" s="17"/>
      <c r="L2328" s="17"/>
      <c r="M2328" s="17"/>
      <c r="N2328" s="17"/>
    </row>
    <row r="2329" spans="2:14" ht="24.95" customHeight="1">
      <c r="B2329" s="17"/>
      <c r="C2329" s="17"/>
      <c r="F2329" s="17"/>
      <c r="G2329" s="17"/>
      <c r="H2329" s="17"/>
      <c r="I2329" s="17"/>
      <c r="J2329" s="17"/>
      <c r="K2329" s="17"/>
      <c r="L2329" s="17"/>
      <c r="M2329" s="17"/>
      <c r="N2329" s="17"/>
    </row>
    <row r="2330" spans="2:14" ht="24.95" customHeight="1">
      <c r="B2330" s="17"/>
      <c r="C2330" s="17"/>
      <c r="F2330" s="17"/>
      <c r="G2330" s="17"/>
      <c r="H2330" s="17"/>
      <c r="I2330" s="17"/>
      <c r="J2330" s="17"/>
      <c r="K2330" s="17"/>
      <c r="L2330" s="17"/>
      <c r="M2330" s="17"/>
      <c r="N2330" s="17"/>
    </row>
    <row r="2331" spans="2:14" ht="24.95" customHeight="1">
      <c r="B2331" s="17"/>
      <c r="C2331" s="17"/>
      <c r="F2331" s="17"/>
      <c r="G2331" s="17"/>
      <c r="H2331" s="17"/>
      <c r="I2331" s="17"/>
      <c r="J2331" s="17"/>
      <c r="K2331" s="17"/>
      <c r="L2331" s="17"/>
      <c r="M2331" s="17"/>
      <c r="N2331" s="17"/>
    </row>
    <row r="2332" spans="2:14" ht="24.95" customHeight="1">
      <c r="B2332" s="17"/>
      <c r="C2332" s="17"/>
      <c r="F2332" s="17"/>
      <c r="G2332" s="17"/>
      <c r="H2332" s="17"/>
      <c r="I2332" s="17"/>
      <c r="J2332" s="17"/>
      <c r="K2332" s="17"/>
      <c r="L2332" s="17"/>
      <c r="M2332" s="17"/>
      <c r="N2332" s="17"/>
    </row>
    <row r="2333" spans="2:14" ht="24.95" customHeight="1">
      <c r="B2333" s="17"/>
      <c r="C2333" s="17"/>
      <c r="F2333" s="17"/>
      <c r="G2333" s="17"/>
      <c r="H2333" s="17"/>
      <c r="I2333" s="17"/>
      <c r="J2333" s="17"/>
      <c r="K2333" s="17"/>
      <c r="L2333" s="17"/>
      <c r="M2333" s="17"/>
      <c r="N2333" s="17"/>
    </row>
    <row r="2334" spans="2:14" ht="24.95" customHeight="1">
      <c r="B2334" s="17"/>
      <c r="C2334" s="17"/>
      <c r="F2334" s="17"/>
      <c r="G2334" s="17"/>
      <c r="H2334" s="17"/>
      <c r="I2334" s="17"/>
      <c r="J2334" s="17"/>
      <c r="K2334" s="17"/>
      <c r="L2334" s="17"/>
      <c r="M2334" s="17"/>
      <c r="N2334" s="17"/>
    </row>
    <row r="2335" spans="2:14" ht="24.95" customHeight="1">
      <c r="B2335" s="17"/>
      <c r="C2335" s="17"/>
      <c r="F2335" s="17"/>
      <c r="G2335" s="17"/>
      <c r="H2335" s="17"/>
      <c r="I2335" s="17"/>
      <c r="J2335" s="17"/>
      <c r="K2335" s="17"/>
      <c r="L2335" s="17"/>
      <c r="M2335" s="17"/>
      <c r="N2335" s="17"/>
    </row>
    <row r="2336" spans="2:14" ht="24.95" customHeight="1">
      <c r="B2336" s="17"/>
      <c r="C2336" s="17"/>
      <c r="F2336" s="17"/>
      <c r="G2336" s="17"/>
      <c r="H2336" s="17"/>
      <c r="I2336" s="17"/>
      <c r="J2336" s="17"/>
      <c r="K2336" s="17"/>
      <c r="L2336" s="17"/>
      <c r="M2336" s="17"/>
      <c r="N2336" s="17"/>
    </row>
    <row r="2337" spans="2:14" ht="24.95" customHeight="1">
      <c r="B2337" s="17"/>
      <c r="C2337" s="17"/>
      <c r="F2337" s="17"/>
      <c r="G2337" s="17"/>
      <c r="H2337" s="17"/>
      <c r="I2337" s="17"/>
      <c r="J2337" s="17"/>
      <c r="K2337" s="17"/>
      <c r="L2337" s="17"/>
      <c r="M2337" s="17"/>
      <c r="N2337" s="17"/>
    </row>
    <row r="2338" spans="2:14" ht="24.95" customHeight="1">
      <c r="B2338" s="17"/>
      <c r="C2338" s="17"/>
      <c r="F2338" s="17"/>
      <c r="G2338" s="17"/>
      <c r="H2338" s="17"/>
      <c r="I2338" s="17"/>
      <c r="J2338" s="17"/>
      <c r="K2338" s="17"/>
      <c r="L2338" s="17"/>
      <c r="M2338" s="17"/>
      <c r="N2338" s="17"/>
    </row>
    <row r="2339" spans="2:14" ht="24.95" customHeight="1">
      <c r="B2339" s="17"/>
      <c r="C2339" s="17"/>
      <c r="F2339" s="17"/>
      <c r="G2339" s="17"/>
      <c r="H2339" s="17"/>
      <c r="I2339" s="17"/>
      <c r="J2339" s="17"/>
      <c r="K2339" s="17"/>
      <c r="L2339" s="17"/>
      <c r="M2339" s="17"/>
      <c r="N2339" s="17"/>
    </row>
    <row r="2340" spans="2:14" ht="24.95" customHeight="1">
      <c r="B2340" s="17"/>
      <c r="C2340" s="17"/>
      <c r="F2340" s="17"/>
      <c r="G2340" s="17"/>
      <c r="H2340" s="17"/>
      <c r="I2340" s="17"/>
      <c r="J2340" s="17"/>
      <c r="K2340" s="17"/>
      <c r="L2340" s="17"/>
      <c r="M2340" s="17"/>
      <c r="N2340" s="17"/>
    </row>
    <row r="2341" spans="2:14" ht="24.95" customHeight="1">
      <c r="B2341" s="17"/>
      <c r="C2341" s="17"/>
      <c r="F2341" s="17"/>
      <c r="G2341" s="17"/>
      <c r="H2341" s="17"/>
      <c r="I2341" s="17"/>
      <c r="J2341" s="17"/>
      <c r="K2341" s="17"/>
      <c r="L2341" s="17"/>
      <c r="M2341" s="17"/>
      <c r="N2341" s="17"/>
    </row>
    <row r="2342" spans="2:14" ht="24.95" customHeight="1">
      <c r="B2342" s="17"/>
      <c r="C2342" s="17"/>
      <c r="F2342" s="17"/>
      <c r="G2342" s="17"/>
      <c r="H2342" s="17"/>
      <c r="I2342" s="17"/>
      <c r="J2342" s="17"/>
      <c r="K2342" s="17"/>
      <c r="L2342" s="17"/>
      <c r="M2342" s="17"/>
      <c r="N2342" s="17"/>
    </row>
    <row r="2343" spans="2:14" ht="24.95" customHeight="1">
      <c r="B2343" s="17"/>
      <c r="C2343" s="17"/>
      <c r="F2343" s="17"/>
      <c r="G2343" s="17"/>
      <c r="H2343" s="17"/>
      <c r="I2343" s="17"/>
      <c r="J2343" s="17"/>
      <c r="K2343" s="17"/>
      <c r="L2343" s="17"/>
      <c r="M2343" s="17"/>
      <c r="N2343" s="17"/>
    </row>
    <row r="2344" spans="2:14" ht="24.95" customHeight="1">
      <c r="B2344" s="17"/>
      <c r="C2344" s="17"/>
      <c r="F2344" s="17"/>
      <c r="G2344" s="17"/>
      <c r="H2344" s="17"/>
      <c r="I2344" s="17"/>
      <c r="J2344" s="17"/>
      <c r="K2344" s="17"/>
      <c r="L2344" s="17"/>
      <c r="M2344" s="17"/>
      <c r="N2344" s="17"/>
    </row>
    <row r="2345" spans="2:14" ht="24.95" customHeight="1">
      <c r="B2345" s="17"/>
      <c r="C2345" s="17"/>
      <c r="F2345" s="17"/>
      <c r="G2345" s="17"/>
      <c r="H2345" s="17"/>
      <c r="I2345" s="17"/>
      <c r="J2345" s="17"/>
      <c r="K2345" s="17"/>
      <c r="L2345" s="17"/>
      <c r="M2345" s="17"/>
      <c r="N2345" s="17"/>
    </row>
    <row r="2346" spans="2:14" ht="24.95" customHeight="1">
      <c r="B2346" s="17"/>
      <c r="C2346" s="17"/>
      <c r="F2346" s="17"/>
      <c r="G2346" s="17"/>
      <c r="H2346" s="17"/>
      <c r="I2346" s="17"/>
      <c r="J2346" s="17"/>
      <c r="K2346" s="17"/>
      <c r="L2346" s="17"/>
      <c r="M2346" s="17"/>
      <c r="N2346" s="17"/>
    </row>
    <row r="2347" spans="2:14" ht="24.95" customHeight="1">
      <c r="B2347" s="17"/>
      <c r="C2347" s="17"/>
      <c r="F2347" s="17"/>
      <c r="G2347" s="17"/>
      <c r="H2347" s="17"/>
      <c r="I2347" s="17"/>
      <c r="J2347" s="17"/>
      <c r="K2347" s="17"/>
      <c r="L2347" s="17"/>
      <c r="M2347" s="17"/>
      <c r="N2347" s="17"/>
    </row>
    <row r="2348" spans="2:14" ht="24.95" customHeight="1">
      <c r="B2348" s="17"/>
      <c r="C2348" s="17"/>
      <c r="F2348" s="17"/>
      <c r="G2348" s="17"/>
      <c r="H2348" s="17"/>
      <c r="I2348" s="17"/>
      <c r="J2348" s="17"/>
      <c r="K2348" s="17"/>
      <c r="L2348" s="17"/>
      <c r="M2348" s="17"/>
      <c r="N2348" s="17"/>
    </row>
    <row r="2349" spans="2:14" ht="24.95" customHeight="1">
      <c r="B2349" s="17"/>
      <c r="C2349" s="17"/>
      <c r="F2349" s="17"/>
      <c r="G2349" s="17"/>
      <c r="H2349" s="17"/>
      <c r="I2349" s="17"/>
      <c r="J2349" s="17"/>
      <c r="K2349" s="17"/>
      <c r="L2349" s="17"/>
      <c r="M2349" s="17"/>
      <c r="N2349" s="17"/>
    </row>
    <row r="2350" spans="2:14" ht="24.95" customHeight="1">
      <c r="B2350" s="17"/>
      <c r="C2350" s="17"/>
      <c r="F2350" s="17"/>
      <c r="G2350" s="17"/>
      <c r="H2350" s="17"/>
      <c r="I2350" s="17"/>
      <c r="J2350" s="17"/>
      <c r="K2350" s="17"/>
      <c r="L2350" s="17"/>
      <c r="M2350" s="17"/>
      <c r="N2350" s="17"/>
    </row>
    <row r="2351" spans="2:14" ht="24.95" customHeight="1">
      <c r="B2351" s="17"/>
      <c r="C2351" s="17"/>
      <c r="F2351" s="17"/>
      <c r="G2351" s="17"/>
      <c r="H2351" s="17"/>
      <c r="I2351" s="17"/>
      <c r="J2351" s="17"/>
      <c r="K2351" s="17"/>
      <c r="L2351" s="17"/>
      <c r="M2351" s="17"/>
      <c r="N2351" s="17"/>
    </row>
    <row r="2352" spans="2:14" ht="24.95" customHeight="1">
      <c r="B2352" s="17"/>
      <c r="C2352" s="17"/>
      <c r="F2352" s="17"/>
      <c r="G2352" s="17"/>
      <c r="H2352" s="17"/>
      <c r="I2352" s="17"/>
      <c r="J2352" s="17"/>
      <c r="K2352" s="17"/>
      <c r="L2352" s="17"/>
      <c r="M2352" s="17"/>
      <c r="N2352" s="17"/>
    </row>
    <row r="2353" spans="2:14" ht="24.95" customHeight="1">
      <c r="B2353" s="17"/>
      <c r="C2353" s="17"/>
      <c r="F2353" s="17"/>
      <c r="G2353" s="17"/>
      <c r="H2353" s="17"/>
      <c r="I2353" s="17"/>
      <c r="J2353" s="17"/>
      <c r="K2353" s="17"/>
      <c r="L2353" s="17"/>
      <c r="M2353" s="17"/>
      <c r="N2353" s="17"/>
    </row>
    <row r="2354" spans="2:14" ht="24.95" customHeight="1">
      <c r="B2354" s="17"/>
      <c r="C2354" s="17"/>
      <c r="F2354" s="17"/>
      <c r="G2354" s="17"/>
      <c r="H2354" s="17"/>
      <c r="I2354" s="17"/>
      <c r="J2354" s="17"/>
      <c r="K2354" s="17"/>
      <c r="L2354" s="17"/>
      <c r="M2354" s="17"/>
      <c r="N2354" s="17"/>
    </row>
    <row r="2355" spans="2:14" ht="24.95" customHeight="1">
      <c r="B2355" s="17"/>
      <c r="C2355" s="17"/>
      <c r="F2355" s="17"/>
      <c r="G2355" s="17"/>
      <c r="H2355" s="17"/>
      <c r="I2355" s="17"/>
      <c r="J2355" s="17"/>
      <c r="K2355" s="17"/>
      <c r="L2355" s="17"/>
      <c r="M2355" s="17"/>
      <c r="N2355" s="17"/>
    </row>
    <row r="2356" spans="2:14" ht="24.95" customHeight="1">
      <c r="B2356" s="17"/>
      <c r="C2356" s="17"/>
      <c r="F2356" s="17"/>
      <c r="G2356" s="17"/>
      <c r="H2356" s="17"/>
      <c r="I2356" s="17"/>
      <c r="J2356" s="17"/>
      <c r="K2356" s="17"/>
      <c r="L2356" s="17"/>
      <c r="M2356" s="17"/>
      <c r="N2356" s="17"/>
    </row>
    <row r="2357" spans="2:14" ht="24.95" customHeight="1">
      <c r="B2357" s="17"/>
      <c r="C2357" s="17"/>
      <c r="F2357" s="17"/>
      <c r="G2357" s="17"/>
      <c r="H2357" s="17"/>
      <c r="I2357" s="17"/>
      <c r="J2357" s="17"/>
      <c r="K2357" s="17"/>
      <c r="L2357" s="17"/>
      <c r="M2357" s="17"/>
      <c r="N2357" s="17"/>
    </row>
    <row r="2358" spans="2:14" ht="24.95" customHeight="1">
      <c r="B2358" s="17"/>
      <c r="C2358" s="17"/>
      <c r="F2358" s="17"/>
      <c r="G2358" s="17"/>
      <c r="H2358" s="17"/>
      <c r="I2358" s="17"/>
      <c r="J2358" s="17"/>
      <c r="K2358" s="17"/>
      <c r="L2358" s="17"/>
      <c r="M2358" s="17"/>
      <c r="N2358" s="17"/>
    </row>
    <row r="2359" spans="2:14" ht="24.95" customHeight="1">
      <c r="B2359" s="17"/>
      <c r="C2359" s="17"/>
      <c r="F2359" s="17"/>
      <c r="G2359" s="17"/>
      <c r="H2359" s="17"/>
      <c r="I2359" s="17"/>
      <c r="J2359" s="17"/>
      <c r="K2359" s="17"/>
      <c r="L2359" s="17"/>
      <c r="M2359" s="17"/>
      <c r="N2359" s="17"/>
    </row>
    <row r="2360" spans="2:14" ht="24.95" customHeight="1">
      <c r="B2360" s="17"/>
      <c r="C2360" s="17"/>
      <c r="F2360" s="17"/>
      <c r="G2360" s="17"/>
      <c r="H2360" s="17"/>
      <c r="I2360" s="17"/>
      <c r="J2360" s="17"/>
      <c r="K2360" s="17"/>
      <c r="L2360" s="17"/>
      <c r="M2360" s="17"/>
      <c r="N2360" s="17"/>
    </row>
    <row r="2361" spans="2:14" ht="24.95" customHeight="1">
      <c r="B2361" s="17"/>
      <c r="C2361" s="17"/>
      <c r="F2361" s="17"/>
      <c r="G2361" s="17"/>
      <c r="H2361" s="17"/>
      <c r="I2361" s="17"/>
      <c r="J2361" s="17"/>
      <c r="K2361" s="17"/>
      <c r="L2361" s="17"/>
      <c r="M2361" s="17"/>
      <c r="N2361" s="17"/>
    </row>
    <row r="2362" spans="2:14" ht="24.95" customHeight="1">
      <c r="B2362" s="17"/>
      <c r="C2362" s="17"/>
      <c r="F2362" s="17"/>
      <c r="G2362" s="17"/>
      <c r="H2362" s="17"/>
      <c r="I2362" s="17"/>
      <c r="J2362" s="17"/>
      <c r="K2362" s="17"/>
      <c r="L2362" s="17"/>
      <c r="M2362" s="17"/>
      <c r="N2362" s="17"/>
    </row>
    <row r="2363" spans="2:14" ht="24.95" customHeight="1">
      <c r="B2363" s="17"/>
      <c r="C2363" s="17"/>
      <c r="F2363" s="17"/>
      <c r="G2363" s="17"/>
      <c r="H2363" s="17"/>
      <c r="I2363" s="17"/>
      <c r="J2363" s="17"/>
      <c r="K2363" s="17"/>
      <c r="L2363" s="17"/>
      <c r="M2363" s="17"/>
      <c r="N2363" s="17"/>
    </row>
    <row r="2364" spans="2:14" ht="24.95" customHeight="1">
      <c r="B2364" s="17"/>
      <c r="C2364" s="17"/>
      <c r="F2364" s="17"/>
      <c r="G2364" s="17"/>
      <c r="H2364" s="17"/>
      <c r="I2364" s="17"/>
      <c r="J2364" s="17"/>
      <c r="K2364" s="17"/>
      <c r="L2364" s="17"/>
      <c r="M2364" s="17"/>
      <c r="N2364" s="17"/>
    </row>
    <row r="2365" spans="2:14" ht="24.95" customHeight="1">
      <c r="B2365" s="17"/>
      <c r="C2365" s="17"/>
      <c r="F2365" s="17"/>
      <c r="G2365" s="17"/>
      <c r="H2365" s="17"/>
      <c r="I2365" s="17"/>
      <c r="J2365" s="17"/>
      <c r="K2365" s="17"/>
      <c r="L2365" s="17"/>
      <c r="M2365" s="17"/>
      <c r="N2365" s="17"/>
    </row>
    <row r="2366" spans="2:14" ht="24.95" customHeight="1">
      <c r="B2366" s="17"/>
      <c r="C2366" s="17"/>
      <c r="F2366" s="17"/>
      <c r="G2366" s="17"/>
      <c r="H2366" s="17"/>
      <c r="I2366" s="17"/>
      <c r="J2366" s="17"/>
      <c r="K2366" s="17"/>
      <c r="L2366" s="17"/>
      <c r="M2366" s="17"/>
      <c r="N2366" s="17"/>
    </row>
    <row r="2367" spans="2:14" ht="24.95" customHeight="1">
      <c r="B2367" s="17"/>
      <c r="C2367" s="17"/>
      <c r="F2367" s="17"/>
      <c r="G2367" s="17"/>
      <c r="H2367" s="17"/>
      <c r="I2367" s="17"/>
      <c r="J2367" s="17"/>
      <c r="K2367" s="17"/>
      <c r="L2367" s="17"/>
      <c r="M2367" s="17"/>
      <c r="N2367" s="17"/>
    </row>
    <row r="2368" spans="2:14" ht="24.95" customHeight="1">
      <c r="B2368" s="17"/>
      <c r="C2368" s="17"/>
      <c r="F2368" s="17"/>
      <c r="G2368" s="17"/>
      <c r="H2368" s="17"/>
      <c r="I2368" s="17"/>
      <c r="J2368" s="17"/>
      <c r="K2368" s="17"/>
      <c r="L2368" s="17"/>
      <c r="M2368" s="17"/>
      <c r="N2368" s="17"/>
    </row>
    <row r="2369" spans="2:14" ht="24.95" customHeight="1">
      <c r="B2369" s="17"/>
      <c r="C2369" s="17"/>
      <c r="F2369" s="17"/>
      <c r="G2369" s="17"/>
      <c r="H2369" s="17"/>
      <c r="I2369" s="17"/>
      <c r="J2369" s="17"/>
      <c r="K2369" s="17"/>
      <c r="L2369" s="17"/>
      <c r="M2369" s="17"/>
      <c r="N2369" s="17"/>
    </row>
    <row r="2370" spans="2:14" ht="24.95" customHeight="1">
      <c r="B2370" s="17"/>
      <c r="C2370" s="17"/>
      <c r="F2370" s="17"/>
      <c r="G2370" s="17"/>
      <c r="H2370" s="17"/>
      <c r="I2370" s="17"/>
      <c r="J2370" s="17"/>
      <c r="K2370" s="17"/>
      <c r="L2370" s="17"/>
      <c r="M2370" s="17"/>
      <c r="N2370" s="17"/>
    </row>
    <row r="2371" spans="2:14" ht="24.95" customHeight="1">
      <c r="B2371" s="17"/>
      <c r="C2371" s="17"/>
      <c r="F2371" s="17"/>
      <c r="G2371" s="17"/>
      <c r="H2371" s="17"/>
      <c r="I2371" s="17"/>
      <c r="J2371" s="17"/>
      <c r="K2371" s="17"/>
      <c r="L2371" s="17"/>
      <c r="M2371" s="17"/>
      <c r="N2371" s="17"/>
    </row>
    <row r="2372" spans="2:14" ht="24.95" customHeight="1">
      <c r="B2372" s="17"/>
      <c r="C2372" s="17"/>
      <c r="F2372" s="17"/>
      <c r="G2372" s="17"/>
      <c r="H2372" s="17"/>
      <c r="I2372" s="17"/>
      <c r="J2372" s="17"/>
      <c r="K2372" s="17"/>
      <c r="L2372" s="17"/>
      <c r="M2372" s="17"/>
      <c r="N2372" s="17"/>
    </row>
    <row r="2373" spans="2:14" ht="24.95" customHeight="1">
      <c r="B2373" s="17"/>
      <c r="C2373" s="17"/>
      <c r="F2373" s="17"/>
      <c r="G2373" s="17"/>
      <c r="H2373" s="17"/>
      <c r="I2373" s="17"/>
      <c r="J2373" s="17"/>
      <c r="K2373" s="17"/>
      <c r="L2373" s="17"/>
      <c r="M2373" s="17"/>
      <c r="N2373" s="17"/>
    </row>
    <row r="2374" spans="2:14" ht="24.95" customHeight="1">
      <c r="B2374" s="17"/>
      <c r="C2374" s="17"/>
      <c r="F2374" s="17"/>
      <c r="G2374" s="17"/>
      <c r="H2374" s="17"/>
      <c r="I2374" s="17"/>
      <c r="J2374" s="17"/>
      <c r="K2374" s="17"/>
      <c r="L2374" s="17"/>
      <c r="M2374" s="17"/>
      <c r="N2374" s="17"/>
    </row>
    <row r="2375" spans="2:14" ht="24.95" customHeight="1">
      <c r="B2375" s="17"/>
      <c r="C2375" s="17"/>
      <c r="F2375" s="17"/>
      <c r="G2375" s="17"/>
      <c r="H2375" s="17"/>
      <c r="I2375" s="17"/>
      <c r="J2375" s="17"/>
      <c r="K2375" s="17"/>
      <c r="L2375" s="17"/>
      <c r="M2375" s="17"/>
      <c r="N2375" s="17"/>
    </row>
    <row r="2376" spans="2:14" ht="24.95" customHeight="1">
      <c r="B2376" s="17"/>
      <c r="C2376" s="17"/>
      <c r="F2376" s="17"/>
      <c r="G2376" s="17"/>
      <c r="H2376" s="17"/>
      <c r="I2376" s="17"/>
      <c r="J2376" s="17"/>
      <c r="K2376" s="17"/>
      <c r="L2376" s="17"/>
      <c r="M2376" s="17"/>
      <c r="N2376" s="17"/>
    </row>
    <row r="2377" spans="2:14" ht="24.95" customHeight="1">
      <c r="B2377" s="17"/>
      <c r="C2377" s="17"/>
      <c r="F2377" s="17"/>
      <c r="G2377" s="17"/>
      <c r="H2377" s="17"/>
      <c r="I2377" s="17"/>
      <c r="J2377" s="17"/>
      <c r="K2377" s="17"/>
      <c r="L2377" s="17"/>
      <c r="M2377" s="17"/>
      <c r="N2377" s="17"/>
    </row>
    <row r="2378" spans="2:14" ht="24.95" customHeight="1">
      <c r="B2378" s="17"/>
      <c r="C2378" s="17"/>
      <c r="F2378" s="17"/>
      <c r="G2378" s="17"/>
      <c r="H2378" s="17"/>
      <c r="I2378" s="17"/>
      <c r="J2378" s="17"/>
      <c r="K2378" s="17"/>
      <c r="L2378" s="17"/>
      <c r="M2378" s="17"/>
      <c r="N2378" s="17"/>
    </row>
    <row r="2379" spans="2:14" ht="24.95" customHeight="1">
      <c r="B2379" s="17"/>
      <c r="C2379" s="17"/>
      <c r="F2379" s="17"/>
      <c r="G2379" s="17"/>
      <c r="H2379" s="17"/>
      <c r="I2379" s="17"/>
      <c r="J2379" s="17"/>
      <c r="K2379" s="17"/>
      <c r="L2379" s="17"/>
      <c r="M2379" s="17"/>
      <c r="N2379" s="17"/>
    </row>
    <row r="2380" spans="2:14" ht="24.95" customHeight="1">
      <c r="B2380" s="17"/>
      <c r="C2380" s="17"/>
      <c r="F2380" s="17"/>
      <c r="G2380" s="17"/>
      <c r="H2380" s="17"/>
      <c r="I2380" s="17"/>
      <c r="J2380" s="17"/>
      <c r="K2380" s="17"/>
      <c r="L2380" s="17"/>
      <c r="M2380" s="17"/>
      <c r="N2380" s="17"/>
    </row>
    <row r="2381" spans="2:14" ht="24.95" customHeight="1">
      <c r="B2381" s="17"/>
      <c r="C2381" s="17"/>
      <c r="F2381" s="17"/>
      <c r="G2381" s="17"/>
      <c r="H2381" s="17"/>
      <c r="I2381" s="17"/>
      <c r="J2381" s="17"/>
      <c r="K2381" s="17"/>
      <c r="L2381" s="17"/>
      <c r="M2381" s="17"/>
      <c r="N2381" s="17"/>
    </row>
    <row r="2382" spans="2:14" ht="24.95" customHeight="1">
      <c r="B2382" s="17"/>
      <c r="C2382" s="17"/>
      <c r="F2382" s="17"/>
      <c r="G2382" s="17"/>
      <c r="H2382" s="17"/>
      <c r="I2382" s="17"/>
      <c r="J2382" s="17"/>
      <c r="K2382" s="17"/>
      <c r="L2382" s="17"/>
      <c r="M2382" s="17"/>
      <c r="N2382" s="17"/>
    </row>
    <row r="2383" spans="2:14" ht="24.95" customHeight="1">
      <c r="B2383" s="17"/>
      <c r="C2383" s="17"/>
      <c r="F2383" s="17"/>
      <c r="G2383" s="17"/>
      <c r="H2383" s="17"/>
      <c r="I2383" s="17"/>
      <c r="J2383" s="17"/>
      <c r="K2383" s="17"/>
      <c r="L2383" s="17"/>
      <c r="M2383" s="17"/>
      <c r="N2383" s="17"/>
    </row>
    <row r="2384" spans="2:14" ht="24.95" customHeight="1">
      <c r="B2384" s="17"/>
      <c r="C2384" s="17"/>
      <c r="F2384" s="17"/>
      <c r="G2384" s="17"/>
      <c r="H2384" s="17"/>
      <c r="I2384" s="17"/>
      <c r="J2384" s="17"/>
      <c r="K2384" s="17"/>
      <c r="L2384" s="17"/>
      <c r="M2384" s="17"/>
      <c r="N2384" s="17"/>
    </row>
    <row r="2385" spans="2:14" ht="24.95" customHeight="1">
      <c r="B2385" s="17"/>
      <c r="C2385" s="17"/>
      <c r="F2385" s="17"/>
      <c r="G2385" s="17"/>
      <c r="H2385" s="17"/>
      <c r="I2385" s="17"/>
      <c r="J2385" s="17"/>
      <c r="K2385" s="17"/>
      <c r="L2385" s="17"/>
      <c r="M2385" s="17"/>
      <c r="N2385" s="17"/>
    </row>
    <row r="2386" spans="2:14" ht="24.95" customHeight="1">
      <c r="B2386" s="17"/>
      <c r="C2386" s="17"/>
      <c r="F2386" s="17"/>
      <c r="G2386" s="17"/>
      <c r="H2386" s="17"/>
      <c r="I2386" s="17"/>
      <c r="J2386" s="17"/>
      <c r="K2386" s="17"/>
      <c r="L2386" s="17"/>
      <c r="M2386" s="17"/>
      <c r="N2386" s="17"/>
    </row>
    <row r="2387" spans="2:14" ht="24.95" customHeight="1">
      <c r="B2387" s="17"/>
      <c r="C2387" s="17"/>
      <c r="F2387" s="17"/>
      <c r="G2387" s="17"/>
      <c r="H2387" s="17"/>
      <c r="I2387" s="17"/>
      <c r="J2387" s="17"/>
      <c r="K2387" s="17"/>
      <c r="L2387" s="17"/>
      <c r="M2387" s="17"/>
      <c r="N2387" s="17"/>
    </row>
    <row r="2388" spans="2:14" ht="24.95" customHeight="1">
      <c r="B2388" s="17"/>
      <c r="C2388" s="17"/>
      <c r="F2388" s="17"/>
      <c r="G2388" s="17"/>
      <c r="H2388" s="17"/>
      <c r="I2388" s="17"/>
      <c r="J2388" s="17"/>
      <c r="K2388" s="17"/>
      <c r="L2388" s="17"/>
      <c r="M2388" s="17"/>
      <c r="N2388" s="17"/>
    </row>
    <row r="2389" spans="2:14" ht="24.95" customHeight="1">
      <c r="B2389" s="17"/>
      <c r="C2389" s="17"/>
      <c r="F2389" s="17"/>
      <c r="G2389" s="17"/>
      <c r="H2389" s="17"/>
      <c r="I2389" s="17"/>
      <c r="J2389" s="17"/>
      <c r="K2389" s="17"/>
      <c r="L2389" s="17"/>
      <c r="M2389" s="17"/>
      <c r="N2389" s="17"/>
    </row>
    <row r="2390" spans="2:14" ht="24.95" customHeight="1">
      <c r="B2390" s="17"/>
      <c r="C2390" s="17"/>
      <c r="F2390" s="17"/>
      <c r="G2390" s="17"/>
      <c r="H2390" s="17"/>
      <c r="I2390" s="17"/>
      <c r="J2390" s="17"/>
      <c r="K2390" s="17"/>
      <c r="L2390" s="17"/>
      <c r="M2390" s="17"/>
      <c r="N2390" s="17"/>
    </row>
    <row r="2391" spans="2:14" ht="24.95" customHeight="1">
      <c r="B2391" s="17"/>
      <c r="C2391" s="17"/>
      <c r="F2391" s="17"/>
      <c r="G2391" s="17"/>
      <c r="H2391" s="17"/>
      <c r="I2391" s="17"/>
      <c r="J2391" s="17"/>
      <c r="K2391" s="17"/>
      <c r="L2391" s="17"/>
      <c r="M2391" s="17"/>
      <c r="N2391" s="17"/>
    </row>
    <row r="2392" spans="2:14" ht="24.95" customHeight="1">
      <c r="B2392" s="17"/>
      <c r="C2392" s="17"/>
      <c r="F2392" s="17"/>
      <c r="G2392" s="17"/>
      <c r="H2392" s="17"/>
      <c r="I2392" s="17"/>
      <c r="J2392" s="17"/>
      <c r="K2392" s="17"/>
      <c r="L2392" s="17"/>
      <c r="M2392" s="17"/>
      <c r="N2392" s="17"/>
    </row>
    <row r="2393" spans="2:14" ht="24.95" customHeight="1">
      <c r="B2393" s="17"/>
      <c r="C2393" s="17"/>
      <c r="F2393" s="17"/>
      <c r="G2393" s="17"/>
      <c r="H2393" s="17"/>
      <c r="I2393" s="17"/>
      <c r="J2393" s="17"/>
      <c r="K2393" s="17"/>
      <c r="L2393" s="17"/>
      <c r="M2393" s="17"/>
      <c r="N2393" s="17"/>
    </row>
    <row r="2394" spans="2:14" ht="24.95" customHeight="1">
      <c r="B2394" s="17"/>
      <c r="C2394" s="17"/>
      <c r="F2394" s="17"/>
      <c r="G2394" s="17"/>
      <c r="H2394" s="17"/>
      <c r="I2394" s="17"/>
      <c r="J2394" s="17"/>
      <c r="K2394" s="17"/>
      <c r="L2394" s="17"/>
      <c r="M2394" s="17"/>
      <c r="N2394" s="17"/>
    </row>
    <row r="2395" spans="2:14" ht="24.95" customHeight="1">
      <c r="B2395" s="17"/>
      <c r="C2395" s="17"/>
      <c r="F2395" s="17"/>
      <c r="G2395" s="17"/>
      <c r="H2395" s="17"/>
      <c r="I2395" s="17"/>
      <c r="J2395" s="17"/>
      <c r="K2395" s="17"/>
      <c r="L2395" s="17"/>
      <c r="M2395" s="17"/>
      <c r="N2395" s="17"/>
    </row>
    <row r="2396" spans="2:14" ht="24.95" customHeight="1">
      <c r="B2396" s="17"/>
      <c r="C2396" s="17"/>
      <c r="F2396" s="17"/>
      <c r="G2396" s="17"/>
      <c r="H2396" s="17"/>
      <c r="I2396" s="17"/>
      <c r="J2396" s="17"/>
      <c r="K2396" s="17"/>
      <c r="L2396" s="17"/>
      <c r="M2396" s="17"/>
      <c r="N2396" s="17"/>
    </row>
    <row r="2397" spans="2:14" ht="24.95" customHeight="1">
      <c r="B2397" s="17"/>
      <c r="C2397" s="17"/>
      <c r="F2397" s="17"/>
      <c r="G2397" s="17"/>
      <c r="H2397" s="17"/>
      <c r="I2397" s="17"/>
      <c r="J2397" s="17"/>
      <c r="K2397" s="17"/>
      <c r="L2397" s="17"/>
      <c r="M2397" s="17"/>
      <c r="N2397" s="17"/>
    </row>
    <row r="2398" spans="2:14" ht="24.95" customHeight="1">
      <c r="B2398" s="17"/>
      <c r="C2398" s="17"/>
      <c r="F2398" s="17"/>
      <c r="G2398" s="17"/>
      <c r="H2398" s="17"/>
      <c r="I2398" s="17"/>
      <c r="J2398" s="17"/>
      <c r="K2398" s="17"/>
      <c r="L2398" s="17"/>
      <c r="M2398" s="17"/>
      <c r="N2398" s="17"/>
    </row>
    <row r="2399" spans="2:14" ht="24.95" customHeight="1">
      <c r="B2399" s="17"/>
      <c r="C2399" s="17"/>
      <c r="F2399" s="17"/>
      <c r="G2399" s="17"/>
      <c r="H2399" s="17"/>
      <c r="I2399" s="17"/>
      <c r="J2399" s="17"/>
      <c r="K2399" s="17"/>
      <c r="L2399" s="17"/>
      <c r="M2399" s="17"/>
      <c r="N2399" s="17"/>
    </row>
    <row r="2400" spans="2:14" ht="24.95" customHeight="1">
      <c r="B2400" s="17"/>
      <c r="C2400" s="17"/>
      <c r="F2400" s="17"/>
      <c r="G2400" s="17"/>
      <c r="H2400" s="17"/>
      <c r="I2400" s="17"/>
      <c r="J2400" s="17"/>
      <c r="K2400" s="17"/>
      <c r="L2400" s="17"/>
      <c r="M2400" s="17"/>
      <c r="N2400" s="17"/>
    </row>
    <row r="2401" spans="2:14" ht="24.95" customHeight="1">
      <c r="B2401" s="17"/>
      <c r="C2401" s="17"/>
      <c r="F2401" s="17"/>
      <c r="G2401" s="17"/>
      <c r="H2401" s="17"/>
      <c r="I2401" s="17"/>
      <c r="J2401" s="17"/>
      <c r="K2401" s="17"/>
      <c r="L2401" s="17"/>
      <c r="M2401" s="17"/>
      <c r="N2401" s="17"/>
    </row>
    <row r="2402" spans="2:14" ht="24.95" customHeight="1">
      <c r="B2402" s="17"/>
      <c r="C2402" s="17"/>
      <c r="F2402" s="17"/>
      <c r="G2402" s="17"/>
      <c r="H2402" s="17"/>
      <c r="I2402" s="17"/>
      <c r="J2402" s="17"/>
      <c r="K2402" s="17"/>
      <c r="L2402" s="17"/>
      <c r="M2402" s="17"/>
      <c r="N2402" s="17"/>
    </row>
    <row r="2403" spans="2:14" ht="24.95" customHeight="1">
      <c r="B2403" s="17"/>
      <c r="C2403" s="17"/>
      <c r="F2403" s="17"/>
      <c r="G2403" s="17"/>
      <c r="H2403" s="17"/>
      <c r="I2403" s="17"/>
      <c r="J2403" s="17"/>
      <c r="K2403" s="17"/>
      <c r="L2403" s="17"/>
      <c r="M2403" s="17"/>
      <c r="N2403" s="17"/>
    </row>
    <row r="2404" spans="2:14" ht="24.95" customHeight="1">
      <c r="B2404" s="17"/>
      <c r="C2404" s="17"/>
      <c r="F2404" s="17"/>
      <c r="G2404" s="17"/>
      <c r="H2404" s="17"/>
      <c r="I2404" s="17"/>
      <c r="J2404" s="17"/>
      <c r="K2404" s="17"/>
      <c r="L2404" s="17"/>
      <c r="M2404" s="17"/>
      <c r="N2404" s="17"/>
    </row>
    <row r="2405" spans="2:14" ht="24.95" customHeight="1">
      <c r="B2405" s="17"/>
      <c r="C2405" s="17"/>
      <c r="F2405" s="17"/>
      <c r="G2405" s="17"/>
      <c r="H2405" s="17"/>
      <c r="I2405" s="17"/>
      <c r="J2405" s="17"/>
      <c r="K2405" s="17"/>
      <c r="L2405" s="17"/>
      <c r="M2405" s="17"/>
      <c r="N2405" s="17"/>
    </row>
    <row r="2406" spans="2:14" ht="24.95" customHeight="1">
      <c r="B2406" s="17"/>
      <c r="C2406" s="17"/>
      <c r="F2406" s="17"/>
      <c r="G2406" s="17"/>
      <c r="H2406" s="17"/>
      <c r="I2406" s="17"/>
      <c r="J2406" s="17"/>
      <c r="K2406" s="17"/>
      <c r="L2406" s="17"/>
      <c r="M2406" s="17"/>
      <c r="N2406" s="17"/>
    </row>
    <row r="2407" spans="2:14" ht="24.95" customHeight="1">
      <c r="B2407" s="17"/>
      <c r="C2407" s="17"/>
      <c r="F2407" s="17"/>
      <c r="G2407" s="17"/>
      <c r="H2407" s="17"/>
      <c r="I2407" s="17"/>
      <c r="J2407" s="17"/>
      <c r="K2407" s="17"/>
      <c r="L2407" s="17"/>
      <c r="M2407" s="17"/>
      <c r="N2407" s="17"/>
    </row>
    <row r="2408" spans="2:14" ht="24.95" customHeight="1">
      <c r="B2408" s="17"/>
      <c r="C2408" s="17"/>
      <c r="F2408" s="17"/>
      <c r="G2408" s="17"/>
      <c r="H2408" s="17"/>
      <c r="I2408" s="17"/>
      <c r="J2408" s="17"/>
      <c r="K2408" s="17"/>
      <c r="L2408" s="17"/>
      <c r="M2408" s="17"/>
      <c r="N2408" s="17"/>
    </row>
    <row r="2409" spans="2:14" ht="24.95" customHeight="1">
      <c r="B2409" s="17"/>
      <c r="C2409" s="17"/>
      <c r="F2409" s="17"/>
      <c r="G2409" s="17"/>
      <c r="H2409" s="17"/>
      <c r="I2409" s="17"/>
      <c r="J2409" s="17"/>
      <c r="K2409" s="17"/>
      <c r="L2409" s="17"/>
      <c r="M2409" s="17"/>
      <c r="N2409" s="17"/>
    </row>
    <row r="2410" spans="2:14" ht="24.95" customHeight="1">
      <c r="B2410" s="17"/>
      <c r="C2410" s="17"/>
      <c r="F2410" s="17"/>
      <c r="G2410" s="17"/>
      <c r="H2410" s="17"/>
      <c r="I2410" s="17"/>
      <c r="J2410" s="17"/>
      <c r="K2410" s="17"/>
      <c r="L2410" s="17"/>
      <c r="M2410" s="17"/>
      <c r="N2410" s="17"/>
    </row>
    <row r="2411" spans="2:14" ht="24.95" customHeight="1">
      <c r="B2411" s="17"/>
      <c r="C2411" s="17"/>
      <c r="F2411" s="17"/>
      <c r="G2411" s="17"/>
      <c r="H2411" s="17"/>
      <c r="I2411" s="17"/>
      <c r="J2411" s="17"/>
      <c r="K2411" s="17"/>
      <c r="L2411" s="17"/>
      <c r="M2411" s="17"/>
      <c r="N2411" s="17"/>
    </row>
    <row r="2412" spans="2:14" ht="24.95" customHeight="1">
      <c r="B2412" s="17"/>
      <c r="C2412" s="17"/>
      <c r="F2412" s="17"/>
      <c r="G2412" s="17"/>
      <c r="H2412" s="17"/>
      <c r="I2412" s="17"/>
      <c r="J2412" s="17"/>
      <c r="K2412" s="17"/>
      <c r="L2412" s="17"/>
      <c r="M2412" s="17"/>
      <c r="N2412" s="17"/>
    </row>
    <row r="2413" spans="2:14" ht="24.95" customHeight="1">
      <c r="B2413" s="17"/>
      <c r="C2413" s="17"/>
      <c r="F2413" s="17"/>
      <c r="G2413" s="17"/>
      <c r="H2413" s="17"/>
      <c r="I2413" s="17"/>
      <c r="J2413" s="17"/>
      <c r="K2413" s="17"/>
      <c r="L2413" s="17"/>
      <c r="M2413" s="17"/>
      <c r="N2413" s="17"/>
    </row>
    <row r="2414" spans="2:14" ht="24.95" customHeight="1">
      <c r="B2414" s="17"/>
      <c r="C2414" s="17"/>
      <c r="F2414" s="17"/>
      <c r="G2414" s="17"/>
      <c r="H2414" s="17"/>
      <c r="I2414" s="17"/>
      <c r="J2414" s="17"/>
      <c r="K2414" s="17"/>
      <c r="L2414" s="17"/>
      <c r="M2414" s="17"/>
      <c r="N2414" s="17"/>
    </row>
    <row r="2415" spans="2:14" ht="24.95" customHeight="1">
      <c r="B2415" s="17"/>
      <c r="C2415" s="17"/>
      <c r="F2415" s="17"/>
      <c r="G2415" s="17"/>
      <c r="H2415" s="17"/>
      <c r="I2415" s="17"/>
      <c r="J2415" s="17"/>
      <c r="K2415" s="17"/>
      <c r="L2415" s="17"/>
      <c r="M2415" s="17"/>
      <c r="N2415" s="17"/>
    </row>
    <row r="2416" spans="2:14" ht="24.95" customHeight="1">
      <c r="B2416" s="17"/>
      <c r="C2416" s="17"/>
      <c r="F2416" s="17"/>
      <c r="G2416" s="17"/>
      <c r="H2416" s="17"/>
      <c r="I2416" s="17"/>
      <c r="J2416" s="17"/>
      <c r="K2416" s="17"/>
      <c r="L2416" s="17"/>
      <c r="M2416" s="17"/>
      <c r="N2416" s="17"/>
    </row>
    <row r="2417" spans="2:14" ht="24.95" customHeight="1">
      <c r="B2417" s="17"/>
      <c r="C2417" s="17"/>
      <c r="F2417" s="17"/>
      <c r="G2417" s="17"/>
      <c r="H2417" s="17"/>
      <c r="I2417" s="17"/>
      <c r="J2417" s="17"/>
      <c r="K2417" s="17"/>
      <c r="L2417" s="17"/>
      <c r="M2417" s="17"/>
      <c r="N2417" s="17"/>
    </row>
    <row r="2418" spans="2:14" ht="24.95" customHeight="1">
      <c r="B2418" s="17"/>
      <c r="C2418" s="17"/>
      <c r="F2418" s="17"/>
      <c r="G2418" s="17"/>
      <c r="H2418" s="17"/>
      <c r="I2418" s="17"/>
      <c r="J2418" s="17"/>
      <c r="K2418" s="17"/>
      <c r="L2418" s="17"/>
      <c r="M2418" s="17"/>
      <c r="N2418" s="17"/>
    </row>
    <row r="2419" spans="2:14" ht="24.95" customHeight="1">
      <c r="B2419" s="17"/>
      <c r="C2419" s="17"/>
      <c r="F2419" s="17"/>
      <c r="G2419" s="17"/>
      <c r="H2419" s="17"/>
      <c r="I2419" s="17"/>
      <c r="J2419" s="17"/>
      <c r="K2419" s="17"/>
      <c r="L2419" s="17"/>
      <c r="M2419" s="17"/>
      <c r="N2419" s="17"/>
    </row>
    <row r="2420" spans="2:14" ht="24.95" customHeight="1">
      <c r="B2420" s="17"/>
      <c r="C2420" s="17"/>
      <c r="F2420" s="17"/>
      <c r="G2420" s="17"/>
      <c r="H2420" s="17"/>
      <c r="I2420" s="17"/>
      <c r="J2420" s="17"/>
      <c r="K2420" s="17"/>
      <c r="L2420" s="17"/>
      <c r="M2420" s="17"/>
      <c r="N2420" s="17"/>
    </row>
    <row r="2421" spans="2:14" ht="24.95" customHeight="1">
      <c r="B2421" s="17"/>
      <c r="C2421" s="17"/>
      <c r="F2421" s="17"/>
      <c r="G2421" s="17"/>
      <c r="H2421" s="17"/>
      <c r="I2421" s="17"/>
      <c r="J2421" s="17"/>
      <c r="K2421" s="17"/>
      <c r="L2421" s="17"/>
      <c r="M2421" s="17"/>
      <c r="N2421" s="17"/>
    </row>
    <row r="2422" spans="2:14" ht="24.95" customHeight="1">
      <c r="B2422" s="17"/>
      <c r="C2422" s="17"/>
      <c r="F2422" s="17"/>
      <c r="G2422" s="17"/>
      <c r="H2422" s="17"/>
      <c r="I2422" s="17"/>
      <c r="J2422" s="17"/>
      <c r="K2422" s="17"/>
      <c r="L2422" s="17"/>
      <c r="M2422" s="17"/>
      <c r="N2422" s="17"/>
    </row>
    <row r="2423" spans="2:14" ht="24.95" customHeight="1">
      <c r="B2423" s="17"/>
      <c r="C2423" s="17"/>
      <c r="F2423" s="17"/>
      <c r="G2423" s="17"/>
      <c r="H2423" s="17"/>
      <c r="I2423" s="17"/>
      <c r="J2423" s="17"/>
      <c r="K2423" s="17"/>
      <c r="L2423" s="17"/>
      <c r="M2423" s="17"/>
      <c r="N2423" s="17"/>
    </row>
    <row r="2424" spans="2:14" ht="24.95" customHeight="1">
      <c r="B2424" s="17"/>
      <c r="C2424" s="17"/>
      <c r="F2424" s="17"/>
      <c r="G2424" s="17"/>
      <c r="H2424" s="17"/>
      <c r="I2424" s="17"/>
      <c r="J2424" s="17"/>
      <c r="K2424" s="17"/>
      <c r="L2424" s="17"/>
      <c r="M2424" s="17"/>
      <c r="N2424" s="17"/>
    </row>
    <row r="2425" spans="2:14" ht="24.95" customHeight="1">
      <c r="B2425" s="17"/>
      <c r="C2425" s="17"/>
      <c r="F2425" s="17"/>
      <c r="G2425" s="17"/>
      <c r="H2425" s="17"/>
      <c r="I2425" s="17"/>
      <c r="J2425" s="17"/>
      <c r="K2425" s="17"/>
      <c r="L2425" s="17"/>
      <c r="M2425" s="17"/>
      <c r="N2425" s="17"/>
    </row>
    <row r="2426" spans="2:14" ht="24.95" customHeight="1">
      <c r="B2426" s="17"/>
      <c r="C2426" s="17"/>
      <c r="F2426" s="17"/>
      <c r="G2426" s="17"/>
      <c r="H2426" s="17"/>
      <c r="I2426" s="17"/>
      <c r="J2426" s="17"/>
      <c r="K2426" s="17"/>
      <c r="L2426" s="17"/>
      <c r="M2426" s="17"/>
      <c r="N2426" s="17"/>
    </row>
    <row r="2427" spans="2:14" ht="24.95" customHeight="1">
      <c r="B2427" s="17"/>
      <c r="C2427" s="17"/>
      <c r="F2427" s="17"/>
      <c r="G2427" s="17"/>
      <c r="H2427" s="17"/>
      <c r="I2427" s="17"/>
      <c r="J2427" s="17"/>
      <c r="K2427" s="17"/>
      <c r="L2427" s="17"/>
      <c r="M2427" s="17"/>
      <c r="N2427" s="17"/>
    </row>
    <row r="2428" spans="2:14" ht="24.95" customHeight="1">
      <c r="B2428" s="17"/>
      <c r="C2428" s="17"/>
      <c r="F2428" s="17"/>
      <c r="G2428" s="17"/>
      <c r="H2428" s="17"/>
      <c r="I2428" s="17"/>
      <c r="J2428" s="17"/>
      <c r="K2428" s="17"/>
      <c r="L2428" s="17"/>
      <c r="M2428" s="17"/>
      <c r="N2428" s="17"/>
    </row>
    <row r="2429" spans="2:14" ht="24.95" customHeight="1">
      <c r="B2429" s="17"/>
      <c r="C2429" s="17"/>
      <c r="F2429" s="17"/>
      <c r="G2429" s="17"/>
      <c r="H2429" s="17"/>
      <c r="I2429" s="17"/>
      <c r="J2429" s="17"/>
      <c r="K2429" s="17"/>
      <c r="L2429" s="17"/>
      <c r="M2429" s="17"/>
      <c r="N2429" s="17"/>
    </row>
    <row r="2430" spans="2:14" ht="24.95" customHeight="1">
      <c r="B2430" s="17"/>
      <c r="C2430" s="17"/>
      <c r="F2430" s="17"/>
      <c r="G2430" s="17"/>
      <c r="H2430" s="17"/>
      <c r="I2430" s="17"/>
      <c r="J2430" s="17"/>
      <c r="K2430" s="17"/>
      <c r="L2430" s="17"/>
      <c r="M2430" s="17"/>
      <c r="N2430" s="17"/>
    </row>
    <row r="2431" spans="2:14" ht="24.95" customHeight="1">
      <c r="B2431" s="17"/>
      <c r="C2431" s="17"/>
      <c r="F2431" s="17"/>
      <c r="G2431" s="17"/>
      <c r="H2431" s="17"/>
      <c r="I2431" s="17"/>
      <c r="J2431" s="17"/>
      <c r="K2431" s="17"/>
      <c r="L2431" s="17"/>
      <c r="M2431" s="17"/>
      <c r="N2431" s="17"/>
    </row>
    <row r="2432" spans="2:14" ht="24.95" customHeight="1">
      <c r="B2432" s="17"/>
      <c r="C2432" s="17"/>
      <c r="F2432" s="17"/>
      <c r="G2432" s="17"/>
      <c r="H2432" s="17"/>
      <c r="I2432" s="17"/>
      <c r="J2432" s="17"/>
      <c r="K2432" s="17"/>
      <c r="L2432" s="17"/>
      <c r="M2432" s="17"/>
      <c r="N2432" s="17"/>
    </row>
    <row r="2433" spans="2:14" ht="24.95" customHeight="1">
      <c r="B2433" s="17"/>
      <c r="C2433" s="17"/>
      <c r="F2433" s="17"/>
      <c r="G2433" s="17"/>
      <c r="H2433" s="17"/>
      <c r="I2433" s="17"/>
      <c r="J2433" s="17"/>
      <c r="K2433" s="17"/>
      <c r="L2433" s="17"/>
      <c r="M2433" s="17"/>
      <c r="N2433" s="17"/>
    </row>
    <row r="2434" spans="2:14" ht="24.95" customHeight="1">
      <c r="B2434" s="17"/>
      <c r="C2434" s="17"/>
      <c r="F2434" s="17"/>
      <c r="G2434" s="17"/>
      <c r="H2434" s="17"/>
      <c r="I2434" s="17"/>
      <c r="J2434" s="17"/>
      <c r="K2434" s="17"/>
      <c r="L2434" s="17"/>
      <c r="M2434" s="17"/>
      <c r="N2434" s="17"/>
    </row>
    <row r="2435" spans="2:14" ht="24.95" customHeight="1">
      <c r="B2435" s="17"/>
      <c r="C2435" s="17"/>
      <c r="F2435" s="17"/>
      <c r="G2435" s="17"/>
      <c r="H2435" s="17"/>
      <c r="I2435" s="17"/>
      <c r="J2435" s="17"/>
      <c r="K2435" s="17"/>
      <c r="L2435" s="17"/>
      <c r="M2435" s="17"/>
      <c r="N2435" s="17"/>
    </row>
    <row r="2436" spans="2:14" ht="24.95" customHeight="1">
      <c r="B2436" s="17"/>
      <c r="C2436" s="17"/>
      <c r="F2436" s="17"/>
      <c r="G2436" s="17"/>
      <c r="H2436" s="17"/>
      <c r="I2436" s="17"/>
      <c r="J2436" s="17"/>
      <c r="K2436" s="17"/>
      <c r="L2436" s="17"/>
      <c r="M2436" s="17"/>
      <c r="N2436" s="17"/>
    </row>
    <row r="2437" spans="2:14" ht="24.95" customHeight="1">
      <c r="B2437" s="17"/>
      <c r="C2437" s="17"/>
      <c r="F2437" s="17"/>
      <c r="G2437" s="17"/>
      <c r="H2437" s="17"/>
      <c r="I2437" s="17"/>
      <c r="J2437" s="17"/>
      <c r="K2437" s="17"/>
      <c r="L2437" s="17"/>
      <c r="M2437" s="17"/>
      <c r="N2437" s="17"/>
    </row>
    <row r="2438" spans="2:14" ht="24.95" customHeight="1">
      <c r="B2438" s="17"/>
      <c r="C2438" s="17"/>
      <c r="F2438" s="17"/>
      <c r="G2438" s="17"/>
      <c r="H2438" s="17"/>
      <c r="I2438" s="17"/>
      <c r="J2438" s="17"/>
      <c r="K2438" s="17"/>
      <c r="L2438" s="17"/>
      <c r="M2438" s="17"/>
      <c r="N2438" s="17"/>
    </row>
    <row r="2439" spans="2:14" ht="24.95" customHeight="1">
      <c r="B2439" s="17"/>
      <c r="C2439" s="17"/>
      <c r="F2439" s="17"/>
      <c r="G2439" s="17"/>
      <c r="H2439" s="17"/>
      <c r="I2439" s="17"/>
      <c r="J2439" s="17"/>
      <c r="K2439" s="17"/>
      <c r="L2439" s="17"/>
      <c r="M2439" s="17"/>
      <c r="N2439" s="17"/>
    </row>
    <row r="2440" spans="2:14" ht="24.95" customHeight="1">
      <c r="B2440" s="17"/>
      <c r="C2440" s="17"/>
      <c r="F2440" s="17"/>
      <c r="G2440" s="17"/>
      <c r="H2440" s="17"/>
      <c r="I2440" s="17"/>
      <c r="J2440" s="17"/>
      <c r="K2440" s="17"/>
      <c r="L2440" s="17"/>
      <c r="M2440" s="17"/>
      <c r="N2440" s="17"/>
    </row>
    <row r="2441" spans="2:14" ht="24.95" customHeight="1">
      <c r="B2441" s="17"/>
      <c r="C2441" s="17"/>
      <c r="F2441" s="17"/>
      <c r="G2441" s="17"/>
      <c r="H2441" s="17"/>
      <c r="I2441" s="17"/>
      <c r="J2441" s="17"/>
      <c r="K2441" s="17"/>
      <c r="L2441" s="17"/>
      <c r="M2441" s="17"/>
      <c r="N2441" s="17"/>
    </row>
    <row r="2442" spans="2:14" ht="24.95" customHeight="1">
      <c r="B2442" s="17"/>
      <c r="C2442" s="17"/>
      <c r="F2442" s="17"/>
      <c r="G2442" s="17"/>
      <c r="H2442" s="17"/>
      <c r="I2442" s="17"/>
      <c r="J2442" s="17"/>
      <c r="K2442" s="17"/>
      <c r="L2442" s="17"/>
      <c r="M2442" s="17"/>
      <c r="N2442" s="17"/>
    </row>
    <row r="2443" spans="2:14" ht="24.95" customHeight="1">
      <c r="B2443" s="17"/>
      <c r="C2443" s="17"/>
      <c r="F2443" s="17"/>
      <c r="G2443" s="17"/>
      <c r="H2443" s="17"/>
      <c r="I2443" s="17"/>
      <c r="J2443" s="17"/>
      <c r="K2443" s="17"/>
      <c r="L2443" s="17"/>
      <c r="M2443" s="17"/>
      <c r="N2443" s="17"/>
    </row>
    <row r="2444" spans="2:14" ht="24.95" customHeight="1">
      <c r="B2444" s="17"/>
      <c r="C2444" s="17"/>
      <c r="F2444" s="17"/>
      <c r="G2444" s="17"/>
      <c r="H2444" s="17"/>
      <c r="I2444" s="17"/>
      <c r="J2444" s="17"/>
      <c r="K2444" s="17"/>
      <c r="L2444" s="17"/>
      <c r="M2444" s="17"/>
      <c r="N2444" s="17"/>
    </row>
    <row r="2445" spans="2:14" ht="24.95" customHeight="1">
      <c r="B2445" s="17"/>
      <c r="C2445" s="17"/>
      <c r="F2445" s="17"/>
      <c r="G2445" s="17"/>
      <c r="H2445" s="17"/>
      <c r="I2445" s="17"/>
      <c r="J2445" s="17"/>
      <c r="K2445" s="17"/>
      <c r="L2445" s="17"/>
      <c r="M2445" s="17"/>
      <c r="N2445" s="17"/>
    </row>
    <row r="2446" spans="2:14" ht="24.95" customHeight="1">
      <c r="B2446" s="17"/>
      <c r="C2446" s="17"/>
      <c r="F2446" s="17"/>
      <c r="G2446" s="17"/>
      <c r="H2446" s="17"/>
      <c r="I2446" s="17"/>
      <c r="J2446" s="17"/>
      <c r="K2446" s="17"/>
      <c r="L2446" s="17"/>
      <c r="M2446" s="17"/>
      <c r="N2446" s="17"/>
    </row>
    <row r="2447" spans="2:14" ht="24.95" customHeight="1">
      <c r="B2447" s="17"/>
      <c r="C2447" s="17"/>
      <c r="F2447" s="17"/>
      <c r="G2447" s="17"/>
      <c r="H2447" s="17"/>
      <c r="I2447" s="17"/>
      <c r="J2447" s="17"/>
      <c r="K2447" s="17"/>
      <c r="L2447" s="17"/>
      <c r="M2447" s="17"/>
      <c r="N2447" s="17"/>
    </row>
    <row r="2448" spans="2:14" ht="24.95" customHeight="1">
      <c r="B2448" s="17"/>
      <c r="C2448" s="17"/>
      <c r="F2448" s="17"/>
      <c r="G2448" s="17"/>
      <c r="H2448" s="17"/>
      <c r="I2448" s="17"/>
      <c r="J2448" s="17"/>
      <c r="K2448" s="17"/>
      <c r="L2448" s="17"/>
      <c r="M2448" s="17"/>
      <c r="N2448" s="17"/>
    </row>
    <row r="2449" spans="2:14" ht="24.95" customHeight="1">
      <c r="B2449" s="17"/>
      <c r="C2449" s="17"/>
      <c r="F2449" s="17"/>
      <c r="G2449" s="17"/>
      <c r="H2449" s="17"/>
      <c r="I2449" s="17"/>
      <c r="J2449" s="17"/>
      <c r="K2449" s="17"/>
      <c r="L2449" s="17"/>
      <c r="M2449" s="17"/>
      <c r="N2449" s="17"/>
    </row>
    <row r="2450" spans="2:14" ht="24.95" customHeight="1">
      <c r="B2450" s="17"/>
      <c r="C2450" s="17"/>
      <c r="F2450" s="17"/>
      <c r="G2450" s="17"/>
      <c r="H2450" s="17"/>
      <c r="I2450" s="17"/>
      <c r="J2450" s="17"/>
      <c r="K2450" s="17"/>
      <c r="L2450" s="17"/>
      <c r="M2450" s="17"/>
      <c r="N2450" s="17"/>
    </row>
    <row r="2451" spans="2:14" ht="24.95" customHeight="1">
      <c r="B2451" s="17"/>
      <c r="C2451" s="17"/>
      <c r="F2451" s="17"/>
      <c r="G2451" s="17"/>
      <c r="H2451" s="17"/>
      <c r="I2451" s="17"/>
      <c r="J2451" s="17"/>
      <c r="K2451" s="17"/>
      <c r="L2451" s="17"/>
      <c r="M2451" s="17"/>
      <c r="N2451" s="17"/>
    </row>
    <row r="2452" spans="2:14" ht="24.95" customHeight="1">
      <c r="B2452" s="17"/>
      <c r="C2452" s="17"/>
      <c r="F2452" s="17"/>
      <c r="G2452" s="17"/>
      <c r="H2452" s="17"/>
      <c r="I2452" s="17"/>
      <c r="J2452" s="17"/>
      <c r="K2452" s="17"/>
      <c r="L2452" s="17"/>
      <c r="M2452" s="17"/>
      <c r="N2452" s="17"/>
    </row>
    <row r="2453" spans="2:14" ht="24.95" customHeight="1">
      <c r="B2453" s="17"/>
      <c r="C2453" s="17"/>
      <c r="F2453" s="17"/>
      <c r="G2453" s="17"/>
      <c r="H2453" s="17"/>
      <c r="I2453" s="17"/>
      <c r="J2453" s="17"/>
      <c r="K2453" s="17"/>
      <c r="L2453" s="17"/>
      <c r="M2453" s="17"/>
      <c r="N2453" s="17"/>
    </row>
    <row r="2454" spans="2:14" ht="24.95" customHeight="1">
      <c r="B2454" s="17"/>
      <c r="C2454" s="17"/>
      <c r="F2454" s="17"/>
      <c r="G2454" s="17"/>
      <c r="H2454" s="17"/>
      <c r="I2454" s="17"/>
      <c r="J2454" s="17"/>
      <c r="K2454" s="17"/>
      <c r="L2454" s="17"/>
      <c r="M2454" s="17"/>
      <c r="N2454" s="17"/>
    </row>
    <row r="2455" spans="2:14" ht="24.95" customHeight="1">
      <c r="B2455" s="17"/>
      <c r="C2455" s="17"/>
      <c r="F2455" s="17"/>
      <c r="G2455" s="17"/>
      <c r="H2455" s="17"/>
      <c r="I2455" s="17"/>
      <c r="J2455" s="17"/>
      <c r="K2455" s="17"/>
      <c r="L2455" s="17"/>
      <c r="M2455" s="17"/>
      <c r="N2455" s="17"/>
    </row>
    <row r="2456" spans="2:14" ht="24.95" customHeight="1">
      <c r="B2456" s="17"/>
      <c r="C2456" s="17"/>
      <c r="F2456" s="17"/>
      <c r="G2456" s="17"/>
      <c r="H2456" s="17"/>
      <c r="I2456" s="17"/>
      <c r="J2456" s="17"/>
      <c r="K2456" s="17"/>
      <c r="L2456" s="17"/>
      <c r="M2456" s="17"/>
      <c r="N2456" s="17"/>
    </row>
    <row r="2457" spans="2:14" ht="24.95" customHeight="1">
      <c r="B2457" s="17"/>
      <c r="C2457" s="17"/>
      <c r="F2457" s="17"/>
      <c r="G2457" s="17"/>
      <c r="H2457" s="17"/>
      <c r="I2457" s="17"/>
      <c r="J2457" s="17"/>
      <c r="K2457" s="17"/>
      <c r="L2457" s="17"/>
      <c r="M2457" s="17"/>
      <c r="N2457" s="17"/>
    </row>
    <row r="2458" spans="2:14" ht="24.95" customHeight="1">
      <c r="B2458" s="17"/>
      <c r="C2458" s="17"/>
      <c r="F2458" s="17"/>
      <c r="G2458" s="17"/>
      <c r="H2458" s="17"/>
      <c r="I2458" s="17"/>
      <c r="J2458" s="17"/>
      <c r="K2458" s="17"/>
      <c r="L2458" s="17"/>
      <c r="M2458" s="17"/>
      <c r="N2458" s="17"/>
    </row>
    <row r="2459" spans="2:14" ht="24.95" customHeight="1">
      <c r="B2459" s="17"/>
      <c r="C2459" s="17"/>
      <c r="F2459" s="17"/>
      <c r="G2459" s="17"/>
      <c r="H2459" s="17"/>
      <c r="I2459" s="17"/>
      <c r="J2459" s="17"/>
      <c r="K2459" s="17"/>
      <c r="L2459" s="17"/>
      <c r="M2459" s="17"/>
      <c r="N2459" s="17"/>
    </row>
    <row r="2460" spans="2:14" ht="24.95" customHeight="1">
      <c r="B2460" s="17"/>
      <c r="C2460" s="17"/>
      <c r="F2460" s="17"/>
      <c r="G2460" s="17"/>
      <c r="H2460" s="17"/>
      <c r="I2460" s="17"/>
      <c r="J2460" s="17"/>
      <c r="K2460" s="17"/>
      <c r="L2460" s="17"/>
      <c r="M2460" s="17"/>
      <c r="N2460" s="17"/>
    </row>
    <row r="2461" spans="2:14" ht="24.95" customHeight="1">
      <c r="B2461" s="17"/>
      <c r="C2461" s="17"/>
      <c r="F2461" s="17"/>
      <c r="G2461" s="17"/>
      <c r="H2461" s="17"/>
      <c r="I2461" s="17"/>
      <c r="J2461" s="17"/>
      <c r="K2461" s="17"/>
      <c r="L2461" s="17"/>
      <c r="M2461" s="17"/>
      <c r="N2461" s="17"/>
    </row>
    <row r="2462" spans="2:14" ht="24.95" customHeight="1">
      <c r="B2462" s="17"/>
      <c r="C2462" s="17"/>
      <c r="F2462" s="17"/>
      <c r="G2462" s="17"/>
      <c r="H2462" s="17"/>
      <c r="I2462" s="17"/>
      <c r="J2462" s="17"/>
      <c r="K2462" s="17"/>
      <c r="L2462" s="17"/>
      <c r="M2462" s="17"/>
      <c r="N2462" s="17"/>
    </row>
    <row r="2463" spans="2:14" ht="24.95" customHeight="1">
      <c r="B2463" s="17"/>
      <c r="C2463" s="17"/>
      <c r="F2463" s="17"/>
      <c r="G2463" s="17"/>
      <c r="H2463" s="17"/>
      <c r="I2463" s="17"/>
      <c r="J2463" s="17"/>
      <c r="K2463" s="17"/>
      <c r="L2463" s="17"/>
      <c r="M2463" s="17"/>
      <c r="N2463" s="17"/>
    </row>
    <row r="2464" spans="2:14" ht="24.95" customHeight="1">
      <c r="B2464" s="17"/>
      <c r="C2464" s="17"/>
      <c r="F2464" s="17"/>
      <c r="G2464" s="17"/>
      <c r="H2464" s="17"/>
      <c r="I2464" s="17"/>
      <c r="J2464" s="17"/>
      <c r="K2464" s="17"/>
      <c r="L2464" s="17"/>
      <c r="M2464" s="17"/>
      <c r="N2464" s="17"/>
    </row>
    <row r="2465" spans="2:14" ht="24.95" customHeight="1">
      <c r="B2465" s="17"/>
      <c r="C2465" s="17"/>
      <c r="F2465" s="17"/>
      <c r="G2465" s="17"/>
      <c r="H2465" s="17"/>
      <c r="I2465" s="17"/>
      <c r="J2465" s="17"/>
      <c r="K2465" s="17"/>
      <c r="L2465" s="17"/>
      <c r="M2465" s="17"/>
      <c r="N2465" s="17"/>
    </row>
    <row r="2466" spans="2:14" ht="24.95" customHeight="1">
      <c r="B2466" s="17"/>
      <c r="C2466" s="17"/>
      <c r="F2466" s="17"/>
      <c r="G2466" s="17"/>
      <c r="H2466" s="17"/>
      <c r="I2466" s="17"/>
      <c r="J2466" s="17"/>
      <c r="K2466" s="17"/>
      <c r="L2466" s="17"/>
      <c r="M2466" s="17"/>
      <c r="N2466" s="17"/>
    </row>
    <row r="2467" spans="2:14" ht="24.95" customHeight="1">
      <c r="B2467" s="17"/>
      <c r="C2467" s="17"/>
      <c r="F2467" s="17"/>
      <c r="G2467" s="17"/>
      <c r="H2467" s="17"/>
      <c r="I2467" s="17"/>
      <c r="J2467" s="17"/>
      <c r="K2467" s="17"/>
      <c r="L2467" s="17"/>
      <c r="M2467" s="17"/>
      <c r="N2467" s="17"/>
    </row>
    <row r="2468" spans="2:14" ht="24.95" customHeight="1">
      <c r="B2468" s="17"/>
      <c r="C2468" s="17"/>
      <c r="F2468" s="17"/>
      <c r="G2468" s="17"/>
      <c r="H2468" s="17"/>
      <c r="I2468" s="17"/>
      <c r="J2468" s="17"/>
      <c r="K2468" s="17"/>
      <c r="L2468" s="17"/>
      <c r="M2468" s="17"/>
      <c r="N2468" s="17"/>
    </row>
    <row r="2469" spans="2:14" ht="24.95" customHeight="1">
      <c r="B2469" s="17"/>
      <c r="C2469" s="17"/>
      <c r="F2469" s="17"/>
      <c r="G2469" s="17"/>
      <c r="H2469" s="17"/>
      <c r="I2469" s="17"/>
      <c r="J2469" s="17"/>
      <c r="K2469" s="17"/>
      <c r="L2469" s="17"/>
      <c r="M2469" s="17"/>
      <c r="N2469" s="17"/>
    </row>
    <row r="2470" spans="2:14" ht="24.95" customHeight="1">
      <c r="B2470" s="17"/>
      <c r="C2470" s="17"/>
      <c r="F2470" s="17"/>
      <c r="G2470" s="17"/>
      <c r="H2470" s="17"/>
      <c r="I2470" s="17"/>
      <c r="J2470" s="17"/>
      <c r="K2470" s="17"/>
      <c r="L2470" s="17"/>
      <c r="M2470" s="17"/>
      <c r="N2470" s="17"/>
    </row>
    <row r="2471" spans="2:14" ht="24.95" customHeight="1">
      <c r="B2471" s="17"/>
      <c r="C2471" s="17"/>
      <c r="F2471" s="17"/>
      <c r="G2471" s="17"/>
      <c r="H2471" s="17"/>
      <c r="I2471" s="17"/>
      <c r="J2471" s="17"/>
      <c r="K2471" s="17"/>
      <c r="L2471" s="17"/>
      <c r="M2471" s="17"/>
      <c r="N2471" s="17"/>
    </row>
    <row r="2472" spans="2:14" ht="24.95" customHeight="1">
      <c r="B2472" s="17"/>
      <c r="C2472" s="17"/>
      <c r="F2472" s="17"/>
      <c r="G2472" s="17"/>
      <c r="H2472" s="17"/>
      <c r="I2472" s="17"/>
      <c r="J2472" s="17"/>
      <c r="K2472" s="17"/>
      <c r="L2472" s="17"/>
      <c r="M2472" s="17"/>
      <c r="N2472" s="17"/>
    </row>
    <row r="2473" spans="2:14" ht="24.95" customHeight="1">
      <c r="B2473" s="17"/>
      <c r="C2473" s="17"/>
      <c r="F2473" s="17"/>
      <c r="G2473" s="17"/>
      <c r="H2473" s="17"/>
      <c r="I2473" s="17"/>
      <c r="J2473" s="17"/>
      <c r="K2473" s="17"/>
      <c r="L2473" s="17"/>
      <c r="M2473" s="17"/>
      <c r="N2473" s="17"/>
    </row>
    <row r="2474" spans="2:14" ht="24.95" customHeight="1">
      <c r="B2474" s="17"/>
      <c r="C2474" s="17"/>
      <c r="F2474" s="17"/>
      <c r="G2474" s="17"/>
      <c r="H2474" s="17"/>
      <c r="I2474" s="17"/>
      <c r="J2474" s="17"/>
      <c r="K2474" s="17"/>
      <c r="L2474" s="17"/>
      <c r="M2474" s="17"/>
      <c r="N2474" s="17"/>
    </row>
    <row r="2475" spans="2:14" ht="24.95" customHeight="1">
      <c r="B2475" s="17"/>
      <c r="C2475" s="17"/>
      <c r="F2475" s="17"/>
      <c r="G2475" s="17"/>
      <c r="H2475" s="17"/>
      <c r="I2475" s="17"/>
      <c r="J2475" s="17"/>
      <c r="K2475" s="17"/>
      <c r="L2475" s="17"/>
      <c r="M2475" s="17"/>
      <c r="N2475" s="17"/>
    </row>
    <row r="2476" spans="2:14" ht="24.95" customHeight="1">
      <c r="B2476" s="17"/>
      <c r="C2476" s="17"/>
      <c r="F2476" s="17"/>
      <c r="G2476" s="17"/>
      <c r="H2476" s="17"/>
      <c r="I2476" s="17"/>
      <c r="J2476" s="17"/>
      <c r="K2476" s="17"/>
      <c r="L2476" s="17"/>
      <c r="M2476" s="17"/>
      <c r="N2476" s="17"/>
    </row>
    <row r="2477" spans="2:14" ht="24.95" customHeight="1">
      <c r="B2477" s="17"/>
      <c r="C2477" s="17"/>
      <c r="F2477" s="17"/>
      <c r="G2477" s="17"/>
      <c r="H2477" s="17"/>
      <c r="I2477" s="17"/>
      <c r="J2477" s="17"/>
      <c r="K2477" s="17"/>
      <c r="L2477" s="17"/>
      <c r="M2477" s="17"/>
      <c r="N2477" s="17"/>
    </row>
    <row r="2478" spans="2:14" ht="24.95" customHeight="1">
      <c r="B2478" s="17"/>
      <c r="C2478" s="17"/>
      <c r="F2478" s="17"/>
      <c r="G2478" s="17"/>
      <c r="H2478" s="17"/>
      <c r="I2478" s="17"/>
      <c r="J2478" s="17"/>
      <c r="K2478" s="17"/>
      <c r="L2478" s="17"/>
      <c r="M2478" s="17"/>
      <c r="N2478" s="17"/>
    </row>
    <row r="2479" spans="2:14" ht="24.95" customHeight="1">
      <c r="B2479" s="17"/>
      <c r="C2479" s="17"/>
      <c r="F2479" s="17"/>
      <c r="G2479" s="17"/>
      <c r="H2479" s="17"/>
      <c r="I2479" s="17"/>
      <c r="J2479" s="17"/>
      <c r="K2479" s="17"/>
      <c r="L2479" s="17"/>
      <c r="M2479" s="17"/>
      <c r="N2479" s="17"/>
    </row>
    <row r="2480" spans="2:14" ht="24.95" customHeight="1">
      <c r="B2480" s="17"/>
      <c r="C2480" s="17"/>
      <c r="F2480" s="17"/>
      <c r="G2480" s="17"/>
      <c r="H2480" s="17"/>
      <c r="I2480" s="17"/>
      <c r="J2480" s="17"/>
      <c r="K2480" s="17"/>
      <c r="L2480" s="17"/>
      <c r="M2480" s="17"/>
      <c r="N2480" s="17"/>
    </row>
    <row r="2481" spans="2:14" ht="24.95" customHeight="1">
      <c r="B2481" s="17"/>
      <c r="C2481" s="17"/>
      <c r="F2481" s="17"/>
      <c r="G2481" s="17"/>
      <c r="H2481" s="17"/>
      <c r="I2481" s="17"/>
      <c r="J2481" s="17"/>
      <c r="K2481" s="17"/>
      <c r="L2481" s="17"/>
      <c r="M2481" s="17"/>
      <c r="N2481" s="17"/>
    </row>
    <row r="2482" spans="2:14" ht="24.95" customHeight="1">
      <c r="B2482" s="17"/>
      <c r="C2482" s="17"/>
      <c r="F2482" s="17"/>
      <c r="G2482" s="17"/>
      <c r="H2482" s="17"/>
      <c r="I2482" s="17"/>
      <c r="J2482" s="17"/>
      <c r="K2482" s="17"/>
      <c r="L2482" s="17"/>
      <c r="M2482" s="17"/>
      <c r="N2482" s="17"/>
    </row>
    <row r="2483" spans="2:14" ht="24.95" customHeight="1">
      <c r="B2483" s="17"/>
      <c r="C2483" s="17"/>
      <c r="F2483" s="17"/>
      <c r="G2483" s="17"/>
      <c r="H2483" s="17"/>
      <c r="I2483" s="17"/>
      <c r="J2483" s="17"/>
      <c r="K2483" s="17"/>
      <c r="L2483" s="17"/>
      <c r="M2483" s="17"/>
      <c r="N2483" s="17"/>
    </row>
    <row r="2484" spans="2:14" ht="24.95" customHeight="1">
      <c r="B2484" s="17"/>
      <c r="C2484" s="17"/>
      <c r="F2484" s="17"/>
      <c r="G2484" s="17"/>
      <c r="H2484" s="17"/>
      <c r="I2484" s="17"/>
      <c r="J2484" s="17"/>
      <c r="K2484" s="17"/>
      <c r="L2484" s="17"/>
      <c r="M2484" s="17"/>
      <c r="N2484" s="17"/>
    </row>
    <row r="2485" spans="2:14" ht="24.95" customHeight="1">
      <c r="B2485" s="17"/>
      <c r="C2485" s="17"/>
      <c r="F2485" s="17"/>
      <c r="G2485" s="17"/>
      <c r="H2485" s="17"/>
      <c r="I2485" s="17"/>
      <c r="J2485" s="17"/>
      <c r="K2485" s="17"/>
      <c r="L2485" s="17"/>
      <c r="M2485" s="17"/>
      <c r="N2485" s="17"/>
    </row>
    <row r="2486" spans="2:14" ht="24.95" customHeight="1">
      <c r="B2486" s="17"/>
      <c r="C2486" s="17"/>
      <c r="F2486" s="17"/>
      <c r="G2486" s="17"/>
      <c r="H2486" s="17"/>
      <c r="I2486" s="17"/>
      <c r="J2486" s="17"/>
      <c r="K2486" s="17"/>
      <c r="L2486" s="17"/>
      <c r="M2486" s="17"/>
      <c r="N2486" s="17"/>
    </row>
    <row r="2487" spans="2:14" ht="24.95" customHeight="1">
      <c r="B2487" s="17"/>
      <c r="C2487" s="17"/>
      <c r="F2487" s="17"/>
      <c r="G2487" s="17"/>
      <c r="H2487" s="17"/>
      <c r="I2487" s="17"/>
      <c r="J2487" s="17"/>
      <c r="K2487" s="17"/>
      <c r="L2487" s="17"/>
      <c r="M2487" s="17"/>
      <c r="N2487" s="17"/>
    </row>
    <row r="2488" spans="2:14" ht="24.95" customHeight="1">
      <c r="B2488" s="17"/>
      <c r="C2488" s="17"/>
      <c r="F2488" s="17"/>
      <c r="G2488" s="17"/>
      <c r="H2488" s="17"/>
      <c r="I2488" s="17"/>
      <c r="J2488" s="17"/>
      <c r="K2488" s="17"/>
      <c r="L2488" s="17"/>
      <c r="M2488" s="17"/>
      <c r="N2488" s="17"/>
    </row>
    <row r="2489" spans="2:14" ht="24.95" customHeight="1">
      <c r="B2489" s="17"/>
      <c r="C2489" s="17"/>
      <c r="F2489" s="17"/>
      <c r="G2489" s="17"/>
      <c r="H2489" s="17"/>
      <c r="I2489" s="17"/>
      <c r="J2489" s="17"/>
      <c r="K2489" s="17"/>
      <c r="L2489" s="17"/>
      <c r="M2489" s="17"/>
      <c r="N2489" s="17"/>
    </row>
    <row r="2490" spans="2:14" ht="24.95" customHeight="1">
      <c r="B2490" s="17"/>
      <c r="C2490" s="17"/>
      <c r="F2490" s="17"/>
      <c r="G2490" s="17"/>
      <c r="H2490" s="17"/>
      <c r="I2490" s="17"/>
      <c r="J2490" s="17"/>
      <c r="K2490" s="17"/>
      <c r="L2490" s="17"/>
      <c r="M2490" s="17"/>
      <c r="N2490" s="17"/>
    </row>
    <row r="2491" spans="2:14" ht="24.95" customHeight="1">
      <c r="B2491" s="17"/>
      <c r="C2491" s="17"/>
      <c r="F2491" s="17"/>
      <c r="G2491" s="17"/>
      <c r="H2491" s="17"/>
      <c r="I2491" s="17"/>
      <c r="J2491" s="17"/>
      <c r="K2491" s="17"/>
      <c r="L2491" s="17"/>
      <c r="M2491" s="17"/>
      <c r="N2491" s="17"/>
    </row>
    <row r="2492" spans="2:14" ht="24.95" customHeight="1">
      <c r="B2492" s="17"/>
      <c r="C2492" s="17"/>
      <c r="F2492" s="17"/>
      <c r="G2492" s="17"/>
      <c r="H2492" s="17"/>
      <c r="I2492" s="17"/>
      <c r="J2492" s="17"/>
      <c r="K2492" s="17"/>
      <c r="L2492" s="17"/>
      <c r="M2492" s="17"/>
      <c r="N2492" s="17"/>
    </row>
    <row r="2493" spans="2:14" ht="24.95" customHeight="1">
      <c r="B2493" s="17"/>
      <c r="C2493" s="17"/>
      <c r="F2493" s="17"/>
      <c r="G2493" s="17"/>
      <c r="H2493" s="17"/>
      <c r="I2493" s="17"/>
      <c r="J2493" s="17"/>
      <c r="K2493" s="17"/>
      <c r="L2493" s="17"/>
      <c r="M2493" s="17"/>
      <c r="N2493" s="17"/>
    </row>
    <row r="2494" spans="2:14" ht="24.95" customHeight="1">
      <c r="B2494" s="17"/>
      <c r="C2494" s="17"/>
      <c r="F2494" s="17"/>
      <c r="G2494" s="17"/>
      <c r="H2494" s="17"/>
      <c r="I2494" s="17"/>
      <c r="J2494" s="17"/>
      <c r="K2494" s="17"/>
      <c r="L2494" s="17"/>
      <c r="M2494" s="17"/>
      <c r="N2494" s="17"/>
    </row>
    <row r="2495" spans="2:14" ht="24.95" customHeight="1">
      <c r="B2495" s="17"/>
      <c r="C2495" s="17"/>
      <c r="F2495" s="17"/>
      <c r="G2495" s="17"/>
      <c r="H2495" s="17"/>
      <c r="I2495" s="17"/>
      <c r="J2495" s="17"/>
      <c r="K2495" s="17"/>
      <c r="L2495" s="17"/>
      <c r="M2495" s="17"/>
      <c r="N2495" s="17"/>
    </row>
    <row r="2496" spans="2:14" ht="24.95" customHeight="1">
      <c r="B2496" s="17"/>
      <c r="C2496" s="17"/>
      <c r="F2496" s="17"/>
      <c r="G2496" s="17"/>
      <c r="H2496" s="17"/>
      <c r="I2496" s="17"/>
      <c r="J2496" s="17"/>
      <c r="K2496" s="17"/>
      <c r="L2496" s="17"/>
      <c r="M2496" s="17"/>
      <c r="N2496" s="17"/>
    </row>
    <row r="2497" spans="2:14" ht="24.95" customHeight="1">
      <c r="B2497" s="17"/>
      <c r="C2497" s="17"/>
      <c r="F2497" s="17"/>
      <c r="G2497" s="17"/>
      <c r="H2497" s="17"/>
      <c r="I2497" s="17"/>
      <c r="J2497" s="17"/>
      <c r="K2497" s="17"/>
      <c r="L2497" s="17"/>
      <c r="M2497" s="17"/>
      <c r="N2497" s="17"/>
    </row>
    <row r="2498" spans="2:14" ht="24.95" customHeight="1">
      <c r="B2498" s="17"/>
      <c r="C2498" s="17"/>
      <c r="F2498" s="17"/>
      <c r="G2498" s="17"/>
      <c r="H2498" s="17"/>
      <c r="I2498" s="17"/>
      <c r="J2498" s="17"/>
      <c r="K2498" s="17"/>
      <c r="L2498" s="17"/>
      <c r="M2498" s="17"/>
      <c r="N2498" s="17"/>
    </row>
    <row r="2499" spans="2:14" ht="24.95" customHeight="1">
      <c r="B2499" s="17"/>
      <c r="C2499" s="17"/>
      <c r="F2499" s="17"/>
      <c r="G2499" s="17"/>
      <c r="H2499" s="17"/>
      <c r="I2499" s="17"/>
      <c r="J2499" s="17"/>
      <c r="K2499" s="17"/>
      <c r="L2499" s="17"/>
      <c r="M2499" s="17"/>
      <c r="N2499" s="17"/>
    </row>
    <row r="2500" spans="2:14" ht="24.95" customHeight="1">
      <c r="B2500" s="17"/>
      <c r="C2500" s="17"/>
      <c r="F2500" s="17"/>
      <c r="G2500" s="17"/>
      <c r="H2500" s="17"/>
      <c r="I2500" s="17"/>
      <c r="J2500" s="17"/>
      <c r="K2500" s="17"/>
      <c r="L2500" s="17"/>
      <c r="M2500" s="17"/>
      <c r="N2500" s="17"/>
    </row>
    <row r="2501" spans="2:14" ht="24.95" customHeight="1">
      <c r="B2501" s="17"/>
      <c r="C2501" s="17"/>
      <c r="F2501" s="17"/>
      <c r="G2501" s="17"/>
      <c r="H2501" s="17"/>
      <c r="I2501" s="17"/>
      <c r="J2501" s="17"/>
      <c r="K2501" s="17"/>
      <c r="L2501" s="17"/>
      <c r="M2501" s="17"/>
      <c r="N2501" s="17"/>
    </row>
    <row r="2502" spans="2:14" ht="24.95" customHeight="1">
      <c r="B2502" s="17"/>
      <c r="C2502" s="17"/>
      <c r="F2502" s="17"/>
      <c r="G2502" s="17"/>
      <c r="H2502" s="17"/>
      <c r="I2502" s="17"/>
      <c r="J2502" s="17"/>
      <c r="K2502" s="17"/>
      <c r="L2502" s="17"/>
      <c r="M2502" s="17"/>
      <c r="N2502" s="17"/>
    </row>
    <row r="2503" spans="2:14" ht="24.95" customHeight="1">
      <c r="B2503" s="17"/>
      <c r="C2503" s="17"/>
      <c r="F2503" s="17"/>
      <c r="G2503" s="17"/>
      <c r="H2503" s="17"/>
      <c r="I2503" s="17"/>
      <c r="J2503" s="17"/>
      <c r="K2503" s="17"/>
      <c r="L2503" s="17"/>
      <c r="M2503" s="17"/>
      <c r="N2503" s="17"/>
    </row>
    <row r="2504" spans="2:14" ht="24.95" customHeight="1">
      <c r="B2504" s="17"/>
      <c r="C2504" s="17"/>
      <c r="F2504" s="17"/>
      <c r="G2504" s="17"/>
      <c r="H2504" s="17"/>
      <c r="I2504" s="17"/>
      <c r="J2504" s="17"/>
      <c r="K2504" s="17"/>
      <c r="L2504" s="17"/>
      <c r="M2504" s="17"/>
      <c r="N2504" s="17"/>
    </row>
    <row r="2505" spans="2:14" ht="24.95" customHeight="1">
      <c r="B2505" s="17"/>
      <c r="C2505" s="17"/>
      <c r="F2505" s="17"/>
      <c r="G2505" s="17"/>
      <c r="H2505" s="17"/>
      <c r="I2505" s="17"/>
      <c r="J2505" s="17"/>
      <c r="K2505" s="17"/>
      <c r="L2505" s="17"/>
      <c r="M2505" s="17"/>
      <c r="N2505" s="17"/>
    </row>
    <row r="2506" spans="2:14" ht="24.95" customHeight="1">
      <c r="B2506" s="17"/>
      <c r="C2506" s="17"/>
      <c r="F2506" s="17"/>
      <c r="G2506" s="17"/>
      <c r="H2506" s="17"/>
      <c r="I2506" s="17"/>
      <c r="J2506" s="17"/>
      <c r="K2506" s="17"/>
      <c r="L2506" s="17"/>
      <c r="M2506" s="17"/>
      <c r="N2506" s="17"/>
    </row>
    <row r="2507" spans="2:14" ht="24.95" customHeight="1">
      <c r="B2507" s="17"/>
      <c r="C2507" s="17"/>
      <c r="F2507" s="17"/>
      <c r="G2507" s="17"/>
      <c r="H2507" s="17"/>
      <c r="I2507" s="17"/>
      <c r="J2507" s="17"/>
      <c r="K2507" s="17"/>
      <c r="L2507" s="17"/>
      <c r="M2507" s="17"/>
      <c r="N2507" s="17"/>
    </row>
    <row r="2508" spans="2:14" ht="24.95" customHeight="1">
      <c r="B2508" s="17"/>
      <c r="C2508" s="17"/>
      <c r="F2508" s="17"/>
      <c r="G2508" s="17"/>
      <c r="H2508" s="17"/>
      <c r="I2508" s="17"/>
      <c r="J2508" s="17"/>
      <c r="K2508" s="17"/>
      <c r="L2508" s="17"/>
      <c r="M2508" s="17"/>
      <c r="N2508" s="17"/>
    </row>
    <row r="2509" spans="2:14" ht="24.95" customHeight="1">
      <c r="B2509" s="17"/>
      <c r="C2509" s="17"/>
      <c r="F2509" s="17"/>
      <c r="G2509" s="17"/>
      <c r="H2509" s="17"/>
      <c r="I2509" s="17"/>
      <c r="J2509" s="17"/>
      <c r="K2509" s="17"/>
      <c r="L2509" s="17"/>
      <c r="M2509" s="17"/>
      <c r="N2509" s="17"/>
    </row>
    <row r="2510" spans="2:14" ht="24.95" customHeight="1">
      <c r="B2510" s="17"/>
      <c r="C2510" s="17"/>
      <c r="F2510" s="17"/>
      <c r="G2510" s="17"/>
      <c r="H2510" s="17"/>
      <c r="I2510" s="17"/>
      <c r="J2510" s="17"/>
      <c r="K2510" s="17"/>
      <c r="L2510" s="17"/>
      <c r="M2510" s="17"/>
      <c r="N2510" s="17"/>
    </row>
    <row r="2511" spans="2:14" ht="24.95" customHeight="1">
      <c r="B2511" s="17"/>
      <c r="C2511" s="17"/>
      <c r="F2511" s="17"/>
      <c r="G2511" s="17"/>
      <c r="H2511" s="17"/>
      <c r="I2511" s="17"/>
      <c r="J2511" s="17"/>
      <c r="K2511" s="17"/>
      <c r="L2511" s="17"/>
      <c r="M2511" s="17"/>
      <c r="N2511" s="17"/>
    </row>
    <row r="2512" spans="2:14" ht="24.95" customHeight="1">
      <c r="B2512" s="17"/>
      <c r="C2512" s="17"/>
      <c r="F2512" s="17"/>
      <c r="G2512" s="17"/>
      <c r="H2512" s="17"/>
      <c r="I2512" s="17"/>
      <c r="J2512" s="17"/>
      <c r="K2512" s="17"/>
      <c r="L2512" s="17"/>
      <c r="M2512" s="17"/>
      <c r="N2512" s="17"/>
    </row>
    <row r="2513" spans="2:14" ht="24.95" customHeight="1">
      <c r="B2513" s="17"/>
      <c r="C2513" s="17"/>
      <c r="F2513" s="17"/>
      <c r="G2513" s="17"/>
      <c r="H2513" s="17"/>
      <c r="I2513" s="17"/>
      <c r="J2513" s="17"/>
      <c r="K2513" s="17"/>
      <c r="L2513" s="17"/>
      <c r="M2513" s="17"/>
      <c r="N2513" s="17"/>
    </row>
    <row r="2514" spans="2:14" ht="24.95" customHeight="1">
      <c r="B2514" s="17"/>
      <c r="C2514" s="17"/>
      <c r="F2514" s="17"/>
      <c r="G2514" s="17"/>
      <c r="H2514" s="17"/>
      <c r="I2514" s="17"/>
      <c r="J2514" s="17"/>
      <c r="K2514" s="17"/>
      <c r="L2514" s="17"/>
      <c r="M2514" s="17"/>
      <c r="N2514" s="17"/>
    </row>
    <row r="2515" spans="2:14" ht="24.95" customHeight="1">
      <c r="B2515" s="17"/>
      <c r="C2515" s="17"/>
      <c r="F2515" s="17"/>
      <c r="G2515" s="17"/>
      <c r="H2515" s="17"/>
      <c r="I2515" s="17"/>
      <c r="J2515" s="17"/>
      <c r="K2515" s="17"/>
      <c r="L2515" s="17"/>
      <c r="M2515" s="17"/>
      <c r="N2515" s="17"/>
    </row>
    <row r="2516" spans="2:14" ht="24.95" customHeight="1">
      <c r="B2516" s="17"/>
      <c r="C2516" s="17"/>
      <c r="F2516" s="17"/>
      <c r="G2516" s="17"/>
      <c r="H2516" s="17"/>
      <c r="I2516" s="17"/>
      <c r="J2516" s="17"/>
      <c r="K2516" s="17"/>
      <c r="L2516" s="17"/>
      <c r="M2516" s="17"/>
      <c r="N2516" s="17"/>
    </row>
    <row r="2517" spans="2:14" ht="24.95" customHeight="1">
      <c r="B2517" s="17"/>
      <c r="C2517" s="17"/>
      <c r="F2517" s="17"/>
      <c r="G2517" s="17"/>
      <c r="H2517" s="17"/>
      <c r="I2517" s="17"/>
      <c r="J2517" s="17"/>
      <c r="K2517" s="17"/>
      <c r="L2517" s="17"/>
      <c r="M2517" s="17"/>
      <c r="N2517" s="17"/>
    </row>
    <row r="2518" spans="2:14" ht="24.95" customHeight="1">
      <c r="B2518" s="17"/>
      <c r="C2518" s="17"/>
      <c r="F2518" s="17"/>
      <c r="G2518" s="17"/>
      <c r="H2518" s="17"/>
      <c r="I2518" s="17"/>
      <c r="J2518" s="17"/>
      <c r="K2518" s="17"/>
      <c r="L2518" s="17"/>
      <c r="M2518" s="17"/>
      <c r="N2518" s="17"/>
    </row>
    <row r="2519" spans="2:14" ht="24.95" customHeight="1">
      <c r="B2519" s="17"/>
      <c r="C2519" s="17"/>
      <c r="F2519" s="17"/>
      <c r="G2519" s="17"/>
      <c r="H2519" s="17"/>
      <c r="I2519" s="17"/>
      <c r="J2519" s="17"/>
      <c r="K2519" s="17"/>
      <c r="L2519" s="17"/>
      <c r="M2519" s="17"/>
      <c r="N2519" s="17"/>
    </row>
    <row r="2520" spans="2:14" ht="24.95" customHeight="1">
      <c r="B2520" s="17"/>
      <c r="C2520" s="17"/>
      <c r="F2520" s="17"/>
      <c r="G2520" s="17"/>
      <c r="H2520" s="17"/>
      <c r="I2520" s="17"/>
      <c r="J2520" s="17"/>
      <c r="K2520" s="17"/>
      <c r="L2520" s="17"/>
      <c r="M2520" s="17"/>
      <c r="N2520" s="17"/>
    </row>
    <row r="2521" spans="2:14" ht="24.95" customHeight="1">
      <c r="B2521" s="17"/>
      <c r="C2521" s="17"/>
      <c r="F2521" s="17"/>
      <c r="G2521" s="17"/>
      <c r="H2521" s="17"/>
      <c r="I2521" s="17"/>
      <c r="J2521" s="17"/>
      <c r="K2521" s="17"/>
      <c r="L2521" s="17"/>
      <c r="M2521" s="17"/>
      <c r="N2521" s="17"/>
    </row>
    <row r="2522" spans="2:14" ht="24.95" customHeight="1">
      <c r="B2522" s="17"/>
      <c r="C2522" s="17"/>
      <c r="F2522" s="17"/>
      <c r="G2522" s="17"/>
      <c r="H2522" s="17"/>
      <c r="I2522" s="17"/>
      <c r="J2522" s="17"/>
      <c r="K2522" s="17"/>
      <c r="L2522" s="17"/>
      <c r="M2522" s="17"/>
      <c r="N2522" s="17"/>
    </row>
    <row r="2523" spans="2:14" ht="24.95" customHeight="1">
      <c r="B2523" s="17"/>
      <c r="C2523" s="17"/>
      <c r="F2523" s="17"/>
      <c r="G2523" s="17"/>
      <c r="H2523" s="17"/>
      <c r="I2523" s="17"/>
      <c r="J2523" s="17"/>
      <c r="K2523" s="17"/>
      <c r="L2523" s="17"/>
      <c r="M2523" s="17"/>
      <c r="N2523" s="17"/>
    </row>
    <row r="2524" spans="2:14" ht="24.95" customHeight="1">
      <c r="B2524" s="17"/>
      <c r="C2524" s="17"/>
      <c r="F2524" s="17"/>
      <c r="G2524" s="17"/>
      <c r="H2524" s="17"/>
      <c r="I2524" s="17"/>
      <c r="J2524" s="17"/>
      <c r="K2524" s="17"/>
      <c r="L2524" s="17"/>
      <c r="M2524" s="17"/>
      <c r="N2524" s="17"/>
    </row>
    <row r="2525" spans="2:14" ht="24.95" customHeight="1">
      <c r="B2525" s="17"/>
      <c r="C2525" s="17"/>
      <c r="F2525" s="17"/>
      <c r="G2525" s="17"/>
      <c r="H2525" s="17"/>
      <c r="I2525" s="17"/>
      <c r="J2525" s="17"/>
      <c r="K2525" s="17"/>
      <c r="L2525" s="17"/>
      <c r="M2525" s="17"/>
      <c r="N2525" s="17"/>
    </row>
    <row r="2526" spans="2:14" ht="24.95" customHeight="1">
      <c r="B2526" s="17"/>
      <c r="C2526" s="17"/>
      <c r="F2526" s="17"/>
      <c r="G2526" s="17"/>
      <c r="H2526" s="17"/>
      <c r="I2526" s="17"/>
      <c r="J2526" s="17"/>
      <c r="K2526" s="17"/>
      <c r="L2526" s="17"/>
      <c r="M2526" s="17"/>
      <c r="N2526" s="17"/>
    </row>
    <row r="2527" spans="2:14" ht="24.95" customHeight="1">
      <c r="B2527" s="17"/>
      <c r="C2527" s="17"/>
      <c r="F2527" s="17"/>
      <c r="G2527" s="17"/>
      <c r="H2527" s="17"/>
      <c r="I2527" s="17"/>
      <c r="J2527" s="17"/>
      <c r="K2527" s="17"/>
      <c r="L2527" s="17"/>
      <c r="M2527" s="17"/>
      <c r="N2527" s="17"/>
    </row>
    <row r="2528" spans="2:14" ht="24.95" customHeight="1">
      <c r="B2528" s="17"/>
      <c r="C2528" s="17"/>
      <c r="F2528" s="17"/>
      <c r="G2528" s="17"/>
      <c r="H2528" s="17"/>
      <c r="I2528" s="17"/>
      <c r="J2528" s="17"/>
      <c r="K2528" s="17"/>
      <c r="L2528" s="17"/>
      <c r="M2528" s="17"/>
      <c r="N2528" s="17"/>
    </row>
    <row r="2529" spans="2:14" ht="24.95" customHeight="1">
      <c r="B2529" s="17"/>
      <c r="C2529" s="17"/>
      <c r="F2529" s="17"/>
      <c r="G2529" s="17"/>
      <c r="H2529" s="17"/>
      <c r="I2529" s="17"/>
      <c r="J2529" s="17"/>
      <c r="K2529" s="17"/>
      <c r="L2529" s="17"/>
      <c r="M2529" s="17"/>
      <c r="N2529" s="17"/>
    </row>
    <row r="2530" spans="2:14" ht="24.95" customHeight="1">
      <c r="B2530" s="17"/>
      <c r="C2530" s="17"/>
      <c r="F2530" s="17"/>
      <c r="G2530" s="17"/>
      <c r="H2530" s="17"/>
      <c r="I2530" s="17"/>
      <c r="J2530" s="17"/>
      <c r="K2530" s="17"/>
      <c r="L2530" s="17"/>
      <c r="M2530" s="17"/>
      <c r="N2530" s="17"/>
    </row>
    <row r="2531" spans="2:14" ht="24.95" customHeight="1">
      <c r="B2531" s="17"/>
      <c r="C2531" s="17"/>
      <c r="F2531" s="17"/>
      <c r="G2531" s="17"/>
      <c r="H2531" s="17"/>
      <c r="I2531" s="17"/>
      <c r="J2531" s="17"/>
      <c r="K2531" s="17"/>
      <c r="L2531" s="17"/>
      <c r="M2531" s="17"/>
      <c r="N2531" s="17"/>
    </row>
    <row r="2532" spans="2:14" ht="24.95" customHeight="1">
      <c r="B2532" s="17"/>
      <c r="C2532" s="17"/>
      <c r="F2532" s="17"/>
      <c r="G2532" s="17"/>
      <c r="H2532" s="17"/>
      <c r="I2532" s="17"/>
      <c r="J2532" s="17"/>
      <c r="K2532" s="17"/>
      <c r="L2532" s="17"/>
      <c r="M2532" s="17"/>
      <c r="N2532" s="17"/>
    </row>
    <row r="2533" spans="2:14" ht="24.95" customHeight="1">
      <c r="B2533" s="17"/>
      <c r="C2533" s="17"/>
      <c r="F2533" s="17"/>
      <c r="G2533" s="17"/>
      <c r="H2533" s="17"/>
      <c r="I2533" s="17"/>
      <c r="J2533" s="17"/>
      <c r="K2533" s="17"/>
      <c r="L2533" s="17"/>
      <c r="M2533" s="17"/>
      <c r="N2533" s="17"/>
    </row>
    <row r="2534" spans="2:14" ht="24.95" customHeight="1">
      <c r="B2534" s="17"/>
      <c r="C2534" s="17"/>
      <c r="F2534" s="17"/>
      <c r="G2534" s="17"/>
      <c r="H2534" s="17"/>
      <c r="I2534" s="17"/>
      <c r="J2534" s="17"/>
      <c r="K2534" s="17"/>
      <c r="L2534" s="17"/>
      <c r="M2534" s="17"/>
      <c r="N2534" s="17"/>
    </row>
    <row r="2535" spans="2:14" ht="24.95" customHeight="1">
      <c r="B2535" s="17"/>
      <c r="C2535" s="17"/>
      <c r="F2535" s="17"/>
      <c r="G2535" s="17"/>
      <c r="H2535" s="17"/>
      <c r="I2535" s="17"/>
      <c r="J2535" s="17"/>
      <c r="K2535" s="17"/>
      <c r="L2535" s="17"/>
      <c r="M2535" s="17"/>
      <c r="N2535" s="17"/>
    </row>
    <row r="2536" spans="2:14" ht="24.95" customHeight="1">
      <c r="B2536" s="17"/>
      <c r="C2536" s="17"/>
      <c r="F2536" s="17"/>
      <c r="G2536" s="17"/>
      <c r="H2536" s="17"/>
      <c r="I2536" s="17"/>
      <c r="J2536" s="17"/>
      <c r="K2536" s="17"/>
      <c r="L2536" s="17"/>
      <c r="M2536" s="17"/>
      <c r="N2536" s="17"/>
    </row>
    <row r="2537" spans="2:14" ht="24.95" customHeight="1">
      <c r="B2537" s="17"/>
      <c r="C2537" s="17"/>
      <c r="F2537" s="17"/>
      <c r="G2537" s="17"/>
      <c r="H2537" s="17"/>
      <c r="I2537" s="17"/>
      <c r="J2537" s="17"/>
      <c r="K2537" s="17"/>
      <c r="L2537" s="17"/>
      <c r="M2537" s="17"/>
      <c r="N2537" s="17"/>
    </row>
    <row r="2538" spans="2:14" ht="24.95" customHeight="1">
      <c r="B2538" s="17"/>
      <c r="C2538" s="17"/>
      <c r="F2538" s="17"/>
      <c r="G2538" s="17"/>
      <c r="H2538" s="17"/>
      <c r="I2538" s="17"/>
      <c r="J2538" s="17"/>
      <c r="K2538" s="17"/>
      <c r="L2538" s="17"/>
      <c r="M2538" s="17"/>
      <c r="N2538" s="17"/>
    </row>
    <row r="2539" spans="2:14" ht="24.95" customHeight="1">
      <c r="B2539" s="17"/>
      <c r="C2539" s="17"/>
      <c r="F2539" s="17"/>
      <c r="G2539" s="17"/>
      <c r="H2539" s="17"/>
      <c r="I2539" s="17"/>
      <c r="J2539" s="17"/>
      <c r="K2539" s="17"/>
      <c r="L2539" s="17"/>
      <c r="M2539" s="17"/>
      <c r="N2539" s="17"/>
    </row>
    <row r="2540" spans="2:14" ht="24.95" customHeight="1">
      <c r="B2540" s="17"/>
      <c r="C2540" s="17"/>
      <c r="F2540" s="17"/>
      <c r="G2540" s="17"/>
      <c r="H2540" s="17"/>
      <c r="I2540" s="17"/>
      <c r="J2540" s="17"/>
      <c r="K2540" s="17"/>
      <c r="L2540" s="17"/>
      <c r="M2540" s="17"/>
      <c r="N2540" s="17"/>
    </row>
    <row r="2541" spans="2:14" ht="24.95" customHeight="1">
      <c r="B2541" s="17"/>
      <c r="C2541" s="17"/>
      <c r="F2541" s="17"/>
      <c r="G2541" s="17"/>
      <c r="H2541" s="17"/>
      <c r="I2541" s="17"/>
      <c r="J2541" s="17"/>
      <c r="K2541" s="17"/>
      <c r="L2541" s="17"/>
      <c r="M2541" s="17"/>
      <c r="N2541" s="17"/>
    </row>
    <row r="2542" spans="2:14" ht="24.95" customHeight="1">
      <c r="B2542" s="17"/>
      <c r="C2542" s="17"/>
      <c r="F2542" s="17"/>
      <c r="G2542" s="17"/>
      <c r="H2542" s="17"/>
      <c r="I2542" s="17"/>
      <c r="J2542" s="17"/>
      <c r="K2542" s="17"/>
      <c r="L2542" s="17"/>
      <c r="M2542" s="17"/>
      <c r="N2542" s="17"/>
    </row>
    <row r="2543" spans="2:14" ht="24.95" customHeight="1">
      <c r="B2543" s="17"/>
      <c r="C2543" s="17"/>
      <c r="F2543" s="17"/>
      <c r="G2543" s="17"/>
      <c r="H2543" s="17"/>
      <c r="I2543" s="17"/>
      <c r="J2543" s="17"/>
      <c r="K2543" s="17"/>
      <c r="L2543" s="17"/>
      <c r="M2543" s="17"/>
      <c r="N2543" s="17"/>
    </row>
    <row r="2544" spans="2:14" ht="24.95" customHeight="1">
      <c r="B2544" s="17"/>
      <c r="C2544" s="17"/>
      <c r="F2544" s="17"/>
      <c r="G2544" s="17"/>
      <c r="H2544" s="17"/>
      <c r="I2544" s="17"/>
      <c r="J2544" s="17"/>
      <c r="K2544" s="17"/>
      <c r="L2544" s="17"/>
      <c r="M2544" s="17"/>
      <c r="N2544" s="17"/>
    </row>
    <row r="2545" spans="2:14" ht="24.95" customHeight="1">
      <c r="B2545" s="17"/>
      <c r="C2545" s="17"/>
      <c r="F2545" s="17"/>
      <c r="G2545" s="17"/>
      <c r="H2545" s="17"/>
      <c r="I2545" s="17"/>
      <c r="J2545" s="17"/>
      <c r="K2545" s="17"/>
      <c r="L2545" s="17"/>
      <c r="M2545" s="17"/>
      <c r="N2545" s="17"/>
    </row>
    <row r="2546" spans="2:14" ht="24.95" customHeight="1">
      <c r="B2546" s="17"/>
      <c r="C2546" s="17"/>
      <c r="F2546" s="17"/>
      <c r="G2546" s="17"/>
      <c r="H2546" s="17"/>
      <c r="I2546" s="17"/>
      <c r="J2546" s="17"/>
      <c r="K2546" s="17"/>
      <c r="L2546" s="17"/>
      <c r="M2546" s="17"/>
      <c r="N2546" s="17"/>
    </row>
    <row r="2547" spans="2:14" ht="24.95" customHeight="1">
      <c r="B2547" s="17"/>
      <c r="C2547" s="17"/>
      <c r="F2547" s="17"/>
      <c r="G2547" s="17"/>
      <c r="H2547" s="17"/>
      <c r="I2547" s="17"/>
      <c r="J2547" s="17"/>
      <c r="K2547" s="17"/>
      <c r="L2547" s="17"/>
      <c r="M2547" s="17"/>
      <c r="N2547" s="17"/>
    </row>
    <row r="2548" spans="2:14" ht="24.95" customHeight="1">
      <c r="B2548" s="17"/>
      <c r="C2548" s="17"/>
      <c r="F2548" s="17"/>
      <c r="G2548" s="17"/>
      <c r="H2548" s="17"/>
      <c r="I2548" s="17"/>
      <c r="J2548" s="17"/>
      <c r="K2548" s="17"/>
      <c r="L2548" s="17"/>
      <c r="M2548" s="17"/>
      <c r="N2548" s="17"/>
    </row>
    <row r="2549" spans="2:14" ht="24.95" customHeight="1">
      <c r="B2549" s="17"/>
      <c r="C2549" s="17"/>
      <c r="F2549" s="17"/>
      <c r="G2549" s="17"/>
      <c r="H2549" s="17"/>
      <c r="I2549" s="17"/>
      <c r="J2549" s="17"/>
      <c r="K2549" s="17"/>
      <c r="L2549" s="17"/>
      <c r="M2549" s="17"/>
      <c r="N2549" s="17"/>
    </row>
    <row r="2550" spans="2:14" ht="24.95" customHeight="1">
      <c r="B2550" s="17"/>
      <c r="C2550" s="17"/>
      <c r="F2550" s="17"/>
      <c r="G2550" s="17"/>
      <c r="H2550" s="17"/>
      <c r="I2550" s="17"/>
      <c r="J2550" s="17"/>
      <c r="K2550" s="17"/>
      <c r="L2550" s="17"/>
      <c r="M2550" s="17"/>
      <c r="N2550" s="17"/>
    </row>
    <row r="2551" spans="2:14" ht="24.95" customHeight="1">
      <c r="B2551" s="17"/>
      <c r="C2551" s="17"/>
      <c r="F2551" s="17"/>
      <c r="G2551" s="17"/>
      <c r="H2551" s="17"/>
      <c r="I2551" s="17"/>
      <c r="J2551" s="17"/>
      <c r="K2551" s="17"/>
      <c r="L2551" s="17"/>
      <c r="M2551" s="17"/>
      <c r="N2551" s="17"/>
    </row>
    <row r="2552" spans="2:14" ht="24.95" customHeight="1">
      <c r="B2552" s="17"/>
      <c r="C2552" s="17"/>
      <c r="F2552" s="17"/>
      <c r="G2552" s="17"/>
      <c r="H2552" s="17"/>
      <c r="I2552" s="17"/>
      <c r="J2552" s="17"/>
      <c r="K2552" s="17"/>
      <c r="L2552" s="17"/>
      <c r="M2552" s="17"/>
      <c r="N2552" s="17"/>
    </row>
    <row r="2553" spans="2:14" ht="24.95" customHeight="1">
      <c r="B2553" s="17"/>
      <c r="C2553" s="17"/>
      <c r="F2553" s="17"/>
      <c r="G2553" s="17"/>
      <c r="H2553" s="17"/>
      <c r="I2553" s="17"/>
      <c r="J2553" s="17"/>
      <c r="K2553" s="17"/>
      <c r="L2553" s="17"/>
      <c r="M2553" s="17"/>
      <c r="N2553" s="17"/>
    </row>
    <row r="2554" spans="2:14" ht="24.95" customHeight="1">
      <c r="B2554" s="17"/>
      <c r="C2554" s="17"/>
      <c r="F2554" s="17"/>
      <c r="G2554" s="17"/>
      <c r="H2554" s="17"/>
      <c r="I2554" s="17"/>
      <c r="J2554" s="17"/>
      <c r="K2554" s="17"/>
      <c r="L2554" s="17"/>
      <c r="M2554" s="17"/>
      <c r="N2554" s="17"/>
    </row>
    <row r="2555" spans="2:14" ht="24.95" customHeight="1">
      <c r="B2555" s="17"/>
      <c r="C2555" s="17"/>
      <c r="F2555" s="17"/>
      <c r="G2555" s="17"/>
      <c r="H2555" s="17"/>
      <c r="I2555" s="17"/>
      <c r="J2555" s="17"/>
      <c r="K2555" s="17"/>
      <c r="L2555" s="17"/>
      <c r="M2555" s="17"/>
      <c r="N2555" s="17"/>
    </row>
    <row r="2556" spans="2:14" ht="24.95" customHeight="1">
      <c r="B2556" s="17"/>
      <c r="C2556" s="17"/>
      <c r="F2556" s="17"/>
      <c r="G2556" s="17"/>
      <c r="H2556" s="17"/>
      <c r="I2556" s="17"/>
      <c r="J2556" s="17"/>
      <c r="K2556" s="17"/>
      <c r="L2556" s="17"/>
      <c r="M2556" s="17"/>
      <c r="N2556" s="17"/>
    </row>
    <row r="2557" spans="2:14" ht="24.95" customHeight="1">
      <c r="B2557" s="17"/>
      <c r="C2557" s="17"/>
      <c r="F2557" s="17"/>
      <c r="G2557" s="17"/>
      <c r="H2557" s="17"/>
      <c r="I2557" s="17"/>
      <c r="J2557" s="17"/>
      <c r="K2557" s="17"/>
      <c r="L2557" s="17"/>
      <c r="M2557" s="17"/>
      <c r="N2557" s="17"/>
    </row>
    <row r="2558" spans="2:14" ht="24.95" customHeight="1">
      <c r="B2558" s="17"/>
      <c r="C2558" s="17"/>
      <c r="F2558" s="17"/>
      <c r="G2558" s="17"/>
      <c r="H2558" s="17"/>
      <c r="I2558" s="17"/>
      <c r="J2558" s="17"/>
      <c r="K2558" s="17"/>
      <c r="L2558" s="17"/>
      <c r="M2558" s="17"/>
      <c r="N2558" s="17"/>
    </row>
    <row r="2559" spans="2:14" ht="24.95" customHeight="1">
      <c r="B2559" s="17"/>
      <c r="C2559" s="17"/>
      <c r="F2559" s="17"/>
      <c r="G2559" s="17"/>
      <c r="H2559" s="17"/>
      <c r="I2559" s="17"/>
      <c r="J2559" s="17"/>
      <c r="K2559" s="17"/>
      <c r="L2559" s="17"/>
      <c r="M2559" s="17"/>
      <c r="N2559" s="17"/>
    </row>
    <row r="2560" spans="2:14" ht="24.95" customHeight="1">
      <c r="B2560" s="17"/>
      <c r="C2560" s="17"/>
      <c r="F2560" s="17"/>
      <c r="G2560" s="17"/>
      <c r="H2560" s="17"/>
      <c r="I2560" s="17"/>
      <c r="J2560" s="17"/>
      <c r="K2560" s="17"/>
      <c r="L2560" s="17"/>
      <c r="M2560" s="17"/>
      <c r="N2560" s="17"/>
    </row>
    <row r="2561" spans="2:14" ht="24.95" customHeight="1">
      <c r="B2561" s="17"/>
      <c r="C2561" s="17"/>
      <c r="F2561" s="17"/>
      <c r="G2561" s="17"/>
      <c r="H2561" s="17"/>
      <c r="I2561" s="17"/>
      <c r="J2561" s="17"/>
      <c r="K2561" s="17"/>
      <c r="L2561" s="17"/>
      <c r="M2561" s="17"/>
      <c r="N2561" s="17"/>
    </row>
    <row r="2562" spans="2:14" ht="24.95" customHeight="1">
      <c r="B2562" s="17"/>
      <c r="C2562" s="17"/>
      <c r="F2562" s="17"/>
      <c r="G2562" s="17"/>
      <c r="H2562" s="17"/>
      <c r="I2562" s="17"/>
      <c r="J2562" s="17"/>
      <c r="K2562" s="17"/>
      <c r="L2562" s="17"/>
      <c r="M2562" s="17"/>
      <c r="N2562" s="17"/>
    </row>
    <row r="2563" spans="2:14" ht="24.95" customHeight="1">
      <c r="B2563" s="17"/>
      <c r="C2563" s="17"/>
      <c r="F2563" s="17"/>
      <c r="G2563" s="17"/>
      <c r="H2563" s="17"/>
      <c r="I2563" s="17"/>
      <c r="J2563" s="17"/>
      <c r="K2563" s="17"/>
      <c r="L2563" s="17"/>
      <c r="M2563" s="17"/>
      <c r="N2563" s="17"/>
    </row>
    <row r="2564" spans="2:14" ht="24.95" customHeight="1">
      <c r="B2564" s="17"/>
      <c r="C2564" s="17"/>
      <c r="F2564" s="17"/>
      <c r="G2564" s="17"/>
      <c r="H2564" s="17"/>
      <c r="I2564" s="17"/>
      <c r="J2564" s="17"/>
      <c r="K2564" s="17"/>
      <c r="L2564" s="17"/>
      <c r="M2564" s="17"/>
      <c r="N2564" s="17"/>
    </row>
    <row r="2565" spans="2:14" ht="24.95" customHeight="1">
      <c r="B2565" s="17"/>
      <c r="C2565" s="17"/>
      <c r="F2565" s="17"/>
      <c r="G2565" s="17"/>
      <c r="H2565" s="17"/>
      <c r="I2565" s="17"/>
      <c r="J2565" s="17"/>
      <c r="K2565" s="17"/>
      <c r="L2565" s="17"/>
      <c r="M2565" s="17"/>
      <c r="N2565" s="17"/>
    </row>
    <row r="2566" spans="2:14" ht="24.95" customHeight="1">
      <c r="B2566" s="17"/>
      <c r="C2566" s="17"/>
      <c r="F2566" s="17"/>
      <c r="G2566" s="17"/>
      <c r="H2566" s="17"/>
      <c r="I2566" s="17"/>
      <c r="J2566" s="17"/>
      <c r="K2566" s="17"/>
      <c r="L2566" s="17"/>
      <c r="M2566" s="17"/>
      <c r="N2566" s="17"/>
    </row>
    <row r="2567" spans="2:14" ht="24.95" customHeight="1">
      <c r="B2567" s="17"/>
      <c r="C2567" s="17"/>
      <c r="F2567" s="17"/>
      <c r="G2567" s="17"/>
      <c r="H2567" s="17"/>
      <c r="I2567" s="17"/>
      <c r="J2567" s="17"/>
      <c r="K2567" s="17"/>
      <c r="L2567" s="17"/>
      <c r="M2567" s="17"/>
      <c r="N2567" s="17"/>
    </row>
    <row r="2568" spans="2:14" ht="24.95" customHeight="1">
      <c r="B2568" s="17"/>
      <c r="C2568" s="17"/>
      <c r="F2568" s="17"/>
      <c r="G2568" s="17"/>
      <c r="H2568" s="17"/>
      <c r="I2568" s="17"/>
      <c r="J2568" s="17"/>
      <c r="K2568" s="17"/>
      <c r="L2568" s="17"/>
      <c r="M2568" s="17"/>
      <c r="N2568" s="17"/>
    </row>
    <row r="2569" spans="2:14" ht="24.95" customHeight="1">
      <c r="B2569" s="17"/>
      <c r="C2569" s="17"/>
      <c r="F2569" s="17"/>
      <c r="G2569" s="17"/>
      <c r="H2569" s="17"/>
      <c r="I2569" s="17"/>
      <c r="J2569" s="17"/>
      <c r="K2569" s="17"/>
      <c r="L2569" s="17"/>
      <c r="M2569" s="17"/>
      <c r="N2569" s="17"/>
    </row>
    <row r="2570" spans="2:14" ht="24.95" customHeight="1">
      <c r="B2570" s="17"/>
      <c r="C2570" s="17"/>
      <c r="F2570" s="17"/>
      <c r="G2570" s="17"/>
      <c r="H2570" s="17"/>
      <c r="I2570" s="17"/>
      <c r="J2570" s="17"/>
      <c r="K2570" s="17"/>
      <c r="L2570" s="17"/>
      <c r="M2570" s="17"/>
      <c r="N2570" s="17"/>
    </row>
    <row r="2571" spans="2:14" ht="24.95" customHeight="1">
      <c r="B2571" s="17"/>
      <c r="C2571" s="17"/>
      <c r="F2571" s="17"/>
      <c r="G2571" s="17"/>
      <c r="H2571" s="17"/>
      <c r="I2571" s="17"/>
      <c r="J2571" s="17"/>
      <c r="K2571" s="17"/>
      <c r="L2571" s="17"/>
      <c r="M2571" s="17"/>
      <c r="N2571" s="17"/>
    </row>
    <row r="2572" spans="2:14" ht="24.95" customHeight="1">
      <c r="B2572" s="17"/>
      <c r="C2572" s="17"/>
      <c r="F2572" s="17"/>
      <c r="G2572" s="17"/>
      <c r="H2572" s="17"/>
      <c r="I2572" s="17"/>
      <c r="J2572" s="17"/>
      <c r="K2572" s="17"/>
      <c r="L2572" s="17"/>
      <c r="M2572" s="17"/>
      <c r="N2572" s="17"/>
    </row>
    <row r="2573" spans="2:14" ht="24.95" customHeight="1">
      <c r="B2573" s="17"/>
      <c r="C2573" s="17"/>
      <c r="F2573" s="17"/>
      <c r="G2573" s="17"/>
      <c r="H2573" s="17"/>
      <c r="I2573" s="17"/>
      <c r="J2573" s="17"/>
      <c r="K2573" s="17"/>
      <c r="L2573" s="17"/>
      <c r="M2573" s="17"/>
      <c r="N2573" s="17"/>
    </row>
    <row r="2574" spans="2:14" ht="24.95" customHeight="1">
      <c r="B2574" s="17"/>
      <c r="C2574" s="17"/>
      <c r="F2574" s="17"/>
      <c r="G2574" s="17"/>
      <c r="H2574" s="17"/>
      <c r="I2574" s="17"/>
      <c r="J2574" s="17"/>
      <c r="K2574" s="17"/>
      <c r="L2574" s="17"/>
      <c r="M2574" s="17"/>
      <c r="N2574" s="17"/>
    </row>
    <row r="2575" spans="2:14" ht="24.95" customHeight="1">
      <c r="B2575" s="17"/>
      <c r="C2575" s="17"/>
      <c r="F2575" s="17"/>
      <c r="G2575" s="17"/>
      <c r="H2575" s="17"/>
      <c r="I2575" s="17"/>
      <c r="J2575" s="17"/>
      <c r="K2575" s="17"/>
      <c r="L2575" s="17"/>
      <c r="M2575" s="17"/>
      <c r="N2575" s="17"/>
    </row>
    <row r="2576" spans="2:14" ht="24.95" customHeight="1">
      <c r="B2576" s="17"/>
      <c r="C2576" s="17"/>
      <c r="F2576" s="17"/>
      <c r="G2576" s="17"/>
      <c r="H2576" s="17"/>
      <c r="I2576" s="17"/>
      <c r="J2576" s="17"/>
      <c r="K2576" s="17"/>
      <c r="L2576" s="17"/>
      <c r="M2576" s="17"/>
      <c r="N2576" s="17"/>
    </row>
    <row r="2577" spans="2:14" ht="24.95" customHeight="1">
      <c r="B2577" s="17"/>
      <c r="C2577" s="17"/>
      <c r="F2577" s="17"/>
      <c r="G2577" s="17"/>
      <c r="H2577" s="17"/>
      <c r="I2577" s="17"/>
      <c r="J2577" s="17"/>
      <c r="K2577" s="17"/>
      <c r="L2577" s="17"/>
      <c r="M2577" s="17"/>
      <c r="N2577" s="17"/>
    </row>
    <row r="2578" spans="2:14" ht="24.95" customHeight="1">
      <c r="B2578" s="17"/>
      <c r="C2578" s="17"/>
      <c r="F2578" s="17"/>
      <c r="G2578" s="17"/>
      <c r="H2578" s="17"/>
      <c r="I2578" s="17"/>
      <c r="J2578" s="17"/>
      <c r="K2578" s="17"/>
      <c r="L2578" s="17"/>
      <c r="M2578" s="17"/>
      <c r="N2578" s="17"/>
    </row>
    <row r="2579" spans="2:14" ht="24.95" customHeight="1">
      <c r="B2579" s="17"/>
      <c r="C2579" s="17"/>
      <c r="F2579" s="17"/>
      <c r="G2579" s="17"/>
      <c r="H2579" s="17"/>
      <c r="I2579" s="17"/>
      <c r="J2579" s="17"/>
      <c r="K2579" s="17"/>
      <c r="L2579" s="17"/>
      <c r="M2579" s="17"/>
      <c r="N2579" s="17"/>
    </row>
    <row r="2580" spans="2:14" ht="24.95" customHeight="1">
      <c r="B2580" s="17"/>
      <c r="C2580" s="17"/>
      <c r="F2580" s="17"/>
      <c r="G2580" s="17"/>
      <c r="H2580" s="17"/>
      <c r="I2580" s="17"/>
      <c r="J2580" s="17"/>
      <c r="K2580" s="17"/>
      <c r="L2580" s="17"/>
      <c r="M2580" s="17"/>
      <c r="N2580" s="17"/>
    </row>
    <row r="2581" spans="2:14" ht="24.95" customHeight="1">
      <c r="B2581" s="17"/>
      <c r="C2581" s="17"/>
      <c r="F2581" s="17"/>
      <c r="G2581" s="17"/>
      <c r="H2581" s="17"/>
      <c r="I2581" s="17"/>
      <c r="J2581" s="17"/>
      <c r="K2581" s="17"/>
      <c r="L2581" s="17"/>
      <c r="M2581" s="17"/>
      <c r="N2581" s="17"/>
    </row>
    <row r="2582" spans="2:14" ht="24.95" customHeight="1">
      <c r="B2582" s="17"/>
      <c r="C2582" s="17"/>
      <c r="F2582" s="17"/>
      <c r="G2582" s="17"/>
      <c r="H2582" s="17"/>
      <c r="I2582" s="17"/>
      <c r="J2582" s="17"/>
      <c r="K2582" s="17"/>
      <c r="L2582" s="17"/>
      <c r="M2582" s="17"/>
      <c r="N2582" s="17"/>
    </row>
    <row r="2583" spans="2:14" ht="24.95" customHeight="1">
      <c r="B2583" s="17"/>
      <c r="C2583" s="17"/>
      <c r="F2583" s="17"/>
      <c r="G2583" s="17"/>
      <c r="H2583" s="17"/>
      <c r="I2583" s="17"/>
      <c r="J2583" s="17"/>
      <c r="K2583" s="17"/>
      <c r="L2583" s="17"/>
      <c r="M2583" s="17"/>
      <c r="N2583" s="17"/>
    </row>
    <row r="2584" spans="2:14" ht="24.95" customHeight="1">
      <c r="B2584" s="17"/>
      <c r="C2584" s="17"/>
      <c r="F2584" s="17"/>
      <c r="G2584" s="17"/>
      <c r="H2584" s="17"/>
      <c r="I2584" s="17"/>
      <c r="J2584" s="17"/>
      <c r="K2584" s="17"/>
      <c r="L2584" s="17"/>
      <c r="M2584" s="17"/>
      <c r="N2584" s="17"/>
    </row>
    <row r="2585" spans="2:14" ht="24.95" customHeight="1">
      <c r="B2585" s="17"/>
      <c r="C2585" s="17"/>
      <c r="F2585" s="17"/>
      <c r="G2585" s="17"/>
      <c r="H2585" s="17"/>
      <c r="I2585" s="17"/>
      <c r="J2585" s="17"/>
      <c r="K2585" s="17"/>
      <c r="L2585" s="17"/>
      <c r="M2585" s="17"/>
      <c r="N2585" s="17"/>
    </row>
    <row r="2586" spans="2:14" ht="24.95" customHeight="1">
      <c r="B2586" s="17"/>
      <c r="C2586" s="17"/>
      <c r="F2586" s="17"/>
      <c r="G2586" s="17"/>
      <c r="H2586" s="17"/>
      <c r="I2586" s="17"/>
      <c r="J2586" s="17"/>
      <c r="K2586" s="17"/>
      <c r="L2586" s="17"/>
      <c r="M2586" s="17"/>
      <c r="N2586" s="17"/>
    </row>
    <row r="2587" spans="2:14" ht="24.95" customHeight="1">
      <c r="B2587" s="17"/>
      <c r="C2587" s="17"/>
      <c r="F2587" s="17"/>
      <c r="G2587" s="17"/>
      <c r="H2587" s="17"/>
      <c r="I2587" s="17"/>
      <c r="J2587" s="17"/>
      <c r="K2587" s="17"/>
      <c r="L2587" s="17"/>
      <c r="M2587" s="17"/>
      <c r="N2587" s="17"/>
    </row>
    <row r="2588" spans="2:14" ht="24.95" customHeight="1">
      <c r="B2588" s="17"/>
      <c r="C2588" s="17"/>
      <c r="F2588" s="17"/>
      <c r="G2588" s="17"/>
      <c r="H2588" s="17"/>
      <c r="I2588" s="17"/>
      <c r="J2588" s="17"/>
      <c r="K2588" s="17"/>
      <c r="L2588" s="17"/>
      <c r="M2588" s="17"/>
      <c r="N2588" s="17"/>
    </row>
    <row r="2589" spans="2:14" ht="24.95" customHeight="1">
      <c r="B2589" s="17"/>
      <c r="C2589" s="17"/>
      <c r="F2589" s="17"/>
      <c r="G2589" s="17"/>
      <c r="H2589" s="17"/>
      <c r="I2589" s="17"/>
      <c r="J2589" s="17"/>
      <c r="K2589" s="17"/>
      <c r="L2589" s="17"/>
      <c r="M2589" s="17"/>
      <c r="N2589" s="17"/>
    </row>
    <row r="2590" spans="2:14" ht="24.95" customHeight="1">
      <c r="B2590" s="17"/>
      <c r="C2590" s="17"/>
      <c r="F2590" s="17"/>
      <c r="G2590" s="17"/>
      <c r="H2590" s="17"/>
      <c r="I2590" s="17"/>
      <c r="J2590" s="17"/>
      <c r="K2590" s="17"/>
      <c r="L2590" s="17"/>
      <c r="M2590" s="17"/>
      <c r="N2590" s="17"/>
    </row>
    <row r="2591" spans="2:14" ht="24.95" customHeight="1">
      <c r="B2591" s="17"/>
      <c r="C2591" s="17"/>
      <c r="F2591" s="17"/>
      <c r="G2591" s="17"/>
      <c r="H2591" s="17"/>
      <c r="I2591" s="17"/>
      <c r="J2591" s="17"/>
      <c r="K2591" s="17"/>
      <c r="L2591" s="17"/>
      <c r="M2591" s="17"/>
      <c r="N2591" s="17"/>
    </row>
    <row r="2592" spans="2:14" ht="24.95" customHeight="1">
      <c r="B2592" s="17"/>
      <c r="C2592" s="17"/>
      <c r="F2592" s="17"/>
      <c r="G2592" s="17"/>
      <c r="H2592" s="17"/>
      <c r="I2592" s="17"/>
      <c r="J2592" s="17"/>
      <c r="K2592" s="17"/>
      <c r="L2592" s="17"/>
      <c r="M2592" s="17"/>
      <c r="N2592" s="17"/>
    </row>
    <row r="2593" spans="2:14" ht="24.95" customHeight="1">
      <c r="B2593" s="17"/>
      <c r="C2593" s="17"/>
      <c r="F2593" s="17"/>
      <c r="G2593" s="17"/>
      <c r="H2593" s="17"/>
      <c r="I2593" s="17"/>
      <c r="J2593" s="17"/>
      <c r="K2593" s="17"/>
      <c r="L2593" s="17"/>
      <c r="M2593" s="17"/>
      <c r="N2593" s="17"/>
    </row>
    <row r="2594" spans="2:14" ht="24.95" customHeight="1">
      <c r="B2594" s="17"/>
      <c r="C2594" s="17"/>
      <c r="F2594" s="17"/>
      <c r="G2594" s="17"/>
      <c r="H2594" s="17"/>
      <c r="I2594" s="17"/>
      <c r="J2594" s="17"/>
      <c r="K2594" s="17"/>
      <c r="L2594" s="17"/>
      <c r="M2594" s="17"/>
      <c r="N2594" s="17"/>
    </row>
    <row r="2595" spans="2:14" ht="24.95" customHeight="1">
      <c r="B2595" s="17"/>
      <c r="C2595" s="17"/>
      <c r="F2595" s="17"/>
      <c r="G2595" s="17"/>
      <c r="H2595" s="17"/>
      <c r="I2595" s="17"/>
      <c r="J2595" s="17"/>
      <c r="K2595" s="17"/>
      <c r="L2595" s="17"/>
      <c r="M2595" s="17"/>
      <c r="N2595" s="17"/>
    </row>
    <row r="2596" spans="2:14" ht="24.95" customHeight="1">
      <c r="B2596" s="17"/>
      <c r="C2596" s="17"/>
      <c r="F2596" s="17"/>
      <c r="G2596" s="17"/>
      <c r="H2596" s="17"/>
      <c r="I2596" s="17"/>
      <c r="J2596" s="17"/>
      <c r="K2596" s="17"/>
      <c r="L2596" s="17"/>
      <c r="M2596" s="17"/>
      <c r="N2596" s="17"/>
    </row>
    <row r="2597" spans="2:14" ht="24.95" customHeight="1">
      <c r="B2597" s="17"/>
      <c r="C2597" s="17"/>
      <c r="F2597" s="17"/>
      <c r="G2597" s="17"/>
      <c r="H2597" s="17"/>
      <c r="I2597" s="17"/>
      <c r="J2597" s="17"/>
      <c r="K2597" s="17"/>
      <c r="L2597" s="17"/>
      <c r="M2597" s="17"/>
      <c r="N2597" s="17"/>
    </row>
    <row r="2598" spans="2:14" ht="24.95" customHeight="1">
      <c r="B2598" s="17"/>
      <c r="C2598" s="17"/>
      <c r="F2598" s="17"/>
      <c r="G2598" s="17"/>
      <c r="H2598" s="17"/>
      <c r="I2598" s="17"/>
      <c r="J2598" s="17"/>
      <c r="K2598" s="17"/>
      <c r="L2598" s="17"/>
      <c r="M2598" s="17"/>
      <c r="N2598" s="17"/>
    </row>
    <row r="2599" spans="2:14" ht="24.95" customHeight="1">
      <c r="B2599" s="17"/>
      <c r="C2599" s="17"/>
      <c r="F2599" s="17"/>
      <c r="G2599" s="17"/>
      <c r="H2599" s="17"/>
      <c r="I2599" s="17"/>
      <c r="J2599" s="17"/>
      <c r="K2599" s="17"/>
      <c r="L2599" s="17"/>
      <c r="M2599" s="17"/>
      <c r="N2599" s="17"/>
    </row>
    <row r="2600" spans="2:14" ht="24.95" customHeight="1">
      <c r="B2600" s="17"/>
      <c r="C2600" s="17"/>
      <c r="F2600" s="17"/>
      <c r="G2600" s="17"/>
      <c r="H2600" s="17"/>
      <c r="I2600" s="17"/>
      <c r="J2600" s="17"/>
      <c r="K2600" s="17"/>
      <c r="L2600" s="17"/>
      <c r="M2600" s="17"/>
      <c r="N2600" s="17"/>
    </row>
    <row r="2601" spans="2:14" ht="24.95" customHeight="1">
      <c r="B2601" s="17"/>
      <c r="C2601" s="17"/>
      <c r="F2601" s="17"/>
      <c r="G2601" s="17"/>
      <c r="H2601" s="17"/>
      <c r="I2601" s="17"/>
      <c r="J2601" s="17"/>
      <c r="K2601" s="17"/>
      <c r="L2601" s="17"/>
      <c r="M2601" s="17"/>
      <c r="N2601" s="17"/>
    </row>
    <row r="2602" spans="2:14" ht="24.95" customHeight="1">
      <c r="B2602" s="17"/>
      <c r="C2602" s="17"/>
      <c r="F2602" s="17"/>
      <c r="G2602" s="17"/>
      <c r="H2602" s="17"/>
      <c r="I2602" s="17"/>
      <c r="J2602" s="17"/>
      <c r="K2602" s="17"/>
      <c r="L2602" s="17"/>
      <c r="M2602" s="17"/>
      <c r="N2602" s="17"/>
    </row>
    <row r="2603" spans="2:14" ht="24.95" customHeight="1">
      <c r="B2603" s="17"/>
      <c r="C2603" s="17"/>
      <c r="F2603" s="17"/>
      <c r="G2603" s="17"/>
      <c r="H2603" s="17"/>
      <c r="I2603" s="17"/>
      <c r="J2603" s="17"/>
      <c r="K2603" s="17"/>
      <c r="L2603" s="17"/>
      <c r="M2603" s="17"/>
      <c r="N2603" s="17"/>
    </row>
    <row r="2604" spans="2:14" ht="24.95" customHeight="1">
      <c r="B2604" s="17"/>
      <c r="C2604" s="17"/>
      <c r="F2604" s="17"/>
      <c r="G2604" s="17"/>
      <c r="H2604" s="17"/>
      <c r="I2604" s="17"/>
      <c r="J2604" s="17"/>
      <c r="K2604" s="17"/>
      <c r="L2604" s="17"/>
      <c r="M2604" s="17"/>
      <c r="N2604" s="17"/>
    </row>
    <row r="2605" spans="2:14" ht="24.95" customHeight="1">
      <c r="B2605" s="17"/>
      <c r="C2605" s="17"/>
      <c r="F2605" s="17"/>
      <c r="G2605" s="17"/>
      <c r="H2605" s="17"/>
      <c r="I2605" s="17"/>
      <c r="J2605" s="17"/>
      <c r="K2605" s="17"/>
      <c r="L2605" s="17"/>
      <c r="M2605" s="17"/>
      <c r="N2605" s="17"/>
    </row>
    <row r="2606" spans="2:14" ht="24.95" customHeight="1">
      <c r="B2606" s="17"/>
      <c r="C2606" s="17"/>
      <c r="F2606" s="17"/>
      <c r="G2606" s="17"/>
      <c r="H2606" s="17"/>
      <c r="I2606" s="17"/>
      <c r="J2606" s="17"/>
      <c r="K2606" s="17"/>
      <c r="L2606" s="17"/>
      <c r="M2606" s="17"/>
      <c r="N2606" s="17"/>
    </row>
    <row r="2607" spans="2:14" ht="24.95" customHeight="1">
      <c r="B2607" s="17"/>
      <c r="C2607" s="17"/>
      <c r="F2607" s="17"/>
      <c r="G2607" s="17"/>
      <c r="H2607" s="17"/>
      <c r="I2607" s="17"/>
      <c r="J2607" s="17"/>
      <c r="K2607" s="17"/>
      <c r="L2607" s="17"/>
      <c r="M2607" s="17"/>
      <c r="N2607" s="17"/>
    </row>
    <row r="2608" spans="2:14" ht="24.95" customHeight="1">
      <c r="B2608" s="17"/>
      <c r="C2608" s="17"/>
      <c r="F2608" s="17"/>
      <c r="G2608" s="17"/>
      <c r="H2608" s="17"/>
      <c r="I2608" s="17"/>
      <c r="J2608" s="17"/>
      <c r="K2608" s="17"/>
      <c r="L2608" s="17"/>
      <c r="M2608" s="17"/>
      <c r="N2608" s="17"/>
    </row>
    <row r="2609" spans="2:14" ht="24.95" customHeight="1">
      <c r="B2609" s="17"/>
      <c r="C2609" s="17"/>
      <c r="F2609" s="17"/>
      <c r="G2609" s="17"/>
      <c r="H2609" s="17"/>
      <c r="I2609" s="17"/>
      <c r="J2609" s="17"/>
      <c r="K2609" s="17"/>
      <c r="L2609" s="17"/>
      <c r="M2609" s="17"/>
      <c r="N2609" s="17"/>
    </row>
    <row r="2610" spans="2:14" ht="24.95" customHeight="1">
      <c r="B2610" s="17"/>
      <c r="C2610" s="17"/>
      <c r="F2610" s="17"/>
      <c r="G2610" s="17"/>
      <c r="H2610" s="17"/>
      <c r="I2610" s="17"/>
      <c r="J2610" s="17"/>
      <c r="K2610" s="17"/>
      <c r="L2610" s="17"/>
      <c r="M2610" s="17"/>
      <c r="N2610" s="17"/>
    </row>
    <row r="2611" spans="2:14" ht="24.95" customHeight="1">
      <c r="B2611" s="17"/>
      <c r="C2611" s="17"/>
      <c r="F2611" s="17"/>
      <c r="G2611" s="17"/>
      <c r="H2611" s="17"/>
      <c r="I2611" s="17"/>
      <c r="J2611" s="17"/>
      <c r="K2611" s="17"/>
      <c r="L2611" s="17"/>
      <c r="M2611" s="17"/>
      <c r="N2611" s="17"/>
    </row>
    <row r="2612" spans="2:14" ht="24.95" customHeight="1">
      <c r="B2612" s="17"/>
      <c r="C2612" s="17"/>
      <c r="F2612" s="17"/>
      <c r="G2612" s="17"/>
      <c r="H2612" s="17"/>
      <c r="I2612" s="17"/>
      <c r="J2612" s="17"/>
      <c r="K2612" s="17"/>
      <c r="L2612" s="17"/>
      <c r="M2612" s="17"/>
      <c r="N2612" s="17"/>
    </row>
    <row r="2613" spans="2:14" ht="24.95" customHeight="1">
      <c r="B2613" s="17"/>
      <c r="C2613" s="17"/>
      <c r="F2613" s="17"/>
      <c r="G2613" s="17"/>
      <c r="H2613" s="17"/>
      <c r="I2613" s="17"/>
      <c r="J2613" s="17"/>
      <c r="K2613" s="17"/>
      <c r="L2613" s="17"/>
      <c r="M2613" s="17"/>
      <c r="N2613" s="17"/>
    </row>
    <row r="2614" spans="2:14" ht="24.95" customHeight="1">
      <c r="B2614" s="17"/>
      <c r="C2614" s="17"/>
      <c r="F2614" s="17"/>
      <c r="G2614" s="17"/>
      <c r="H2614" s="17"/>
      <c r="I2614" s="17"/>
      <c r="J2614" s="17"/>
      <c r="K2614" s="17"/>
      <c r="L2614" s="17"/>
      <c r="M2614" s="17"/>
      <c r="N2614" s="17"/>
    </row>
    <row r="2615" spans="2:14" ht="24.95" customHeight="1">
      <c r="B2615" s="17"/>
      <c r="C2615" s="17"/>
      <c r="F2615" s="17"/>
      <c r="G2615" s="17"/>
      <c r="H2615" s="17"/>
      <c r="I2615" s="17"/>
      <c r="J2615" s="17"/>
      <c r="K2615" s="17"/>
      <c r="L2615" s="17"/>
      <c r="M2615" s="17"/>
      <c r="N2615" s="17"/>
    </row>
    <row r="2616" spans="2:14" ht="24.95" customHeight="1">
      <c r="B2616" s="17"/>
      <c r="C2616" s="17"/>
      <c r="F2616" s="17"/>
      <c r="G2616" s="17"/>
      <c r="H2616" s="17"/>
      <c r="I2616" s="17"/>
      <c r="J2616" s="17"/>
      <c r="K2616" s="17"/>
      <c r="L2616" s="17"/>
      <c r="M2616" s="17"/>
      <c r="N2616" s="17"/>
    </row>
    <row r="2617" spans="2:14" ht="24.95" customHeight="1">
      <c r="B2617" s="17"/>
      <c r="C2617" s="17"/>
      <c r="F2617" s="17"/>
      <c r="G2617" s="17"/>
      <c r="H2617" s="17"/>
      <c r="I2617" s="17"/>
      <c r="J2617" s="17"/>
      <c r="K2617" s="17"/>
      <c r="L2617" s="17"/>
      <c r="M2617" s="17"/>
      <c r="N2617" s="17"/>
    </row>
    <row r="2618" spans="2:14" ht="24.95" customHeight="1">
      <c r="B2618" s="17"/>
      <c r="C2618" s="17"/>
      <c r="F2618" s="17"/>
      <c r="G2618" s="17"/>
      <c r="H2618" s="17"/>
      <c r="I2618" s="17"/>
      <c r="J2618" s="17"/>
      <c r="K2618" s="17"/>
      <c r="L2618" s="17"/>
      <c r="M2618" s="17"/>
      <c r="N2618" s="17"/>
    </row>
    <row r="2619" spans="2:14" ht="24.95" customHeight="1">
      <c r="B2619" s="17"/>
      <c r="C2619" s="17"/>
      <c r="F2619" s="17"/>
      <c r="G2619" s="17"/>
      <c r="H2619" s="17"/>
      <c r="I2619" s="17"/>
      <c r="J2619" s="17"/>
      <c r="K2619" s="17"/>
      <c r="L2619" s="17"/>
      <c r="M2619" s="17"/>
      <c r="N2619" s="17"/>
    </row>
    <row r="2620" spans="2:14" ht="24.95" customHeight="1">
      <c r="B2620" s="17"/>
      <c r="C2620" s="17"/>
      <c r="F2620" s="17"/>
      <c r="G2620" s="17"/>
      <c r="H2620" s="17"/>
      <c r="I2620" s="17"/>
      <c r="J2620" s="17"/>
      <c r="K2620" s="17"/>
      <c r="L2620" s="17"/>
      <c r="M2620" s="17"/>
      <c r="N2620" s="17"/>
    </row>
    <row r="2621" spans="2:14" ht="24.95" customHeight="1">
      <c r="B2621" s="17"/>
      <c r="C2621" s="17"/>
      <c r="F2621" s="17"/>
      <c r="G2621" s="17"/>
      <c r="H2621" s="17"/>
      <c r="I2621" s="17"/>
      <c r="J2621" s="17"/>
      <c r="K2621" s="17"/>
      <c r="L2621" s="17"/>
      <c r="M2621" s="17"/>
      <c r="N2621" s="17"/>
    </row>
    <row r="2622" spans="2:14" ht="24.95" customHeight="1">
      <c r="B2622" s="17"/>
      <c r="C2622" s="17"/>
      <c r="F2622" s="17"/>
      <c r="G2622" s="17"/>
      <c r="H2622" s="17"/>
      <c r="I2622" s="17"/>
      <c r="J2622" s="17"/>
      <c r="K2622" s="17"/>
      <c r="L2622" s="17"/>
      <c r="M2622" s="17"/>
      <c r="N2622" s="17"/>
    </row>
    <row r="2623" spans="2:14" ht="24.95" customHeight="1">
      <c r="B2623" s="17"/>
      <c r="C2623" s="17"/>
      <c r="F2623" s="17"/>
      <c r="G2623" s="17"/>
      <c r="H2623" s="17"/>
      <c r="I2623" s="17"/>
      <c r="J2623" s="17"/>
      <c r="K2623" s="17"/>
      <c r="L2623" s="17"/>
      <c r="M2623" s="17"/>
      <c r="N2623" s="17"/>
    </row>
    <row r="2624" spans="2:14" ht="24.95" customHeight="1">
      <c r="B2624" s="17"/>
      <c r="C2624" s="17"/>
      <c r="F2624" s="17"/>
      <c r="G2624" s="17"/>
      <c r="H2624" s="17"/>
      <c r="I2624" s="17"/>
      <c r="J2624" s="17"/>
      <c r="K2624" s="17"/>
      <c r="L2624" s="17"/>
      <c r="M2624" s="17"/>
      <c r="N2624" s="17"/>
    </row>
    <row r="2625" spans="2:14" ht="24.95" customHeight="1">
      <c r="B2625" s="17"/>
      <c r="C2625" s="17"/>
      <c r="F2625" s="17"/>
      <c r="G2625" s="17"/>
      <c r="H2625" s="17"/>
      <c r="I2625" s="17"/>
      <c r="J2625" s="17"/>
      <c r="K2625" s="17"/>
      <c r="L2625" s="17"/>
      <c r="M2625" s="17"/>
      <c r="N2625" s="17"/>
    </row>
    <row r="2626" spans="2:14" ht="24.95" customHeight="1">
      <c r="B2626" s="17"/>
      <c r="C2626" s="17"/>
      <c r="F2626" s="17"/>
      <c r="G2626" s="17"/>
      <c r="H2626" s="17"/>
      <c r="I2626" s="17"/>
      <c r="J2626" s="17"/>
      <c r="K2626" s="17"/>
      <c r="L2626" s="17"/>
      <c r="M2626" s="17"/>
      <c r="N2626" s="17"/>
    </row>
    <row r="2627" spans="2:14" ht="24.95" customHeight="1">
      <c r="B2627" s="17"/>
      <c r="C2627" s="17"/>
      <c r="F2627" s="17"/>
      <c r="G2627" s="17"/>
      <c r="H2627" s="17"/>
      <c r="I2627" s="17"/>
      <c r="J2627" s="17"/>
      <c r="K2627" s="17"/>
      <c r="L2627" s="17"/>
      <c r="M2627" s="17"/>
      <c r="N2627" s="17"/>
    </row>
    <row r="2628" spans="2:14" ht="24.95" customHeight="1">
      <c r="B2628" s="17"/>
      <c r="C2628" s="17"/>
      <c r="F2628" s="17"/>
      <c r="G2628" s="17"/>
      <c r="H2628" s="17"/>
      <c r="I2628" s="17"/>
      <c r="J2628" s="17"/>
      <c r="K2628" s="17"/>
      <c r="L2628" s="17"/>
      <c r="M2628" s="17"/>
      <c r="N2628" s="17"/>
    </row>
    <row r="2629" spans="2:14" ht="24.95" customHeight="1">
      <c r="B2629" s="17"/>
      <c r="C2629" s="17"/>
      <c r="F2629" s="17"/>
      <c r="G2629" s="17"/>
      <c r="H2629" s="17"/>
      <c r="I2629" s="17"/>
      <c r="J2629" s="17"/>
      <c r="K2629" s="17"/>
      <c r="L2629" s="17"/>
      <c r="M2629" s="17"/>
      <c r="N2629" s="17"/>
    </row>
    <row r="2630" spans="2:14" ht="24.95" customHeight="1">
      <c r="B2630" s="17"/>
      <c r="C2630" s="17"/>
      <c r="F2630" s="17"/>
      <c r="G2630" s="17"/>
      <c r="H2630" s="17"/>
      <c r="I2630" s="17"/>
      <c r="J2630" s="17"/>
      <c r="K2630" s="17"/>
      <c r="L2630" s="17"/>
      <c r="M2630" s="17"/>
      <c r="N2630" s="17"/>
    </row>
    <row r="2631" spans="2:14" ht="24.95" customHeight="1">
      <c r="B2631" s="17"/>
      <c r="C2631" s="17"/>
      <c r="F2631" s="17"/>
      <c r="G2631" s="17"/>
      <c r="H2631" s="17"/>
      <c r="I2631" s="17"/>
      <c r="J2631" s="17"/>
      <c r="K2631" s="17"/>
      <c r="L2631" s="17"/>
      <c r="M2631" s="17"/>
      <c r="N2631" s="17"/>
    </row>
    <row r="2632" spans="2:14" ht="24.95" customHeight="1">
      <c r="B2632" s="17"/>
      <c r="C2632" s="17"/>
      <c r="F2632" s="17"/>
      <c r="G2632" s="17"/>
      <c r="H2632" s="17"/>
      <c r="I2632" s="17"/>
      <c r="J2632" s="17"/>
      <c r="K2632" s="17"/>
      <c r="L2632" s="17"/>
      <c r="M2632" s="17"/>
      <c r="N2632" s="17"/>
    </row>
    <row r="2633" spans="2:14" ht="24.95" customHeight="1">
      <c r="B2633" s="17"/>
      <c r="C2633" s="17"/>
      <c r="F2633" s="17"/>
      <c r="G2633" s="17"/>
      <c r="H2633" s="17"/>
      <c r="I2633" s="17"/>
      <c r="J2633" s="17"/>
      <c r="K2633" s="17"/>
      <c r="L2633" s="17"/>
      <c r="M2633" s="17"/>
      <c r="N2633" s="17"/>
    </row>
    <row r="2634" spans="2:14" ht="24.95" customHeight="1">
      <c r="B2634" s="17"/>
      <c r="C2634" s="17"/>
      <c r="F2634" s="17"/>
      <c r="G2634" s="17"/>
      <c r="H2634" s="17"/>
      <c r="I2634" s="17"/>
      <c r="J2634" s="17"/>
      <c r="K2634" s="17"/>
      <c r="L2634" s="17"/>
      <c r="M2634" s="17"/>
      <c r="N2634" s="17"/>
    </row>
    <row r="2635" spans="2:14" ht="24.95" customHeight="1">
      <c r="B2635" s="17"/>
      <c r="C2635" s="17"/>
      <c r="F2635" s="17"/>
      <c r="G2635" s="17"/>
      <c r="H2635" s="17"/>
      <c r="I2635" s="17"/>
      <c r="J2635" s="17"/>
      <c r="K2635" s="17"/>
      <c r="L2635" s="17"/>
      <c r="M2635" s="17"/>
      <c r="N2635" s="17"/>
    </row>
    <row r="2636" spans="2:14" ht="24.95" customHeight="1">
      <c r="B2636" s="17"/>
      <c r="C2636" s="17"/>
      <c r="F2636" s="17"/>
      <c r="G2636" s="17"/>
      <c r="H2636" s="17"/>
      <c r="I2636" s="17"/>
      <c r="J2636" s="17"/>
      <c r="K2636" s="17"/>
      <c r="L2636" s="17"/>
      <c r="M2636" s="17"/>
      <c r="N2636" s="17"/>
    </row>
    <row r="2637" spans="2:14" ht="24.95" customHeight="1">
      <c r="B2637" s="17"/>
      <c r="C2637" s="17"/>
      <c r="F2637" s="17"/>
      <c r="G2637" s="17"/>
      <c r="H2637" s="17"/>
      <c r="I2637" s="17"/>
      <c r="J2637" s="17"/>
      <c r="K2637" s="17"/>
      <c r="L2637" s="17"/>
      <c r="M2637" s="17"/>
      <c r="N2637" s="17"/>
    </row>
    <row r="2638" spans="2:14" ht="24.95" customHeight="1">
      <c r="B2638" s="17"/>
      <c r="C2638" s="17"/>
      <c r="F2638" s="17"/>
      <c r="G2638" s="17"/>
      <c r="H2638" s="17"/>
      <c r="I2638" s="17"/>
      <c r="J2638" s="17"/>
      <c r="K2638" s="17"/>
      <c r="L2638" s="17"/>
      <c r="M2638" s="17"/>
      <c r="N2638" s="17"/>
    </row>
    <row r="2639" spans="2:14" ht="24.95" customHeight="1">
      <c r="B2639" s="17"/>
      <c r="C2639" s="17"/>
      <c r="F2639" s="17"/>
      <c r="G2639" s="17"/>
      <c r="H2639" s="17"/>
      <c r="I2639" s="17"/>
      <c r="J2639" s="17"/>
      <c r="K2639" s="17"/>
      <c r="L2639" s="17"/>
      <c r="M2639" s="17"/>
      <c r="N2639" s="17"/>
    </row>
    <row r="2640" spans="2:14" ht="24.95" customHeight="1">
      <c r="B2640" s="17"/>
      <c r="C2640" s="17"/>
      <c r="F2640" s="17"/>
      <c r="G2640" s="17"/>
      <c r="H2640" s="17"/>
      <c r="I2640" s="17"/>
      <c r="J2640" s="17"/>
      <c r="K2640" s="17"/>
      <c r="L2640" s="17"/>
      <c r="M2640" s="17"/>
      <c r="N2640" s="17"/>
    </row>
    <row r="2641" spans="2:14" ht="24.95" customHeight="1">
      <c r="B2641" s="17"/>
      <c r="C2641" s="17"/>
      <c r="F2641" s="17"/>
      <c r="G2641" s="17"/>
      <c r="H2641" s="17"/>
      <c r="I2641" s="17"/>
      <c r="J2641" s="17"/>
      <c r="K2641" s="17"/>
      <c r="L2641" s="17"/>
      <c r="M2641" s="17"/>
      <c r="N2641" s="17"/>
    </row>
    <row r="2642" spans="2:14" ht="24.95" customHeight="1">
      <c r="B2642" s="17"/>
      <c r="C2642" s="17"/>
      <c r="F2642" s="17"/>
      <c r="G2642" s="17"/>
      <c r="H2642" s="17"/>
      <c r="I2642" s="17"/>
      <c r="J2642" s="17"/>
      <c r="K2642" s="17"/>
      <c r="L2642" s="17"/>
      <c r="M2642" s="17"/>
      <c r="N2642" s="17"/>
    </row>
    <row r="2643" spans="2:14" ht="24.95" customHeight="1">
      <c r="B2643" s="17"/>
      <c r="C2643" s="17"/>
      <c r="F2643" s="17"/>
      <c r="G2643" s="17"/>
      <c r="H2643" s="17"/>
      <c r="I2643" s="17"/>
      <c r="J2643" s="17"/>
      <c r="K2643" s="17"/>
      <c r="L2643" s="17"/>
      <c r="M2643" s="17"/>
      <c r="N2643" s="17"/>
    </row>
    <row r="2644" spans="2:14" ht="24.95" customHeight="1">
      <c r="B2644" s="17"/>
      <c r="C2644" s="17"/>
      <c r="F2644" s="17"/>
      <c r="G2644" s="17"/>
      <c r="H2644" s="17"/>
      <c r="I2644" s="17"/>
      <c r="J2644" s="17"/>
      <c r="K2644" s="17"/>
      <c r="L2644" s="17"/>
      <c r="M2644" s="17"/>
      <c r="N2644" s="17"/>
    </row>
    <row r="2645" spans="2:14" ht="24.95" customHeight="1">
      <c r="B2645" s="17"/>
      <c r="C2645" s="17"/>
      <c r="F2645" s="17"/>
      <c r="G2645" s="17"/>
      <c r="H2645" s="17"/>
      <c r="I2645" s="17"/>
      <c r="J2645" s="17"/>
      <c r="K2645" s="17"/>
      <c r="L2645" s="17"/>
      <c r="M2645" s="17"/>
      <c r="N2645" s="17"/>
    </row>
    <row r="2646" spans="2:14" ht="24.95" customHeight="1">
      <c r="B2646" s="17"/>
      <c r="C2646" s="17"/>
      <c r="F2646" s="17"/>
      <c r="G2646" s="17"/>
      <c r="H2646" s="17"/>
      <c r="I2646" s="17"/>
      <c r="J2646" s="17"/>
      <c r="K2646" s="17"/>
      <c r="L2646" s="17"/>
      <c r="M2646" s="17"/>
      <c r="N2646" s="17"/>
    </row>
    <row r="2647" spans="2:14" ht="24.95" customHeight="1">
      <c r="B2647" s="17"/>
      <c r="C2647" s="17"/>
      <c r="F2647" s="17"/>
      <c r="G2647" s="17"/>
      <c r="H2647" s="17"/>
      <c r="I2647" s="17"/>
      <c r="J2647" s="17"/>
      <c r="K2647" s="17"/>
      <c r="L2647" s="17"/>
      <c r="M2647" s="17"/>
      <c r="N2647" s="17"/>
    </row>
    <row r="2648" spans="2:14" ht="24.95" customHeight="1">
      <c r="B2648" s="17"/>
      <c r="C2648" s="17"/>
      <c r="F2648" s="17"/>
      <c r="G2648" s="17"/>
      <c r="H2648" s="17"/>
      <c r="I2648" s="17"/>
      <c r="J2648" s="17"/>
      <c r="K2648" s="17"/>
      <c r="L2648" s="17"/>
      <c r="M2648" s="17"/>
      <c r="N2648" s="17"/>
    </row>
    <row r="2649" spans="2:14" ht="24.95" customHeight="1">
      <c r="B2649" s="17"/>
      <c r="C2649" s="17"/>
      <c r="F2649" s="17"/>
      <c r="G2649" s="17"/>
      <c r="H2649" s="17"/>
      <c r="I2649" s="17"/>
      <c r="J2649" s="17"/>
      <c r="K2649" s="17"/>
      <c r="L2649" s="17"/>
      <c r="M2649" s="17"/>
      <c r="N2649" s="17"/>
    </row>
    <row r="2650" spans="2:14" ht="24.95" customHeight="1">
      <c r="B2650" s="17"/>
      <c r="C2650" s="17"/>
      <c r="F2650" s="17"/>
      <c r="G2650" s="17"/>
      <c r="H2650" s="17"/>
      <c r="I2650" s="17"/>
      <c r="J2650" s="17"/>
      <c r="K2650" s="17"/>
      <c r="L2650" s="17"/>
      <c r="M2650" s="17"/>
      <c r="N2650" s="17"/>
    </row>
    <row r="2651" spans="2:14" ht="24.95" customHeight="1">
      <c r="B2651" s="17"/>
      <c r="C2651" s="17"/>
      <c r="F2651" s="17"/>
      <c r="G2651" s="17"/>
      <c r="H2651" s="17"/>
      <c r="I2651" s="17"/>
      <c r="J2651" s="17"/>
      <c r="K2651" s="17"/>
      <c r="L2651" s="17"/>
      <c r="M2651" s="17"/>
      <c r="N2651" s="17"/>
    </row>
    <row r="2652" spans="2:14" ht="24.95" customHeight="1">
      <c r="B2652" s="17"/>
      <c r="C2652" s="17"/>
      <c r="F2652" s="17"/>
      <c r="G2652" s="17"/>
      <c r="H2652" s="17"/>
      <c r="I2652" s="17"/>
      <c r="J2652" s="17"/>
      <c r="K2652" s="17"/>
      <c r="L2652" s="17"/>
      <c r="M2652" s="17"/>
      <c r="N2652" s="17"/>
    </row>
    <row r="2653" spans="2:14" ht="24.95" customHeight="1">
      <c r="B2653" s="17"/>
      <c r="C2653" s="17"/>
      <c r="F2653" s="17"/>
      <c r="G2653" s="17"/>
      <c r="H2653" s="17"/>
      <c r="I2653" s="17"/>
      <c r="J2653" s="17"/>
      <c r="K2653" s="17"/>
      <c r="L2653" s="17"/>
      <c r="M2653" s="17"/>
      <c r="N2653" s="17"/>
    </row>
    <row r="2654" spans="2:14" ht="24.95" customHeight="1">
      <c r="B2654" s="17"/>
      <c r="C2654" s="17"/>
      <c r="F2654" s="17"/>
      <c r="G2654" s="17"/>
      <c r="H2654" s="17"/>
      <c r="I2654" s="17"/>
      <c r="J2654" s="17"/>
      <c r="K2654" s="17"/>
      <c r="L2654" s="17"/>
      <c r="M2654" s="17"/>
      <c r="N2654" s="17"/>
    </row>
    <row r="2655" spans="2:14" ht="24.95" customHeight="1">
      <c r="B2655" s="17"/>
      <c r="C2655" s="17"/>
      <c r="F2655" s="17"/>
      <c r="G2655" s="17"/>
      <c r="H2655" s="17"/>
      <c r="I2655" s="17"/>
      <c r="J2655" s="17"/>
      <c r="K2655" s="17"/>
      <c r="L2655" s="17"/>
      <c r="M2655" s="17"/>
      <c r="N2655" s="17"/>
    </row>
    <row r="2656" spans="2:14" ht="24.95" customHeight="1">
      <c r="B2656" s="17"/>
      <c r="C2656" s="17"/>
      <c r="F2656" s="17"/>
      <c r="G2656" s="17"/>
      <c r="H2656" s="17"/>
      <c r="I2656" s="17"/>
      <c r="J2656" s="17"/>
      <c r="K2656" s="17"/>
      <c r="L2656" s="17"/>
      <c r="M2656" s="17"/>
      <c r="N2656" s="17"/>
    </row>
    <row r="2657" spans="2:14" ht="24.95" customHeight="1">
      <c r="B2657" s="17"/>
      <c r="C2657" s="17"/>
      <c r="F2657" s="17"/>
      <c r="G2657" s="17"/>
      <c r="H2657" s="17"/>
      <c r="I2657" s="17"/>
      <c r="J2657" s="17"/>
      <c r="K2657" s="17"/>
      <c r="L2657" s="17"/>
      <c r="M2657" s="17"/>
      <c r="N2657" s="17"/>
    </row>
    <row r="2658" spans="2:14" ht="24.95" customHeight="1">
      <c r="B2658" s="17"/>
      <c r="C2658" s="17"/>
      <c r="F2658" s="17"/>
      <c r="G2658" s="17"/>
      <c r="H2658" s="17"/>
      <c r="I2658" s="17"/>
      <c r="J2658" s="17"/>
      <c r="K2658" s="17"/>
      <c r="L2658" s="17"/>
      <c r="M2658" s="17"/>
      <c r="N2658" s="17"/>
    </row>
    <row r="2659" spans="2:14" ht="24.95" customHeight="1">
      <c r="B2659" s="17"/>
      <c r="C2659" s="17"/>
      <c r="F2659" s="17"/>
      <c r="G2659" s="17"/>
      <c r="H2659" s="17"/>
      <c r="I2659" s="17"/>
      <c r="J2659" s="17"/>
      <c r="K2659" s="17"/>
      <c r="L2659" s="17"/>
      <c r="M2659" s="17"/>
      <c r="N2659" s="17"/>
    </row>
    <row r="2660" spans="2:14" ht="24.95" customHeight="1">
      <c r="B2660" s="17"/>
      <c r="C2660" s="17"/>
      <c r="F2660" s="17"/>
      <c r="G2660" s="17"/>
      <c r="H2660" s="17"/>
      <c r="I2660" s="17"/>
      <c r="J2660" s="17"/>
      <c r="K2660" s="17"/>
      <c r="L2660" s="17"/>
      <c r="M2660" s="17"/>
      <c r="N2660" s="17"/>
    </row>
    <row r="2661" spans="2:14" ht="24.95" customHeight="1">
      <c r="B2661" s="17"/>
      <c r="C2661" s="17"/>
      <c r="F2661" s="17"/>
      <c r="G2661" s="17"/>
      <c r="H2661" s="17"/>
      <c r="I2661" s="17"/>
      <c r="J2661" s="17"/>
      <c r="K2661" s="17"/>
      <c r="L2661" s="17"/>
      <c r="M2661" s="17"/>
      <c r="N2661" s="17"/>
    </row>
    <row r="2662" spans="2:14" ht="24.95" customHeight="1">
      <c r="B2662" s="17"/>
      <c r="C2662" s="17"/>
      <c r="F2662" s="17"/>
      <c r="G2662" s="17"/>
      <c r="H2662" s="17"/>
      <c r="I2662" s="17"/>
      <c r="J2662" s="17"/>
      <c r="K2662" s="17"/>
      <c r="L2662" s="17"/>
      <c r="M2662" s="17"/>
      <c r="N2662" s="17"/>
    </row>
    <row r="2663" spans="2:14" ht="24.95" customHeight="1">
      <c r="B2663" s="17"/>
      <c r="C2663" s="17"/>
      <c r="F2663" s="17"/>
      <c r="G2663" s="17"/>
      <c r="H2663" s="17"/>
      <c r="I2663" s="17"/>
      <c r="J2663" s="17"/>
      <c r="K2663" s="17"/>
      <c r="L2663" s="17"/>
      <c r="M2663" s="17"/>
      <c r="N2663" s="17"/>
    </row>
    <row r="2664" spans="2:14" ht="24.95" customHeight="1">
      <c r="B2664" s="17"/>
      <c r="C2664" s="17"/>
      <c r="F2664" s="17"/>
      <c r="G2664" s="17"/>
      <c r="H2664" s="17"/>
      <c r="I2664" s="17"/>
      <c r="J2664" s="17"/>
      <c r="K2664" s="17"/>
      <c r="L2664" s="17"/>
      <c r="M2664" s="17"/>
      <c r="N2664" s="17"/>
    </row>
    <row r="2665" spans="2:14" ht="24.95" customHeight="1">
      <c r="B2665" s="17"/>
      <c r="C2665" s="17"/>
      <c r="F2665" s="17"/>
      <c r="G2665" s="17"/>
      <c r="H2665" s="17"/>
      <c r="I2665" s="17"/>
      <c r="J2665" s="17"/>
      <c r="K2665" s="17"/>
      <c r="L2665" s="17"/>
      <c r="M2665" s="17"/>
      <c r="N2665" s="17"/>
    </row>
    <row r="2666" spans="2:14" ht="24.95" customHeight="1">
      <c r="B2666" s="17"/>
      <c r="C2666" s="17"/>
      <c r="F2666" s="17"/>
      <c r="G2666" s="17"/>
      <c r="H2666" s="17"/>
      <c r="I2666" s="17"/>
      <c r="J2666" s="17"/>
      <c r="K2666" s="17"/>
      <c r="L2666" s="17"/>
      <c r="M2666" s="17"/>
      <c r="N2666" s="17"/>
    </row>
    <row r="2667" spans="2:14" ht="24.95" customHeight="1">
      <c r="B2667" s="17"/>
      <c r="C2667" s="17"/>
      <c r="F2667" s="17"/>
      <c r="G2667" s="17"/>
      <c r="H2667" s="17"/>
      <c r="I2667" s="17"/>
      <c r="J2667" s="17"/>
      <c r="K2667" s="17"/>
      <c r="L2667" s="17"/>
      <c r="M2667" s="17"/>
      <c r="N2667" s="17"/>
    </row>
    <row r="2668" spans="2:14" ht="24.95" customHeight="1">
      <c r="B2668" s="17"/>
      <c r="C2668" s="17"/>
      <c r="F2668" s="17"/>
      <c r="G2668" s="17"/>
      <c r="H2668" s="17"/>
      <c r="I2668" s="17"/>
      <c r="J2668" s="17"/>
      <c r="K2668" s="17"/>
      <c r="L2668" s="17"/>
      <c r="M2668" s="17"/>
      <c r="N2668" s="17"/>
    </row>
    <row r="2669" spans="2:14" ht="24.95" customHeight="1">
      <c r="B2669" s="17"/>
      <c r="C2669" s="17"/>
      <c r="F2669" s="17"/>
      <c r="G2669" s="17"/>
      <c r="H2669" s="17"/>
      <c r="I2669" s="17"/>
      <c r="J2669" s="17"/>
      <c r="K2669" s="17"/>
      <c r="L2669" s="17"/>
      <c r="M2669" s="17"/>
      <c r="N2669" s="17"/>
    </row>
    <row r="2670" spans="2:14" ht="24.95" customHeight="1">
      <c r="B2670" s="17"/>
      <c r="C2670" s="17"/>
      <c r="F2670" s="17"/>
      <c r="G2670" s="17"/>
      <c r="H2670" s="17"/>
      <c r="I2670" s="17"/>
      <c r="J2670" s="17"/>
      <c r="K2670" s="17"/>
      <c r="L2670" s="17"/>
      <c r="M2670" s="17"/>
      <c r="N2670" s="17"/>
    </row>
    <row r="2671" spans="2:14" ht="24.95" customHeight="1">
      <c r="B2671" s="17"/>
      <c r="C2671" s="17"/>
      <c r="F2671" s="17"/>
      <c r="G2671" s="17"/>
      <c r="H2671" s="17"/>
      <c r="I2671" s="17"/>
      <c r="J2671" s="17"/>
      <c r="K2671" s="17"/>
      <c r="L2671" s="17"/>
      <c r="M2671" s="17"/>
      <c r="N2671" s="17"/>
    </row>
    <row r="2672" spans="2:14" ht="24.95" customHeight="1">
      <c r="B2672" s="17"/>
      <c r="C2672" s="17"/>
      <c r="F2672" s="17"/>
      <c r="G2672" s="17"/>
      <c r="H2672" s="17"/>
      <c r="I2672" s="17"/>
      <c r="J2672" s="17"/>
      <c r="K2672" s="17"/>
      <c r="L2672" s="17"/>
      <c r="M2672" s="17"/>
      <c r="N2672" s="17"/>
    </row>
    <row r="2673" spans="2:14" ht="24.95" customHeight="1">
      <c r="B2673" s="17"/>
      <c r="C2673" s="17"/>
      <c r="F2673" s="17"/>
      <c r="G2673" s="17"/>
      <c r="H2673" s="17"/>
      <c r="I2673" s="17"/>
      <c r="J2673" s="17"/>
      <c r="K2673" s="17"/>
      <c r="L2673" s="17"/>
      <c r="M2673" s="17"/>
      <c r="N2673" s="17"/>
    </row>
    <row r="2674" spans="2:14" ht="24.95" customHeight="1">
      <c r="B2674" s="17"/>
      <c r="C2674" s="17"/>
      <c r="F2674" s="17"/>
      <c r="G2674" s="17"/>
      <c r="H2674" s="17"/>
      <c r="I2674" s="17"/>
      <c r="J2674" s="17"/>
      <c r="K2674" s="17"/>
      <c r="L2674" s="17"/>
      <c r="M2674" s="17"/>
      <c r="N2674" s="17"/>
    </row>
    <row r="2675" spans="2:14" ht="24.95" customHeight="1">
      <c r="B2675" s="17"/>
      <c r="C2675" s="17"/>
      <c r="F2675" s="17"/>
      <c r="G2675" s="17"/>
      <c r="H2675" s="17"/>
      <c r="I2675" s="17"/>
      <c r="J2675" s="17"/>
      <c r="K2675" s="17"/>
      <c r="L2675" s="17"/>
      <c r="M2675" s="17"/>
      <c r="N2675" s="17"/>
    </row>
    <row r="2676" spans="2:14" ht="24.95" customHeight="1">
      <c r="B2676" s="17"/>
      <c r="C2676" s="17"/>
      <c r="F2676" s="17"/>
      <c r="G2676" s="17"/>
      <c r="H2676" s="17"/>
      <c r="I2676" s="17"/>
      <c r="J2676" s="17"/>
      <c r="K2676" s="17"/>
      <c r="L2676" s="17"/>
      <c r="M2676" s="17"/>
      <c r="N2676" s="17"/>
    </row>
    <row r="2677" spans="2:14" ht="24.95" customHeight="1">
      <c r="B2677" s="17"/>
      <c r="C2677" s="17"/>
      <c r="F2677" s="17"/>
      <c r="G2677" s="17"/>
      <c r="H2677" s="17"/>
      <c r="I2677" s="17"/>
      <c r="J2677" s="17"/>
      <c r="K2677" s="17"/>
      <c r="L2677" s="17"/>
      <c r="M2677" s="17"/>
      <c r="N2677" s="17"/>
    </row>
    <row r="2678" spans="2:14" ht="24.95" customHeight="1">
      <c r="B2678" s="17"/>
      <c r="C2678" s="17"/>
      <c r="F2678" s="17"/>
      <c r="G2678" s="17"/>
      <c r="H2678" s="17"/>
      <c r="I2678" s="17"/>
      <c r="J2678" s="17"/>
      <c r="K2678" s="17"/>
      <c r="L2678" s="17"/>
      <c r="M2678" s="17"/>
      <c r="N2678" s="17"/>
    </row>
    <row r="2679" spans="2:14" ht="24.95" customHeight="1">
      <c r="B2679" s="17"/>
      <c r="C2679" s="17"/>
      <c r="F2679" s="17"/>
      <c r="G2679" s="17"/>
      <c r="H2679" s="17"/>
      <c r="I2679" s="17"/>
      <c r="J2679" s="17"/>
      <c r="K2679" s="17"/>
      <c r="L2679" s="17"/>
      <c r="M2679" s="17"/>
      <c r="N2679" s="17"/>
    </row>
    <row r="2680" spans="2:14" ht="24.95" customHeight="1">
      <c r="B2680" s="17"/>
      <c r="C2680" s="17"/>
      <c r="F2680" s="17"/>
      <c r="G2680" s="17"/>
      <c r="H2680" s="17"/>
      <c r="I2680" s="17"/>
      <c r="J2680" s="17"/>
      <c r="K2680" s="17"/>
      <c r="L2680" s="17"/>
      <c r="M2680" s="17"/>
      <c r="N2680" s="17"/>
    </row>
    <row r="2681" spans="2:14" ht="24.95" customHeight="1">
      <c r="B2681" s="17"/>
      <c r="C2681" s="17"/>
      <c r="F2681" s="17"/>
      <c r="G2681" s="17"/>
      <c r="H2681" s="17"/>
      <c r="I2681" s="17"/>
      <c r="J2681" s="17"/>
      <c r="K2681" s="17"/>
      <c r="L2681" s="17"/>
      <c r="M2681" s="17"/>
      <c r="N2681" s="17"/>
    </row>
    <row r="2682" spans="2:14" ht="24.95" customHeight="1">
      <c r="B2682" s="17"/>
      <c r="C2682" s="17"/>
      <c r="F2682" s="17"/>
      <c r="G2682" s="17"/>
      <c r="H2682" s="17"/>
      <c r="I2682" s="17"/>
      <c r="J2682" s="17"/>
      <c r="K2682" s="17"/>
      <c r="L2682" s="17"/>
      <c r="M2682" s="17"/>
      <c r="N2682" s="17"/>
    </row>
    <row r="2683" spans="2:14" ht="24.95" customHeight="1">
      <c r="B2683" s="17"/>
      <c r="C2683" s="17"/>
      <c r="F2683" s="17"/>
      <c r="G2683" s="17"/>
      <c r="H2683" s="17"/>
      <c r="I2683" s="17"/>
      <c r="J2683" s="17"/>
      <c r="K2683" s="17"/>
      <c r="L2683" s="17"/>
      <c r="M2683" s="17"/>
      <c r="N2683" s="17"/>
    </row>
    <row r="2684" spans="2:14" ht="24.95" customHeight="1">
      <c r="B2684" s="17"/>
      <c r="C2684" s="17"/>
      <c r="F2684" s="17"/>
      <c r="G2684" s="17"/>
      <c r="H2684" s="17"/>
      <c r="I2684" s="17"/>
      <c r="J2684" s="17"/>
      <c r="K2684" s="17"/>
      <c r="L2684" s="17"/>
      <c r="M2684" s="17"/>
      <c r="N2684" s="17"/>
    </row>
    <row r="2685" spans="2:14" ht="24.95" customHeight="1">
      <c r="B2685" s="17"/>
      <c r="C2685" s="17"/>
      <c r="F2685" s="17"/>
      <c r="G2685" s="17"/>
      <c r="H2685" s="17"/>
      <c r="I2685" s="17"/>
      <c r="J2685" s="17"/>
      <c r="K2685" s="17"/>
      <c r="L2685" s="17"/>
      <c r="M2685" s="17"/>
      <c r="N2685" s="17"/>
    </row>
    <row r="2686" spans="2:14" ht="24.95" customHeight="1">
      <c r="B2686" s="17"/>
      <c r="C2686" s="17"/>
      <c r="F2686" s="17"/>
      <c r="G2686" s="17"/>
      <c r="H2686" s="17"/>
      <c r="I2686" s="17"/>
      <c r="J2686" s="17"/>
      <c r="K2686" s="17"/>
      <c r="L2686" s="17"/>
      <c r="M2686" s="17"/>
      <c r="N2686" s="17"/>
    </row>
    <row r="2687" spans="2:14" ht="24.95" customHeight="1">
      <c r="B2687" s="17"/>
      <c r="C2687" s="17"/>
      <c r="F2687" s="17"/>
      <c r="G2687" s="17"/>
      <c r="H2687" s="17"/>
      <c r="I2687" s="17"/>
      <c r="J2687" s="17"/>
      <c r="K2687" s="17"/>
      <c r="L2687" s="17"/>
      <c r="M2687" s="17"/>
      <c r="N2687" s="17"/>
    </row>
    <row r="2688" spans="2:14" ht="24.95" customHeight="1">
      <c r="B2688" s="17"/>
      <c r="C2688" s="17"/>
      <c r="F2688" s="17"/>
      <c r="G2688" s="17"/>
      <c r="H2688" s="17"/>
      <c r="I2688" s="17"/>
      <c r="J2688" s="17"/>
      <c r="K2688" s="17"/>
      <c r="L2688" s="17"/>
      <c r="M2688" s="17"/>
      <c r="N2688" s="17"/>
    </row>
    <row r="2689" spans="2:14" ht="24.95" customHeight="1">
      <c r="B2689" s="17"/>
      <c r="C2689" s="17"/>
      <c r="F2689" s="17"/>
      <c r="G2689" s="17"/>
      <c r="H2689" s="17"/>
      <c r="I2689" s="17"/>
      <c r="J2689" s="17"/>
      <c r="K2689" s="17"/>
      <c r="L2689" s="17"/>
      <c r="M2689" s="17"/>
      <c r="N2689" s="17"/>
    </row>
    <row r="2690" spans="2:14" ht="24.95" customHeight="1">
      <c r="B2690" s="17"/>
      <c r="C2690" s="17"/>
      <c r="F2690" s="17"/>
      <c r="G2690" s="17"/>
      <c r="H2690" s="17"/>
      <c r="I2690" s="17"/>
      <c r="J2690" s="17"/>
      <c r="K2690" s="17"/>
      <c r="L2690" s="17"/>
      <c r="M2690" s="17"/>
      <c r="N2690" s="17"/>
    </row>
    <row r="2691" spans="2:14" ht="24.95" customHeight="1">
      <c r="B2691" s="17"/>
      <c r="C2691" s="17"/>
      <c r="F2691" s="17"/>
      <c r="G2691" s="17"/>
      <c r="H2691" s="17"/>
      <c r="I2691" s="17"/>
      <c r="J2691" s="17"/>
      <c r="K2691" s="17"/>
      <c r="L2691" s="17"/>
      <c r="M2691" s="17"/>
      <c r="N2691" s="17"/>
    </row>
    <row r="2692" spans="2:14" ht="24.95" customHeight="1">
      <c r="B2692" s="17"/>
      <c r="C2692" s="17"/>
      <c r="F2692" s="17"/>
      <c r="G2692" s="17"/>
      <c r="H2692" s="17"/>
      <c r="I2692" s="17"/>
      <c r="J2692" s="17"/>
      <c r="K2692" s="17"/>
      <c r="L2692" s="17"/>
      <c r="M2692" s="17"/>
      <c r="N2692" s="17"/>
    </row>
    <row r="2693" spans="2:14" ht="24.95" customHeight="1">
      <c r="B2693" s="17"/>
      <c r="C2693" s="17"/>
      <c r="F2693" s="17"/>
      <c r="G2693" s="17"/>
      <c r="H2693" s="17"/>
      <c r="I2693" s="17"/>
      <c r="J2693" s="17"/>
      <c r="K2693" s="17"/>
      <c r="L2693" s="17"/>
      <c r="M2693" s="17"/>
      <c r="N2693" s="17"/>
    </row>
    <row r="2694" spans="2:14" ht="24.95" customHeight="1">
      <c r="B2694" s="17"/>
      <c r="C2694" s="17"/>
      <c r="F2694" s="17"/>
      <c r="G2694" s="17"/>
      <c r="H2694" s="17"/>
      <c r="I2694" s="17"/>
      <c r="J2694" s="17"/>
      <c r="K2694" s="17"/>
      <c r="L2694" s="17"/>
      <c r="M2694" s="17"/>
      <c r="N2694" s="17"/>
    </row>
    <row r="2695" spans="2:14" ht="24.95" customHeight="1">
      <c r="B2695" s="17"/>
      <c r="C2695" s="17"/>
      <c r="F2695" s="17"/>
      <c r="G2695" s="17"/>
      <c r="H2695" s="17"/>
      <c r="I2695" s="17"/>
      <c r="J2695" s="17"/>
      <c r="K2695" s="17"/>
      <c r="L2695" s="17"/>
      <c r="M2695" s="17"/>
      <c r="N2695" s="17"/>
    </row>
    <row r="2696" spans="2:14" ht="24.95" customHeight="1">
      <c r="B2696" s="17"/>
      <c r="C2696" s="17"/>
      <c r="F2696" s="17"/>
      <c r="G2696" s="17"/>
      <c r="H2696" s="17"/>
      <c r="I2696" s="17"/>
      <c r="J2696" s="17"/>
      <c r="K2696" s="17"/>
      <c r="L2696" s="17"/>
      <c r="M2696" s="17"/>
      <c r="N2696" s="17"/>
    </row>
    <row r="2697" spans="2:14" ht="24.95" customHeight="1">
      <c r="B2697" s="17"/>
      <c r="C2697" s="17"/>
      <c r="F2697" s="17"/>
      <c r="G2697" s="17"/>
      <c r="H2697" s="17"/>
      <c r="I2697" s="17"/>
      <c r="J2697" s="17"/>
      <c r="K2697" s="17"/>
      <c r="L2697" s="17"/>
      <c r="M2697" s="17"/>
      <c r="N2697" s="17"/>
    </row>
    <row r="2698" spans="2:14" ht="24.95" customHeight="1">
      <c r="B2698" s="17"/>
      <c r="C2698" s="17"/>
      <c r="F2698" s="17"/>
      <c r="G2698" s="17"/>
      <c r="H2698" s="17"/>
      <c r="I2698" s="17"/>
      <c r="J2698" s="17"/>
      <c r="K2698" s="17"/>
      <c r="L2698" s="17"/>
      <c r="M2698" s="17"/>
      <c r="N2698" s="17"/>
    </row>
    <row r="2699" spans="2:14" ht="24.95" customHeight="1">
      <c r="B2699" s="17"/>
      <c r="C2699" s="17"/>
      <c r="F2699" s="17"/>
      <c r="G2699" s="17"/>
      <c r="H2699" s="17"/>
      <c r="I2699" s="17"/>
      <c r="J2699" s="17"/>
      <c r="K2699" s="17"/>
      <c r="L2699" s="17"/>
      <c r="M2699" s="17"/>
      <c r="N2699" s="17"/>
    </row>
    <row r="2700" spans="2:14" ht="24.95" customHeight="1">
      <c r="B2700" s="17"/>
      <c r="C2700" s="17"/>
      <c r="F2700" s="17"/>
      <c r="G2700" s="17"/>
      <c r="H2700" s="17"/>
      <c r="I2700" s="17"/>
      <c r="J2700" s="17"/>
      <c r="K2700" s="17"/>
      <c r="L2700" s="17"/>
      <c r="M2700" s="17"/>
      <c r="N2700" s="17"/>
    </row>
    <row r="2701" spans="2:14" ht="24.95" customHeight="1">
      <c r="B2701" s="17"/>
      <c r="C2701" s="17"/>
      <c r="F2701" s="17"/>
      <c r="G2701" s="17"/>
      <c r="H2701" s="17"/>
      <c r="I2701" s="17"/>
      <c r="J2701" s="17"/>
      <c r="K2701" s="17"/>
      <c r="L2701" s="17"/>
      <c r="M2701" s="17"/>
      <c r="N2701" s="17"/>
    </row>
    <row r="2702" spans="2:14" ht="24.95" customHeight="1">
      <c r="B2702" s="17"/>
      <c r="C2702" s="17"/>
      <c r="F2702" s="17"/>
      <c r="G2702" s="17"/>
      <c r="H2702" s="17"/>
      <c r="I2702" s="17"/>
      <c r="J2702" s="17"/>
      <c r="K2702" s="17"/>
      <c r="L2702" s="17"/>
      <c r="M2702" s="17"/>
      <c r="N2702" s="17"/>
    </row>
    <row r="2703" spans="2:14" ht="24.95" customHeight="1">
      <c r="B2703" s="17"/>
      <c r="C2703" s="17"/>
      <c r="F2703" s="17"/>
      <c r="G2703" s="17"/>
      <c r="H2703" s="17"/>
      <c r="I2703" s="17"/>
      <c r="J2703" s="17"/>
      <c r="K2703" s="17"/>
      <c r="L2703" s="17"/>
      <c r="M2703" s="17"/>
      <c r="N2703" s="17"/>
    </row>
    <row r="2704" spans="2:14" ht="24.95" customHeight="1">
      <c r="B2704" s="17"/>
      <c r="C2704" s="17"/>
      <c r="F2704" s="17"/>
      <c r="G2704" s="17"/>
      <c r="H2704" s="17"/>
      <c r="I2704" s="17"/>
      <c r="J2704" s="17"/>
      <c r="K2704" s="17"/>
      <c r="L2704" s="17"/>
      <c r="M2704" s="17"/>
      <c r="N2704" s="17"/>
    </row>
    <row r="2705" spans="2:14" ht="24.95" customHeight="1">
      <c r="B2705" s="17"/>
      <c r="C2705" s="17"/>
      <c r="F2705" s="17"/>
      <c r="G2705" s="17"/>
      <c r="H2705" s="17"/>
      <c r="I2705" s="17"/>
      <c r="J2705" s="17"/>
      <c r="K2705" s="17"/>
      <c r="L2705" s="17"/>
      <c r="M2705" s="17"/>
      <c r="N2705" s="17"/>
    </row>
    <row r="2706" spans="2:14" ht="24.95" customHeight="1">
      <c r="B2706" s="17"/>
      <c r="C2706" s="17"/>
      <c r="F2706" s="17"/>
      <c r="G2706" s="17"/>
      <c r="H2706" s="17"/>
      <c r="I2706" s="17"/>
      <c r="J2706" s="17"/>
      <c r="K2706" s="17"/>
      <c r="L2706" s="17"/>
      <c r="M2706" s="17"/>
      <c r="N2706" s="17"/>
    </row>
    <row r="2707" spans="2:14" ht="24.95" customHeight="1">
      <c r="B2707" s="17"/>
      <c r="C2707" s="17"/>
      <c r="F2707" s="17"/>
      <c r="G2707" s="17"/>
      <c r="H2707" s="17"/>
      <c r="I2707" s="17"/>
      <c r="J2707" s="17"/>
      <c r="K2707" s="17"/>
      <c r="L2707" s="17"/>
      <c r="M2707" s="17"/>
      <c r="N2707" s="17"/>
    </row>
    <row r="2708" spans="2:14" ht="24.95" customHeight="1">
      <c r="B2708" s="17"/>
      <c r="C2708" s="17"/>
      <c r="F2708" s="17"/>
      <c r="G2708" s="17"/>
      <c r="H2708" s="17"/>
      <c r="I2708" s="17"/>
      <c r="J2708" s="17"/>
      <c r="K2708" s="17"/>
      <c r="L2708" s="17"/>
      <c r="M2708" s="17"/>
      <c r="N2708" s="17"/>
    </row>
    <row r="2709" spans="2:14" ht="24.95" customHeight="1">
      <c r="B2709" s="17"/>
      <c r="C2709" s="17"/>
      <c r="F2709" s="17"/>
      <c r="G2709" s="17"/>
      <c r="H2709" s="17"/>
      <c r="I2709" s="17"/>
      <c r="J2709" s="17"/>
      <c r="K2709" s="17"/>
      <c r="L2709" s="17"/>
      <c r="M2709" s="17"/>
      <c r="N2709" s="17"/>
    </row>
    <row r="2710" spans="2:14" ht="24.95" customHeight="1">
      <c r="B2710" s="17"/>
      <c r="C2710" s="17"/>
      <c r="F2710" s="17"/>
      <c r="G2710" s="17"/>
      <c r="H2710" s="17"/>
      <c r="I2710" s="17"/>
      <c r="J2710" s="17"/>
      <c r="K2710" s="17"/>
      <c r="L2710" s="17"/>
      <c r="M2710" s="17"/>
      <c r="N2710" s="17"/>
    </row>
    <row r="2711" spans="2:14" ht="24.95" customHeight="1">
      <c r="B2711" s="17"/>
      <c r="C2711" s="17"/>
      <c r="F2711" s="17"/>
      <c r="G2711" s="17"/>
      <c r="H2711" s="17"/>
      <c r="I2711" s="17"/>
      <c r="J2711" s="17"/>
      <c r="K2711" s="17"/>
      <c r="L2711" s="17"/>
      <c r="M2711" s="17"/>
      <c r="N2711" s="17"/>
    </row>
    <row r="2712" spans="2:14" ht="24.95" customHeight="1">
      <c r="B2712" s="17"/>
      <c r="C2712" s="17"/>
      <c r="F2712" s="17"/>
      <c r="G2712" s="17"/>
      <c r="H2712" s="17"/>
      <c r="I2712" s="17"/>
      <c r="J2712" s="17"/>
      <c r="K2712" s="17"/>
      <c r="L2712" s="17"/>
      <c r="M2712" s="17"/>
      <c r="N2712" s="17"/>
    </row>
    <row r="2713" spans="2:14" ht="24.95" customHeight="1">
      <c r="B2713" s="17"/>
      <c r="C2713" s="17"/>
      <c r="F2713" s="17"/>
      <c r="G2713" s="17"/>
      <c r="H2713" s="17"/>
      <c r="I2713" s="17"/>
      <c r="J2713" s="17"/>
      <c r="K2713" s="17"/>
      <c r="L2713" s="17"/>
      <c r="M2713" s="17"/>
      <c r="N2713" s="17"/>
    </row>
    <row r="2714" spans="2:14" ht="24.95" customHeight="1">
      <c r="B2714" s="17"/>
      <c r="C2714" s="17"/>
      <c r="F2714" s="17"/>
      <c r="G2714" s="17"/>
      <c r="H2714" s="17"/>
      <c r="I2714" s="17"/>
      <c r="J2714" s="17"/>
      <c r="K2714" s="17"/>
      <c r="L2714" s="17"/>
      <c r="M2714" s="17"/>
      <c r="N2714" s="17"/>
    </row>
    <row r="2715" spans="2:14" ht="24.95" customHeight="1">
      <c r="B2715" s="17"/>
      <c r="C2715" s="17"/>
      <c r="F2715" s="17"/>
      <c r="G2715" s="17"/>
      <c r="H2715" s="17"/>
      <c r="I2715" s="17"/>
      <c r="J2715" s="17"/>
      <c r="K2715" s="17"/>
      <c r="L2715" s="17"/>
      <c r="M2715" s="17"/>
      <c r="N2715" s="17"/>
    </row>
    <row r="2716" spans="2:14" ht="24.95" customHeight="1">
      <c r="B2716" s="17"/>
      <c r="C2716" s="17"/>
      <c r="F2716" s="17"/>
      <c r="G2716" s="17"/>
      <c r="H2716" s="17"/>
      <c r="I2716" s="17"/>
      <c r="J2716" s="17"/>
      <c r="K2716" s="17"/>
      <c r="L2716" s="17"/>
      <c r="M2716" s="17"/>
      <c r="N2716" s="17"/>
    </row>
    <row r="2717" spans="2:14" ht="24.95" customHeight="1">
      <c r="B2717" s="17"/>
      <c r="C2717" s="17"/>
      <c r="F2717" s="17"/>
      <c r="G2717" s="17"/>
      <c r="H2717" s="17"/>
      <c r="I2717" s="17"/>
      <c r="J2717" s="17"/>
      <c r="K2717" s="17"/>
      <c r="L2717" s="17"/>
      <c r="M2717" s="17"/>
      <c r="N2717" s="17"/>
    </row>
    <row r="2718" spans="2:14" ht="24.95" customHeight="1">
      <c r="B2718" s="17"/>
      <c r="C2718" s="17"/>
      <c r="F2718" s="17"/>
      <c r="G2718" s="17"/>
      <c r="H2718" s="17"/>
      <c r="I2718" s="17"/>
      <c r="J2718" s="17"/>
      <c r="K2718" s="17"/>
      <c r="L2718" s="17"/>
      <c r="M2718" s="17"/>
      <c r="N2718" s="17"/>
    </row>
    <row r="2719" spans="2:14" ht="24.95" customHeight="1">
      <c r="B2719" s="17"/>
      <c r="C2719" s="17"/>
      <c r="F2719" s="17"/>
      <c r="G2719" s="17"/>
      <c r="H2719" s="17"/>
      <c r="I2719" s="17"/>
      <c r="J2719" s="17"/>
      <c r="K2719" s="17"/>
      <c r="L2719" s="17"/>
      <c r="M2719" s="17"/>
      <c r="N2719" s="17"/>
    </row>
    <row r="2720" spans="2:14" ht="24.95" customHeight="1">
      <c r="B2720" s="17"/>
      <c r="C2720" s="17"/>
      <c r="F2720" s="17"/>
      <c r="G2720" s="17"/>
      <c r="H2720" s="17"/>
      <c r="I2720" s="17"/>
      <c r="J2720" s="17"/>
      <c r="K2720" s="17"/>
      <c r="L2720" s="17"/>
      <c r="M2720" s="17"/>
      <c r="N2720" s="17"/>
    </row>
    <row r="2721" spans="2:14" ht="24.95" customHeight="1">
      <c r="B2721" s="17"/>
      <c r="C2721" s="17"/>
      <c r="F2721" s="17"/>
      <c r="G2721" s="17"/>
      <c r="H2721" s="17"/>
      <c r="I2721" s="17"/>
      <c r="J2721" s="17"/>
      <c r="K2721" s="17"/>
      <c r="L2721" s="17"/>
      <c r="M2721" s="17"/>
      <c r="N2721" s="17"/>
    </row>
    <row r="2722" spans="2:14" ht="24.95" customHeight="1">
      <c r="B2722" s="17"/>
      <c r="C2722" s="17"/>
      <c r="F2722" s="17"/>
      <c r="G2722" s="17"/>
      <c r="H2722" s="17"/>
      <c r="I2722" s="17"/>
      <c r="J2722" s="17"/>
      <c r="K2722" s="17"/>
      <c r="L2722" s="17"/>
      <c r="M2722" s="17"/>
      <c r="N2722" s="17"/>
    </row>
    <row r="2723" spans="2:14" ht="24.95" customHeight="1">
      <c r="B2723" s="17"/>
      <c r="C2723" s="17"/>
      <c r="F2723" s="17"/>
      <c r="G2723" s="17"/>
      <c r="H2723" s="17"/>
      <c r="I2723" s="17"/>
      <c r="J2723" s="17"/>
      <c r="K2723" s="17"/>
      <c r="L2723" s="17"/>
      <c r="M2723" s="17"/>
      <c r="N2723" s="17"/>
    </row>
    <row r="2724" spans="2:14" ht="24.95" customHeight="1">
      <c r="B2724" s="17"/>
      <c r="C2724" s="17"/>
      <c r="F2724" s="17"/>
      <c r="G2724" s="17"/>
      <c r="H2724" s="17"/>
      <c r="I2724" s="17"/>
      <c r="J2724" s="17"/>
      <c r="K2724" s="17"/>
      <c r="L2724" s="17"/>
      <c r="M2724" s="17"/>
      <c r="N2724" s="17"/>
    </row>
    <row r="2725" spans="2:14" ht="24.95" customHeight="1">
      <c r="B2725" s="17"/>
      <c r="C2725" s="17"/>
      <c r="F2725" s="17"/>
      <c r="G2725" s="17"/>
      <c r="H2725" s="17"/>
      <c r="I2725" s="17"/>
      <c r="J2725" s="17"/>
      <c r="K2725" s="17"/>
      <c r="L2725" s="17"/>
      <c r="M2725" s="17"/>
      <c r="N2725" s="17"/>
    </row>
    <row r="2726" spans="2:14" ht="24.95" customHeight="1">
      <c r="B2726" s="17"/>
      <c r="C2726" s="17"/>
      <c r="F2726" s="17"/>
      <c r="G2726" s="17"/>
      <c r="H2726" s="17"/>
      <c r="I2726" s="17"/>
      <c r="J2726" s="17"/>
      <c r="K2726" s="17"/>
      <c r="L2726" s="17"/>
      <c r="M2726" s="17"/>
      <c r="N2726" s="17"/>
    </row>
    <row r="2727" spans="2:14" ht="24.95" customHeight="1">
      <c r="B2727" s="17"/>
      <c r="C2727" s="17"/>
      <c r="F2727" s="17"/>
      <c r="G2727" s="17"/>
      <c r="H2727" s="17"/>
      <c r="I2727" s="17"/>
      <c r="J2727" s="17"/>
      <c r="K2727" s="17"/>
      <c r="L2727" s="17"/>
      <c r="M2727" s="17"/>
      <c r="N2727" s="17"/>
    </row>
    <row r="2728" spans="2:14" ht="24.95" customHeight="1">
      <c r="B2728" s="17"/>
      <c r="C2728" s="17"/>
      <c r="F2728" s="17"/>
      <c r="G2728" s="17"/>
      <c r="H2728" s="17"/>
      <c r="I2728" s="17"/>
      <c r="J2728" s="17"/>
      <c r="K2728" s="17"/>
      <c r="L2728" s="17"/>
      <c r="M2728" s="17"/>
      <c r="N2728" s="17"/>
    </row>
    <row r="2729" spans="2:14" ht="24.95" customHeight="1">
      <c r="B2729" s="17"/>
      <c r="C2729" s="17"/>
      <c r="F2729" s="17"/>
      <c r="G2729" s="17"/>
      <c r="H2729" s="17"/>
      <c r="I2729" s="17"/>
      <c r="J2729" s="17"/>
      <c r="K2729" s="17"/>
      <c r="L2729" s="17"/>
      <c r="M2729" s="17"/>
      <c r="N2729" s="17"/>
    </row>
    <row r="2730" spans="2:14" ht="24.95" customHeight="1">
      <c r="B2730" s="17"/>
      <c r="C2730" s="17"/>
      <c r="F2730" s="17"/>
      <c r="G2730" s="17"/>
      <c r="H2730" s="17"/>
      <c r="I2730" s="17"/>
      <c r="J2730" s="17"/>
      <c r="K2730" s="17"/>
      <c r="L2730" s="17"/>
      <c r="M2730" s="17"/>
      <c r="N2730" s="17"/>
    </row>
    <row r="2731" spans="2:14" ht="24.95" customHeight="1">
      <c r="B2731" s="17"/>
      <c r="C2731" s="17"/>
      <c r="F2731" s="17"/>
      <c r="G2731" s="17"/>
      <c r="H2731" s="17"/>
      <c r="I2731" s="17"/>
      <c r="J2731" s="17"/>
      <c r="K2731" s="17"/>
      <c r="L2731" s="17"/>
      <c r="M2731" s="17"/>
      <c r="N2731" s="17"/>
    </row>
    <row r="2732" spans="2:14" ht="24.95" customHeight="1">
      <c r="B2732" s="17"/>
      <c r="C2732" s="17"/>
      <c r="F2732" s="17"/>
      <c r="G2732" s="17"/>
      <c r="H2732" s="17"/>
      <c r="I2732" s="17"/>
      <c r="J2732" s="17"/>
      <c r="K2732" s="17"/>
      <c r="L2732" s="17"/>
      <c r="M2732" s="17"/>
      <c r="N2732" s="17"/>
    </row>
    <row r="2733" spans="2:14" ht="24.95" customHeight="1">
      <c r="B2733" s="17"/>
      <c r="C2733" s="17"/>
      <c r="F2733" s="17"/>
      <c r="G2733" s="17"/>
      <c r="H2733" s="17"/>
      <c r="I2733" s="17"/>
      <c r="J2733" s="17"/>
      <c r="K2733" s="17"/>
      <c r="L2733" s="17"/>
      <c r="M2733" s="17"/>
      <c r="N2733" s="17"/>
    </row>
    <row r="2734" spans="2:14" ht="24.95" customHeight="1">
      <c r="B2734" s="17"/>
      <c r="C2734" s="17"/>
      <c r="F2734" s="17"/>
      <c r="G2734" s="17"/>
      <c r="H2734" s="17"/>
      <c r="I2734" s="17"/>
      <c r="J2734" s="17"/>
      <c r="K2734" s="17"/>
      <c r="L2734" s="17"/>
      <c r="M2734" s="17"/>
      <c r="N2734" s="17"/>
    </row>
    <row r="2735" spans="2:14" ht="24.95" customHeight="1">
      <c r="B2735" s="17"/>
      <c r="C2735" s="17"/>
      <c r="F2735" s="17"/>
      <c r="G2735" s="17"/>
      <c r="H2735" s="17"/>
      <c r="I2735" s="17"/>
      <c r="J2735" s="17"/>
      <c r="K2735" s="17"/>
      <c r="L2735" s="17"/>
      <c r="M2735" s="17"/>
      <c r="N2735" s="17"/>
    </row>
    <row r="2736" spans="2:14" ht="24.95" customHeight="1">
      <c r="B2736" s="17"/>
      <c r="C2736" s="17"/>
      <c r="F2736" s="17"/>
      <c r="G2736" s="17"/>
      <c r="H2736" s="17"/>
      <c r="I2736" s="17"/>
      <c r="J2736" s="17"/>
      <c r="K2736" s="17"/>
      <c r="L2736" s="17"/>
      <c r="M2736" s="17"/>
      <c r="N2736" s="17"/>
    </row>
    <row r="2737" spans="2:14" ht="24.95" customHeight="1">
      <c r="B2737" s="17"/>
      <c r="C2737" s="17"/>
      <c r="F2737" s="17"/>
      <c r="G2737" s="17"/>
      <c r="H2737" s="17"/>
      <c r="I2737" s="17"/>
      <c r="J2737" s="17"/>
      <c r="K2737" s="17"/>
      <c r="L2737" s="17"/>
      <c r="M2737" s="17"/>
      <c r="N2737" s="17"/>
    </row>
    <row r="2738" spans="2:14" ht="24.95" customHeight="1">
      <c r="B2738" s="17"/>
      <c r="C2738" s="17"/>
      <c r="F2738" s="17"/>
      <c r="G2738" s="17"/>
      <c r="H2738" s="17"/>
      <c r="I2738" s="17"/>
      <c r="J2738" s="17"/>
      <c r="K2738" s="17"/>
      <c r="L2738" s="17"/>
      <c r="M2738" s="17"/>
      <c r="N2738" s="17"/>
    </row>
    <row r="2739" spans="2:14" ht="24.95" customHeight="1">
      <c r="B2739" s="17"/>
      <c r="C2739" s="17"/>
      <c r="F2739" s="17"/>
      <c r="G2739" s="17"/>
      <c r="H2739" s="17"/>
      <c r="I2739" s="17"/>
      <c r="J2739" s="17"/>
      <c r="K2739" s="17"/>
      <c r="L2739" s="17"/>
      <c r="M2739" s="17"/>
      <c r="N2739" s="17"/>
    </row>
    <row r="2740" spans="2:14" ht="24.95" customHeight="1">
      <c r="B2740" s="17"/>
      <c r="C2740" s="17"/>
      <c r="F2740" s="17"/>
      <c r="G2740" s="17"/>
      <c r="H2740" s="17"/>
      <c r="I2740" s="17"/>
      <c r="J2740" s="17"/>
      <c r="K2740" s="17"/>
      <c r="L2740" s="17"/>
      <c r="M2740" s="17"/>
      <c r="N2740" s="17"/>
    </row>
    <row r="2741" spans="2:14" ht="24.95" customHeight="1">
      <c r="B2741" s="17"/>
      <c r="C2741" s="17"/>
      <c r="F2741" s="17"/>
      <c r="G2741" s="17"/>
      <c r="H2741" s="17"/>
      <c r="I2741" s="17"/>
      <c r="J2741" s="17"/>
      <c r="K2741" s="17"/>
      <c r="L2741" s="17"/>
      <c r="M2741" s="17"/>
      <c r="N2741" s="17"/>
    </row>
    <row r="2742" spans="2:14" ht="24.95" customHeight="1">
      <c r="B2742" s="17"/>
      <c r="C2742" s="17"/>
      <c r="F2742" s="17"/>
      <c r="G2742" s="17"/>
      <c r="H2742" s="17"/>
      <c r="I2742" s="17"/>
      <c r="J2742" s="17"/>
      <c r="K2742" s="17"/>
      <c r="L2742" s="17"/>
      <c r="M2742" s="17"/>
      <c r="N2742" s="17"/>
    </row>
    <row r="2743" spans="2:14" ht="24.95" customHeight="1">
      <c r="B2743" s="17"/>
      <c r="C2743" s="17"/>
      <c r="F2743" s="17"/>
      <c r="G2743" s="17"/>
      <c r="H2743" s="17"/>
      <c r="I2743" s="17"/>
      <c r="J2743" s="17"/>
      <c r="K2743" s="17"/>
      <c r="L2743" s="17"/>
      <c r="M2743" s="17"/>
      <c r="N2743" s="17"/>
    </row>
    <row r="2744" spans="2:14" ht="24.95" customHeight="1">
      <c r="B2744" s="17"/>
      <c r="C2744" s="17"/>
      <c r="F2744" s="17"/>
      <c r="G2744" s="17"/>
      <c r="H2744" s="17"/>
      <c r="I2744" s="17"/>
      <c r="J2744" s="17"/>
      <c r="K2744" s="17"/>
      <c r="L2744" s="17"/>
      <c r="M2744" s="17"/>
      <c r="N2744" s="17"/>
    </row>
    <row r="2745" spans="2:14" ht="24.95" customHeight="1">
      <c r="B2745" s="17"/>
      <c r="C2745" s="17"/>
      <c r="F2745" s="17"/>
      <c r="G2745" s="17"/>
      <c r="H2745" s="17"/>
      <c r="I2745" s="17"/>
      <c r="J2745" s="17"/>
      <c r="K2745" s="17"/>
      <c r="L2745" s="17"/>
      <c r="M2745" s="17"/>
      <c r="N2745" s="17"/>
    </row>
    <row r="2746" spans="2:14" ht="24.95" customHeight="1">
      <c r="B2746" s="17"/>
      <c r="C2746" s="17"/>
      <c r="F2746" s="17"/>
      <c r="G2746" s="17"/>
      <c r="H2746" s="17"/>
      <c r="I2746" s="17"/>
      <c r="J2746" s="17"/>
      <c r="K2746" s="17"/>
      <c r="L2746" s="17"/>
      <c r="M2746" s="17"/>
      <c r="N2746" s="17"/>
    </row>
    <row r="2747" spans="2:14" ht="24.95" customHeight="1">
      <c r="B2747" s="17"/>
      <c r="C2747" s="17"/>
      <c r="F2747" s="17"/>
      <c r="G2747" s="17"/>
      <c r="H2747" s="17"/>
      <c r="I2747" s="17"/>
      <c r="J2747" s="17"/>
      <c r="K2747" s="17"/>
      <c r="L2747" s="17"/>
      <c r="M2747" s="17"/>
      <c r="N2747" s="17"/>
    </row>
    <row r="2748" spans="2:14" ht="24.95" customHeight="1">
      <c r="B2748" s="17"/>
      <c r="C2748" s="17"/>
      <c r="F2748" s="17"/>
      <c r="G2748" s="17"/>
      <c r="H2748" s="17"/>
      <c r="I2748" s="17"/>
      <c r="J2748" s="17"/>
      <c r="K2748" s="17"/>
      <c r="L2748" s="17"/>
      <c r="M2748" s="17"/>
      <c r="N2748" s="17"/>
    </row>
    <row r="2749" spans="2:14" ht="24.95" customHeight="1">
      <c r="B2749" s="17"/>
      <c r="C2749" s="17"/>
      <c r="F2749" s="17"/>
      <c r="G2749" s="17"/>
      <c r="H2749" s="17"/>
      <c r="I2749" s="17"/>
      <c r="J2749" s="17"/>
      <c r="K2749" s="17"/>
      <c r="L2749" s="17"/>
      <c r="M2749" s="17"/>
      <c r="N2749" s="17"/>
    </row>
    <row r="2750" spans="2:14" ht="24.95" customHeight="1">
      <c r="B2750" s="17"/>
      <c r="C2750" s="17"/>
      <c r="F2750" s="17"/>
      <c r="G2750" s="17"/>
      <c r="H2750" s="17"/>
      <c r="I2750" s="17"/>
      <c r="J2750" s="17"/>
      <c r="K2750" s="17"/>
      <c r="L2750" s="17"/>
      <c r="M2750" s="17"/>
      <c r="N2750" s="17"/>
    </row>
    <row r="2751" spans="2:14" ht="24.95" customHeight="1">
      <c r="B2751" s="17"/>
      <c r="C2751" s="17"/>
      <c r="F2751" s="17"/>
      <c r="G2751" s="17"/>
      <c r="H2751" s="17"/>
      <c r="I2751" s="17"/>
      <c r="J2751" s="17"/>
      <c r="K2751" s="17"/>
      <c r="L2751" s="17"/>
      <c r="M2751" s="17"/>
      <c r="N2751" s="17"/>
    </row>
    <row r="2752" spans="2:14" ht="24.95" customHeight="1">
      <c r="B2752" s="17"/>
      <c r="C2752" s="17"/>
      <c r="F2752" s="17"/>
      <c r="G2752" s="17"/>
      <c r="H2752" s="17"/>
      <c r="I2752" s="17"/>
      <c r="J2752" s="17"/>
      <c r="K2752" s="17"/>
      <c r="L2752" s="17"/>
      <c r="M2752" s="17"/>
      <c r="N2752" s="17"/>
    </row>
    <row r="2753" spans="2:14" ht="24.95" customHeight="1">
      <c r="B2753" s="17"/>
      <c r="C2753" s="17"/>
      <c r="F2753" s="17"/>
      <c r="G2753" s="17"/>
      <c r="H2753" s="17"/>
      <c r="I2753" s="17"/>
      <c r="J2753" s="17"/>
      <c r="K2753" s="17"/>
      <c r="L2753" s="17"/>
      <c r="M2753" s="17"/>
      <c r="N2753" s="17"/>
    </row>
    <row r="2754" spans="2:14" ht="24.95" customHeight="1">
      <c r="B2754" s="17"/>
      <c r="C2754" s="17"/>
      <c r="F2754" s="17"/>
      <c r="G2754" s="17"/>
      <c r="H2754" s="17"/>
      <c r="I2754" s="17"/>
      <c r="J2754" s="17"/>
      <c r="K2754" s="17"/>
      <c r="L2754" s="17"/>
      <c r="M2754" s="17"/>
      <c r="N2754" s="17"/>
    </row>
    <row r="2755" spans="2:14" ht="24.95" customHeight="1">
      <c r="B2755" s="17"/>
      <c r="C2755" s="17"/>
      <c r="F2755" s="17"/>
      <c r="G2755" s="17"/>
      <c r="H2755" s="17"/>
      <c r="I2755" s="17"/>
      <c r="J2755" s="17"/>
      <c r="K2755" s="17"/>
      <c r="L2755" s="17"/>
      <c r="M2755" s="17"/>
      <c r="N2755" s="17"/>
    </row>
    <row r="2756" spans="2:14" ht="24.95" customHeight="1">
      <c r="B2756" s="17"/>
      <c r="C2756" s="17"/>
      <c r="F2756" s="17"/>
      <c r="G2756" s="17"/>
      <c r="H2756" s="17"/>
      <c r="I2756" s="17"/>
      <c r="J2756" s="17"/>
      <c r="K2756" s="17"/>
      <c r="L2756" s="17"/>
      <c r="M2756" s="17"/>
      <c r="N2756" s="17"/>
    </row>
    <row r="2757" spans="2:14" ht="24.95" customHeight="1">
      <c r="B2757" s="17"/>
      <c r="C2757" s="17"/>
      <c r="F2757" s="17"/>
      <c r="G2757" s="17"/>
      <c r="H2757" s="17"/>
      <c r="I2757" s="17"/>
      <c r="J2757" s="17"/>
      <c r="K2757" s="17"/>
      <c r="L2757" s="17"/>
      <c r="M2757" s="17"/>
      <c r="N2757" s="17"/>
    </row>
    <row r="2758" spans="2:14" ht="24.95" customHeight="1">
      <c r="B2758" s="17"/>
      <c r="C2758" s="17"/>
      <c r="F2758" s="17"/>
      <c r="G2758" s="17"/>
      <c r="H2758" s="17"/>
      <c r="I2758" s="17"/>
      <c r="J2758" s="17"/>
      <c r="K2758" s="17"/>
      <c r="L2758" s="17"/>
      <c r="M2758" s="17"/>
      <c r="N2758" s="17"/>
    </row>
    <row r="2759" spans="2:14" ht="24.95" customHeight="1">
      <c r="B2759" s="17"/>
      <c r="C2759" s="17"/>
      <c r="F2759" s="17"/>
      <c r="G2759" s="17"/>
      <c r="H2759" s="17"/>
      <c r="I2759" s="17"/>
      <c r="J2759" s="17"/>
      <c r="K2759" s="17"/>
      <c r="L2759" s="17"/>
      <c r="M2759" s="17"/>
      <c r="N2759" s="17"/>
    </row>
    <row r="2760" spans="2:14" ht="24.95" customHeight="1">
      <c r="B2760" s="17"/>
      <c r="C2760" s="17"/>
      <c r="F2760" s="17"/>
      <c r="G2760" s="17"/>
      <c r="H2760" s="17"/>
      <c r="I2760" s="17"/>
      <c r="J2760" s="17"/>
      <c r="K2760" s="17"/>
      <c r="L2760" s="17"/>
      <c r="M2760" s="17"/>
      <c r="N2760" s="17"/>
    </row>
    <row r="2761" spans="2:14" ht="24.95" customHeight="1">
      <c r="B2761" s="17"/>
      <c r="C2761" s="17"/>
      <c r="F2761" s="17"/>
      <c r="G2761" s="17"/>
      <c r="H2761" s="17"/>
      <c r="I2761" s="17"/>
      <c r="J2761" s="17"/>
      <c r="K2761" s="17"/>
      <c r="L2761" s="17"/>
      <c r="M2761" s="17"/>
      <c r="N2761" s="17"/>
    </row>
    <row r="2762" spans="2:14" ht="24.95" customHeight="1">
      <c r="B2762" s="17"/>
      <c r="C2762" s="17"/>
      <c r="F2762" s="17"/>
      <c r="G2762" s="17"/>
      <c r="H2762" s="17"/>
      <c r="I2762" s="17"/>
      <c r="J2762" s="17"/>
      <c r="K2762" s="17"/>
      <c r="L2762" s="17"/>
      <c r="M2762" s="17"/>
      <c r="N2762" s="17"/>
    </row>
    <row r="2763" spans="2:14" ht="24.95" customHeight="1">
      <c r="B2763" s="17"/>
      <c r="C2763" s="17"/>
      <c r="F2763" s="17"/>
      <c r="G2763" s="17"/>
      <c r="H2763" s="17"/>
      <c r="I2763" s="17"/>
      <c r="J2763" s="17"/>
      <c r="K2763" s="17"/>
      <c r="L2763" s="17"/>
      <c r="M2763" s="17"/>
      <c r="N2763" s="17"/>
    </row>
    <row r="2764" spans="2:14" ht="24.95" customHeight="1">
      <c r="B2764" s="17"/>
      <c r="C2764" s="17"/>
      <c r="F2764" s="17"/>
      <c r="G2764" s="17"/>
      <c r="H2764" s="17"/>
      <c r="I2764" s="17"/>
      <c r="J2764" s="17"/>
      <c r="K2764" s="17"/>
      <c r="L2764" s="17"/>
      <c r="M2764" s="17"/>
      <c r="N2764" s="17"/>
    </row>
    <row r="2765" spans="2:14" ht="24.95" customHeight="1">
      <c r="B2765" s="17"/>
      <c r="C2765" s="17"/>
      <c r="F2765" s="17"/>
      <c r="G2765" s="17"/>
      <c r="H2765" s="17"/>
      <c r="I2765" s="17"/>
      <c r="J2765" s="17"/>
      <c r="K2765" s="17"/>
      <c r="L2765" s="17"/>
      <c r="M2765" s="17"/>
      <c r="N2765" s="17"/>
    </row>
    <row r="2766" spans="2:14" ht="24.95" customHeight="1">
      <c r="B2766" s="17"/>
      <c r="C2766" s="17"/>
      <c r="F2766" s="17"/>
      <c r="G2766" s="17"/>
      <c r="H2766" s="17"/>
      <c r="I2766" s="17"/>
      <c r="J2766" s="17"/>
      <c r="K2766" s="17"/>
      <c r="L2766" s="17"/>
      <c r="M2766" s="17"/>
      <c r="N2766" s="17"/>
    </row>
    <row r="2767" spans="2:14" ht="24.95" customHeight="1">
      <c r="B2767" s="17"/>
      <c r="C2767" s="17"/>
      <c r="F2767" s="17"/>
      <c r="G2767" s="17"/>
      <c r="H2767" s="17"/>
      <c r="I2767" s="17"/>
      <c r="J2767" s="17"/>
      <c r="K2767" s="17"/>
      <c r="L2767" s="17"/>
      <c r="M2767" s="17"/>
      <c r="N2767" s="17"/>
    </row>
    <row r="2768" spans="2:14" ht="24.95" customHeight="1">
      <c r="B2768" s="17"/>
      <c r="C2768" s="17"/>
      <c r="F2768" s="17"/>
      <c r="G2768" s="17"/>
      <c r="H2768" s="17"/>
      <c r="I2768" s="17"/>
      <c r="J2768" s="17"/>
      <c r="K2768" s="17"/>
      <c r="L2768" s="17"/>
      <c r="M2768" s="17"/>
      <c r="N2768" s="17"/>
    </row>
    <row r="2769" spans="2:14" ht="24.95" customHeight="1">
      <c r="B2769" s="17"/>
      <c r="C2769" s="17"/>
      <c r="F2769" s="17"/>
      <c r="G2769" s="17"/>
      <c r="H2769" s="17"/>
      <c r="I2769" s="17"/>
      <c r="J2769" s="17"/>
      <c r="K2769" s="17"/>
      <c r="L2769" s="17"/>
      <c r="M2769" s="17"/>
      <c r="N2769" s="17"/>
    </row>
    <row r="2770" spans="2:14" ht="24.95" customHeight="1">
      <c r="B2770" s="17"/>
      <c r="C2770" s="17"/>
      <c r="F2770" s="17"/>
      <c r="G2770" s="17"/>
      <c r="H2770" s="17"/>
      <c r="I2770" s="17"/>
      <c r="J2770" s="17"/>
      <c r="K2770" s="17"/>
      <c r="L2770" s="17"/>
      <c r="M2770" s="17"/>
      <c r="N2770" s="17"/>
    </row>
    <row r="2771" spans="2:14" ht="24.95" customHeight="1">
      <c r="B2771" s="17"/>
      <c r="C2771" s="17"/>
      <c r="F2771" s="17"/>
      <c r="G2771" s="17"/>
      <c r="H2771" s="17"/>
      <c r="I2771" s="17"/>
      <c r="J2771" s="17"/>
      <c r="K2771" s="17"/>
      <c r="L2771" s="17"/>
      <c r="M2771" s="17"/>
      <c r="N2771" s="17"/>
    </row>
    <row r="2772" spans="2:14" ht="24.95" customHeight="1">
      <c r="B2772" s="17"/>
      <c r="C2772" s="17"/>
      <c r="F2772" s="17"/>
      <c r="G2772" s="17"/>
      <c r="H2772" s="17"/>
      <c r="I2772" s="17"/>
      <c r="J2772" s="17"/>
      <c r="K2772" s="17"/>
      <c r="L2772" s="17"/>
      <c r="M2772" s="17"/>
      <c r="N2772" s="17"/>
    </row>
    <row r="2773" spans="2:14" ht="24.95" customHeight="1">
      <c r="B2773" s="17"/>
      <c r="C2773" s="17"/>
      <c r="F2773" s="17"/>
      <c r="G2773" s="17"/>
      <c r="H2773" s="17"/>
      <c r="I2773" s="17"/>
      <c r="J2773" s="17"/>
      <c r="K2773" s="17"/>
      <c r="L2773" s="17"/>
      <c r="M2773" s="17"/>
      <c r="N2773" s="17"/>
    </row>
    <row r="2774" spans="2:14" ht="24.95" customHeight="1">
      <c r="B2774" s="17"/>
      <c r="C2774" s="17"/>
      <c r="F2774" s="17"/>
      <c r="G2774" s="17"/>
      <c r="H2774" s="17"/>
      <c r="I2774" s="17"/>
      <c r="J2774" s="17"/>
      <c r="K2774" s="17"/>
      <c r="L2774" s="17"/>
      <c r="M2774" s="17"/>
      <c r="N2774" s="17"/>
    </row>
    <row r="2775" spans="2:14" ht="24.95" customHeight="1">
      <c r="B2775" s="17"/>
      <c r="C2775" s="17"/>
      <c r="F2775" s="17"/>
      <c r="G2775" s="17"/>
      <c r="H2775" s="17"/>
      <c r="I2775" s="17"/>
      <c r="J2775" s="17"/>
      <c r="K2775" s="17"/>
      <c r="L2775" s="17"/>
      <c r="M2775" s="17"/>
      <c r="N2775" s="17"/>
    </row>
    <row r="2776" spans="2:14" ht="24.95" customHeight="1">
      <c r="B2776" s="17"/>
      <c r="C2776" s="17"/>
      <c r="F2776" s="17"/>
      <c r="G2776" s="17"/>
      <c r="H2776" s="17"/>
      <c r="I2776" s="17"/>
      <c r="J2776" s="17"/>
      <c r="K2776" s="17"/>
      <c r="L2776" s="17"/>
      <c r="M2776" s="17"/>
      <c r="N2776" s="17"/>
    </row>
    <row r="2777" spans="2:14" ht="24.95" customHeight="1">
      <c r="B2777" s="17"/>
      <c r="C2777" s="17"/>
      <c r="F2777" s="17"/>
      <c r="G2777" s="17"/>
      <c r="H2777" s="17"/>
      <c r="I2777" s="17"/>
      <c r="J2777" s="17"/>
      <c r="K2777" s="17"/>
      <c r="L2777" s="17"/>
      <c r="M2777" s="17"/>
      <c r="N2777" s="17"/>
    </row>
    <row r="2778" spans="2:14" ht="24.95" customHeight="1">
      <c r="B2778" s="17"/>
      <c r="C2778" s="17"/>
      <c r="F2778" s="17"/>
      <c r="G2778" s="17"/>
      <c r="H2778" s="17"/>
      <c r="I2778" s="17"/>
      <c r="J2778" s="17"/>
      <c r="K2778" s="17"/>
      <c r="L2778" s="17"/>
      <c r="M2778" s="17"/>
      <c r="N2778" s="17"/>
    </row>
    <row r="2779" spans="2:14" ht="24.95" customHeight="1">
      <c r="B2779" s="17"/>
      <c r="C2779" s="17"/>
      <c r="F2779" s="17"/>
      <c r="G2779" s="17"/>
      <c r="H2779" s="17"/>
      <c r="I2779" s="17"/>
      <c r="J2779" s="17"/>
      <c r="K2779" s="17"/>
      <c r="L2779" s="17"/>
      <c r="M2779" s="17"/>
      <c r="N2779" s="17"/>
    </row>
    <row r="2780" spans="2:14" ht="24.95" customHeight="1">
      <c r="B2780" s="17"/>
      <c r="C2780" s="17"/>
      <c r="F2780" s="17"/>
      <c r="G2780" s="17"/>
      <c r="H2780" s="17"/>
      <c r="I2780" s="17"/>
      <c r="J2780" s="17"/>
      <c r="K2780" s="17"/>
      <c r="L2780" s="17"/>
      <c r="M2780" s="17"/>
      <c r="N2780" s="17"/>
    </row>
    <row r="2781" spans="2:14" ht="24.95" customHeight="1">
      <c r="B2781" s="17"/>
      <c r="C2781" s="17"/>
      <c r="F2781" s="17"/>
      <c r="G2781" s="17"/>
      <c r="H2781" s="17"/>
      <c r="I2781" s="17"/>
      <c r="J2781" s="17"/>
      <c r="K2781" s="17"/>
      <c r="L2781" s="17"/>
      <c r="M2781" s="17"/>
      <c r="N2781" s="17"/>
    </row>
    <row r="2782" spans="2:14" ht="24.95" customHeight="1">
      <c r="B2782" s="17"/>
      <c r="C2782" s="17"/>
      <c r="F2782" s="17"/>
      <c r="G2782" s="17"/>
      <c r="H2782" s="17"/>
      <c r="I2782" s="17"/>
      <c r="J2782" s="17"/>
      <c r="K2782" s="17"/>
      <c r="L2782" s="17"/>
      <c r="M2782" s="17"/>
      <c r="N2782" s="17"/>
    </row>
    <row r="2783" spans="2:14" ht="24.95" customHeight="1">
      <c r="B2783" s="17"/>
      <c r="C2783" s="17"/>
      <c r="F2783" s="17"/>
      <c r="G2783" s="17"/>
      <c r="H2783" s="17"/>
      <c r="I2783" s="17"/>
      <c r="J2783" s="17"/>
      <c r="K2783" s="17"/>
      <c r="L2783" s="17"/>
      <c r="M2783" s="17"/>
      <c r="N2783" s="17"/>
    </row>
    <row r="2784" spans="2:14" ht="24.95" customHeight="1">
      <c r="B2784" s="17"/>
      <c r="C2784" s="17"/>
      <c r="F2784" s="17"/>
      <c r="G2784" s="17"/>
      <c r="H2784" s="17"/>
      <c r="I2784" s="17"/>
      <c r="J2784" s="17"/>
      <c r="K2784" s="17"/>
      <c r="L2784" s="17"/>
      <c r="M2784" s="17"/>
      <c r="N2784" s="17"/>
    </row>
    <row r="2785" spans="2:14" ht="24.95" customHeight="1">
      <c r="B2785" s="17"/>
      <c r="C2785" s="17"/>
      <c r="F2785" s="17"/>
      <c r="G2785" s="17"/>
      <c r="H2785" s="17"/>
      <c r="I2785" s="17"/>
      <c r="J2785" s="17"/>
      <c r="K2785" s="17"/>
      <c r="L2785" s="17"/>
      <c r="M2785" s="17"/>
      <c r="N2785" s="17"/>
    </row>
    <row r="2786" spans="2:14" ht="24.95" customHeight="1">
      <c r="B2786" s="17"/>
      <c r="C2786" s="17"/>
      <c r="F2786" s="17"/>
      <c r="G2786" s="17"/>
      <c r="H2786" s="17"/>
      <c r="I2786" s="17"/>
      <c r="J2786" s="17"/>
      <c r="K2786" s="17"/>
      <c r="L2786" s="17"/>
      <c r="M2786" s="17"/>
      <c r="N2786" s="17"/>
    </row>
    <row r="2787" spans="2:14" ht="24.95" customHeight="1">
      <c r="B2787" s="17"/>
      <c r="C2787" s="17"/>
      <c r="F2787" s="17"/>
      <c r="G2787" s="17"/>
      <c r="H2787" s="17"/>
      <c r="I2787" s="17"/>
      <c r="J2787" s="17"/>
      <c r="K2787" s="17"/>
      <c r="L2787" s="17"/>
      <c r="M2787" s="17"/>
      <c r="N2787" s="17"/>
    </row>
    <row r="2788" spans="2:14" ht="24.95" customHeight="1">
      <c r="B2788" s="17"/>
      <c r="C2788" s="17"/>
      <c r="F2788" s="17"/>
      <c r="G2788" s="17"/>
      <c r="H2788" s="17"/>
      <c r="I2788" s="17"/>
      <c r="J2788" s="17"/>
      <c r="K2788" s="17"/>
      <c r="L2788" s="17"/>
      <c r="M2788" s="17"/>
      <c r="N2788" s="17"/>
    </row>
    <row r="2789" spans="2:14" ht="24.95" customHeight="1">
      <c r="B2789" s="17"/>
      <c r="C2789" s="17"/>
      <c r="F2789" s="17"/>
      <c r="G2789" s="17"/>
      <c r="H2789" s="17"/>
      <c r="I2789" s="17"/>
      <c r="J2789" s="17"/>
      <c r="K2789" s="17"/>
      <c r="L2789" s="17"/>
      <c r="M2789" s="17"/>
      <c r="N2789" s="17"/>
    </row>
    <row r="2790" spans="2:14" ht="24.95" customHeight="1">
      <c r="B2790" s="17"/>
      <c r="C2790" s="17"/>
      <c r="F2790" s="17"/>
      <c r="G2790" s="17"/>
      <c r="H2790" s="17"/>
      <c r="I2790" s="17"/>
      <c r="J2790" s="17"/>
      <c r="K2790" s="17"/>
      <c r="L2790" s="17"/>
      <c r="M2790" s="17"/>
      <c r="N2790" s="17"/>
    </row>
    <row r="2791" spans="2:14" ht="24.95" customHeight="1">
      <c r="B2791" s="17"/>
      <c r="C2791" s="17"/>
      <c r="F2791" s="17"/>
      <c r="G2791" s="17"/>
      <c r="H2791" s="17"/>
      <c r="I2791" s="17"/>
      <c r="J2791" s="17"/>
      <c r="K2791" s="17"/>
      <c r="L2791" s="17"/>
      <c r="M2791" s="17"/>
      <c r="N2791" s="17"/>
    </row>
    <row r="2792" spans="2:14" ht="24.95" customHeight="1">
      <c r="B2792" s="17"/>
      <c r="C2792" s="17"/>
      <c r="F2792" s="17"/>
      <c r="G2792" s="17"/>
      <c r="H2792" s="17"/>
      <c r="I2792" s="17"/>
      <c r="J2792" s="17"/>
      <c r="K2792" s="17"/>
      <c r="L2792" s="17"/>
      <c r="M2792" s="17"/>
      <c r="N2792" s="17"/>
    </row>
    <row r="2793" spans="2:14" ht="24.95" customHeight="1">
      <c r="B2793" s="17"/>
      <c r="C2793" s="17"/>
      <c r="F2793" s="17"/>
      <c r="G2793" s="17"/>
      <c r="H2793" s="17"/>
      <c r="I2793" s="17"/>
      <c r="J2793" s="17"/>
      <c r="K2793" s="17"/>
      <c r="L2793" s="17"/>
      <c r="M2793" s="17"/>
      <c r="N2793" s="17"/>
    </row>
    <row r="2794" spans="2:14" ht="24.95" customHeight="1">
      <c r="B2794" s="17"/>
      <c r="C2794" s="17"/>
      <c r="F2794" s="17"/>
      <c r="G2794" s="17"/>
      <c r="H2794" s="17"/>
      <c r="I2794" s="17"/>
      <c r="J2794" s="17"/>
      <c r="K2794" s="17"/>
      <c r="L2794" s="17"/>
      <c r="M2794" s="17"/>
      <c r="N2794" s="17"/>
    </row>
    <row r="2795" spans="2:14" ht="24.95" customHeight="1">
      <c r="B2795" s="17"/>
      <c r="C2795" s="17"/>
      <c r="F2795" s="17"/>
      <c r="G2795" s="17"/>
      <c r="H2795" s="17"/>
      <c r="I2795" s="17"/>
      <c r="J2795" s="17"/>
      <c r="K2795" s="17"/>
      <c r="L2795" s="17"/>
      <c r="M2795" s="17"/>
      <c r="N2795" s="17"/>
    </row>
    <row r="2796" spans="2:14" ht="24.95" customHeight="1">
      <c r="B2796" s="17"/>
      <c r="C2796" s="17"/>
      <c r="F2796" s="17"/>
      <c r="G2796" s="17"/>
      <c r="H2796" s="17"/>
      <c r="I2796" s="17"/>
      <c r="J2796" s="17"/>
      <c r="K2796" s="17"/>
      <c r="L2796" s="17"/>
      <c r="M2796" s="17"/>
      <c r="N2796" s="17"/>
    </row>
    <row r="2797" spans="2:14" ht="24.95" customHeight="1">
      <c r="B2797" s="17"/>
      <c r="C2797" s="17"/>
      <c r="F2797" s="17"/>
      <c r="G2797" s="17"/>
      <c r="H2797" s="17"/>
      <c r="I2797" s="17"/>
      <c r="J2797" s="17"/>
      <c r="K2797" s="17"/>
      <c r="L2797" s="17"/>
      <c r="M2797" s="17"/>
      <c r="N2797" s="17"/>
    </row>
    <row r="2798" spans="2:14" ht="24.95" customHeight="1">
      <c r="B2798" s="17"/>
      <c r="C2798" s="17"/>
      <c r="F2798" s="17"/>
      <c r="G2798" s="17"/>
      <c r="H2798" s="17"/>
      <c r="I2798" s="17"/>
      <c r="J2798" s="17"/>
      <c r="K2798" s="17"/>
      <c r="L2798" s="17"/>
      <c r="M2798" s="17"/>
      <c r="N2798" s="17"/>
    </row>
    <row r="2799" spans="2:14" ht="24.95" customHeight="1">
      <c r="B2799" s="17"/>
      <c r="C2799" s="17"/>
      <c r="F2799" s="17"/>
      <c r="G2799" s="17"/>
      <c r="H2799" s="17"/>
      <c r="I2799" s="17"/>
      <c r="J2799" s="17"/>
      <c r="K2799" s="17"/>
      <c r="L2799" s="17"/>
      <c r="M2799" s="17"/>
      <c r="N2799" s="17"/>
    </row>
    <row r="2800" spans="2:14" ht="24.95" customHeight="1">
      <c r="B2800" s="17"/>
      <c r="C2800" s="17"/>
      <c r="F2800" s="17"/>
      <c r="G2800" s="17"/>
      <c r="H2800" s="17"/>
      <c r="I2800" s="17"/>
      <c r="J2800" s="17"/>
      <c r="K2800" s="17"/>
      <c r="L2800" s="17"/>
      <c r="M2800" s="17"/>
      <c r="N2800" s="17"/>
    </row>
    <row r="2801" spans="2:14" ht="24.95" customHeight="1">
      <c r="B2801" s="17"/>
      <c r="C2801" s="17"/>
      <c r="F2801" s="17"/>
      <c r="G2801" s="17"/>
      <c r="H2801" s="17"/>
      <c r="I2801" s="17"/>
      <c r="J2801" s="17"/>
      <c r="K2801" s="17"/>
      <c r="L2801" s="17"/>
      <c r="M2801" s="17"/>
      <c r="N2801" s="17"/>
    </row>
    <row r="2802" spans="2:14" ht="24.95" customHeight="1">
      <c r="B2802" s="17"/>
      <c r="C2802" s="17"/>
      <c r="F2802" s="17"/>
      <c r="G2802" s="17"/>
      <c r="H2802" s="17"/>
      <c r="I2802" s="17"/>
      <c r="J2802" s="17"/>
      <c r="K2802" s="17"/>
      <c r="L2802" s="17"/>
      <c r="M2802" s="17"/>
      <c r="N2802" s="17"/>
    </row>
    <row r="2803" spans="2:14" ht="24.95" customHeight="1">
      <c r="B2803" s="17"/>
      <c r="C2803" s="17"/>
      <c r="F2803" s="17"/>
      <c r="G2803" s="17"/>
      <c r="H2803" s="17"/>
      <c r="I2803" s="17"/>
      <c r="J2803" s="17"/>
      <c r="K2803" s="17"/>
      <c r="L2803" s="17"/>
      <c r="M2803" s="17"/>
      <c r="N2803" s="17"/>
    </row>
    <row r="2804" spans="2:14" ht="24.95" customHeight="1">
      <c r="B2804" s="17"/>
      <c r="C2804" s="17"/>
      <c r="F2804" s="17"/>
      <c r="G2804" s="17"/>
      <c r="H2804" s="17"/>
      <c r="I2804" s="17"/>
      <c r="J2804" s="17"/>
      <c r="K2804" s="17"/>
      <c r="L2804" s="17"/>
      <c r="M2804" s="17"/>
      <c r="N2804" s="17"/>
    </row>
    <row r="2805" spans="2:14" ht="24.95" customHeight="1">
      <c r="B2805" s="17"/>
      <c r="C2805" s="17"/>
      <c r="F2805" s="17"/>
      <c r="G2805" s="17"/>
      <c r="H2805" s="17"/>
      <c r="I2805" s="17"/>
      <c r="J2805" s="17"/>
      <c r="K2805" s="17"/>
      <c r="L2805" s="17"/>
      <c r="M2805" s="17"/>
      <c r="N2805" s="17"/>
    </row>
    <row r="2806" spans="2:14" ht="24.95" customHeight="1">
      <c r="B2806" s="17"/>
      <c r="C2806" s="17"/>
      <c r="F2806" s="17"/>
      <c r="G2806" s="17"/>
      <c r="H2806" s="17"/>
      <c r="I2806" s="17"/>
      <c r="J2806" s="17"/>
      <c r="K2806" s="17"/>
      <c r="L2806" s="17"/>
      <c r="M2806" s="17"/>
      <c r="N2806" s="17"/>
    </row>
    <row r="2807" spans="2:14" ht="24.95" customHeight="1">
      <c r="B2807" s="17"/>
      <c r="C2807" s="17"/>
      <c r="F2807" s="17"/>
      <c r="G2807" s="17"/>
      <c r="H2807" s="17"/>
      <c r="I2807" s="17"/>
      <c r="J2807" s="17"/>
      <c r="K2807" s="17"/>
      <c r="L2807" s="17"/>
      <c r="M2807" s="17"/>
      <c r="N2807" s="17"/>
    </row>
    <row r="2808" spans="2:14" ht="24.95" customHeight="1">
      <c r="B2808" s="17"/>
      <c r="C2808" s="17"/>
      <c r="F2808" s="17"/>
      <c r="G2808" s="17"/>
      <c r="H2808" s="17"/>
      <c r="I2808" s="17"/>
      <c r="J2808" s="17"/>
      <c r="K2808" s="17"/>
      <c r="L2808" s="17"/>
      <c r="M2808" s="17"/>
      <c r="N2808" s="17"/>
    </row>
    <row r="2809" spans="2:14" ht="24.95" customHeight="1">
      <c r="B2809" s="17"/>
      <c r="C2809" s="17"/>
      <c r="F2809" s="17"/>
      <c r="G2809" s="17"/>
      <c r="H2809" s="17"/>
      <c r="I2809" s="17"/>
      <c r="J2809" s="17"/>
      <c r="K2809" s="17"/>
      <c r="L2809" s="17"/>
      <c r="M2809" s="17"/>
      <c r="N2809" s="17"/>
    </row>
    <row r="2810" spans="2:14" ht="24.95" customHeight="1">
      <c r="B2810" s="17"/>
      <c r="C2810" s="17"/>
      <c r="F2810" s="17"/>
      <c r="G2810" s="17"/>
      <c r="H2810" s="17"/>
      <c r="I2810" s="17"/>
      <c r="J2810" s="17"/>
      <c r="K2810" s="17"/>
      <c r="L2810" s="17"/>
      <c r="M2810" s="17"/>
      <c r="N2810" s="17"/>
    </row>
    <row r="2811" spans="2:14" ht="24.95" customHeight="1">
      <c r="B2811" s="17"/>
      <c r="C2811" s="17"/>
      <c r="F2811" s="17"/>
      <c r="G2811" s="17"/>
      <c r="H2811" s="17"/>
      <c r="I2811" s="17"/>
      <c r="J2811" s="17"/>
      <c r="K2811" s="17"/>
      <c r="L2811" s="17"/>
      <c r="M2811" s="17"/>
      <c r="N2811" s="17"/>
    </row>
    <row r="2812" spans="2:14" ht="24.95" customHeight="1">
      <c r="B2812" s="17"/>
      <c r="C2812" s="17"/>
      <c r="F2812" s="17"/>
      <c r="G2812" s="17"/>
      <c r="H2812" s="17"/>
      <c r="I2812" s="17"/>
      <c r="J2812" s="17"/>
      <c r="K2812" s="17"/>
      <c r="L2812" s="17"/>
      <c r="M2812" s="17"/>
      <c r="N2812" s="17"/>
    </row>
    <row r="2813" spans="2:14" ht="24.95" customHeight="1">
      <c r="B2813" s="17"/>
      <c r="C2813" s="17"/>
      <c r="F2813" s="17"/>
      <c r="G2813" s="17"/>
      <c r="H2813" s="17"/>
      <c r="I2813" s="17"/>
      <c r="J2813" s="17"/>
      <c r="K2813" s="17"/>
      <c r="L2813" s="17"/>
      <c r="M2813" s="17"/>
      <c r="N2813" s="17"/>
    </row>
    <row r="2814" spans="2:14" ht="24.95" customHeight="1">
      <c r="B2814" s="17"/>
      <c r="C2814" s="17"/>
      <c r="F2814" s="17"/>
      <c r="G2814" s="17"/>
      <c r="H2814" s="17"/>
      <c r="I2814" s="17"/>
      <c r="J2814" s="17"/>
      <c r="K2814" s="17"/>
      <c r="L2814" s="17"/>
      <c r="M2814" s="17"/>
      <c r="N2814" s="17"/>
    </row>
    <row r="2815" spans="2:14" ht="24.95" customHeight="1">
      <c r="B2815" s="17"/>
      <c r="C2815" s="17"/>
      <c r="F2815" s="17"/>
      <c r="G2815" s="17"/>
      <c r="H2815" s="17"/>
      <c r="I2815" s="17"/>
      <c r="J2815" s="17"/>
      <c r="K2815" s="17"/>
      <c r="L2815" s="17"/>
      <c r="M2815" s="17"/>
      <c r="N2815" s="17"/>
    </row>
    <row r="2816" spans="2:14" ht="24.95" customHeight="1">
      <c r="B2816" s="17"/>
      <c r="C2816" s="17"/>
      <c r="F2816" s="17"/>
      <c r="G2816" s="17"/>
      <c r="H2816" s="17"/>
      <c r="I2816" s="17"/>
      <c r="J2816" s="17"/>
      <c r="K2816" s="17"/>
      <c r="L2816" s="17"/>
      <c r="M2816" s="17"/>
      <c r="N2816" s="17"/>
    </row>
    <row r="2817" spans="2:14" ht="24.95" customHeight="1">
      <c r="B2817" s="17"/>
      <c r="C2817" s="17"/>
      <c r="F2817" s="17"/>
      <c r="G2817" s="17"/>
      <c r="H2817" s="17"/>
      <c r="I2817" s="17"/>
      <c r="J2817" s="17"/>
      <c r="K2817" s="17"/>
      <c r="L2817" s="17"/>
      <c r="M2817" s="17"/>
      <c r="N2817" s="17"/>
    </row>
    <row r="2818" spans="2:14" ht="24.95" customHeight="1">
      <c r="B2818" s="17"/>
      <c r="C2818" s="17"/>
      <c r="F2818" s="17"/>
      <c r="G2818" s="17"/>
      <c r="H2818" s="17"/>
      <c r="I2818" s="17"/>
      <c r="J2818" s="17"/>
      <c r="K2818" s="17"/>
      <c r="L2818" s="17"/>
      <c r="M2818" s="17"/>
      <c r="N2818" s="17"/>
    </row>
    <row r="2819" spans="2:14" ht="24.95" customHeight="1">
      <c r="B2819" s="17"/>
      <c r="C2819" s="17"/>
      <c r="F2819" s="17"/>
      <c r="G2819" s="17"/>
      <c r="H2819" s="17"/>
      <c r="I2819" s="17"/>
      <c r="J2819" s="17"/>
      <c r="K2819" s="17"/>
      <c r="L2819" s="17"/>
      <c r="M2819" s="17"/>
      <c r="N2819" s="17"/>
    </row>
    <row r="2820" spans="2:14" ht="24.95" customHeight="1">
      <c r="B2820" s="17"/>
      <c r="C2820" s="17"/>
      <c r="F2820" s="17"/>
      <c r="G2820" s="17"/>
      <c r="H2820" s="17"/>
      <c r="I2820" s="17"/>
      <c r="J2820" s="17"/>
      <c r="K2820" s="17"/>
      <c r="L2820" s="17"/>
      <c r="M2820" s="17"/>
      <c r="N2820" s="17"/>
    </row>
    <row r="2821" spans="2:14" ht="24.95" customHeight="1">
      <c r="B2821" s="17"/>
      <c r="C2821" s="17"/>
      <c r="F2821" s="17"/>
      <c r="G2821" s="17"/>
      <c r="H2821" s="17"/>
      <c r="I2821" s="17"/>
      <c r="J2821" s="17"/>
      <c r="K2821" s="17"/>
      <c r="L2821" s="17"/>
      <c r="M2821" s="17"/>
      <c r="N2821" s="17"/>
    </row>
    <row r="2822" spans="2:14" ht="24.95" customHeight="1">
      <c r="B2822" s="17"/>
      <c r="C2822" s="17"/>
      <c r="F2822" s="17"/>
      <c r="G2822" s="17"/>
      <c r="H2822" s="17"/>
      <c r="I2822" s="17"/>
      <c r="J2822" s="17"/>
      <c r="K2822" s="17"/>
      <c r="L2822" s="17"/>
      <c r="M2822" s="17"/>
      <c r="N2822" s="17"/>
    </row>
    <row r="2823" spans="2:14" ht="24.95" customHeight="1">
      <c r="B2823" s="17"/>
      <c r="C2823" s="17"/>
      <c r="F2823" s="17"/>
      <c r="G2823" s="17"/>
      <c r="H2823" s="17"/>
      <c r="I2823" s="17"/>
      <c r="J2823" s="17"/>
      <c r="K2823" s="17"/>
      <c r="L2823" s="17"/>
      <c r="M2823" s="17"/>
      <c r="N2823" s="17"/>
    </row>
    <row r="2824" spans="2:14" ht="24.95" customHeight="1">
      <c r="B2824" s="17"/>
      <c r="C2824" s="17"/>
      <c r="F2824" s="17"/>
      <c r="G2824" s="17"/>
      <c r="H2824" s="17"/>
      <c r="I2824" s="17"/>
      <c r="J2824" s="17"/>
      <c r="K2824" s="17"/>
      <c r="L2824" s="17"/>
      <c r="M2824" s="17"/>
      <c r="N2824" s="17"/>
    </row>
    <row r="2825" spans="2:14" ht="24.95" customHeight="1">
      <c r="B2825" s="17"/>
      <c r="C2825" s="17"/>
      <c r="F2825" s="17"/>
      <c r="G2825" s="17"/>
      <c r="H2825" s="17"/>
      <c r="I2825" s="17"/>
      <c r="J2825" s="17"/>
      <c r="K2825" s="17"/>
      <c r="L2825" s="17"/>
      <c r="M2825" s="17"/>
      <c r="N2825" s="17"/>
    </row>
    <row r="2826" spans="2:14" ht="24.95" customHeight="1">
      <c r="B2826" s="17"/>
      <c r="C2826" s="17"/>
      <c r="F2826" s="17"/>
      <c r="G2826" s="17"/>
      <c r="H2826" s="17"/>
      <c r="I2826" s="17"/>
      <c r="J2826" s="17"/>
      <c r="K2826" s="17"/>
      <c r="L2826" s="17"/>
      <c r="M2826" s="17"/>
      <c r="N2826" s="17"/>
    </row>
    <row r="2827" spans="2:14" ht="24.95" customHeight="1">
      <c r="B2827" s="17"/>
      <c r="C2827" s="17"/>
      <c r="F2827" s="17"/>
      <c r="G2827" s="17"/>
      <c r="H2827" s="17"/>
      <c r="I2827" s="17"/>
      <c r="J2827" s="17"/>
      <c r="K2827" s="17"/>
      <c r="L2827" s="17"/>
      <c r="M2827" s="17"/>
      <c r="N2827" s="17"/>
    </row>
    <row r="2828" spans="2:14" ht="24.95" customHeight="1">
      <c r="B2828" s="17"/>
      <c r="C2828" s="17"/>
      <c r="F2828" s="17"/>
      <c r="G2828" s="17"/>
      <c r="H2828" s="17"/>
      <c r="I2828" s="17"/>
      <c r="J2828" s="17"/>
      <c r="K2828" s="17"/>
      <c r="L2828" s="17"/>
      <c r="M2828" s="17"/>
      <c r="N2828" s="17"/>
    </row>
    <row r="2829" spans="2:14" ht="24.95" customHeight="1">
      <c r="B2829" s="17"/>
      <c r="C2829" s="17"/>
      <c r="F2829" s="17"/>
      <c r="G2829" s="17"/>
      <c r="H2829" s="17"/>
      <c r="I2829" s="17"/>
      <c r="J2829" s="17"/>
      <c r="K2829" s="17"/>
      <c r="L2829" s="17"/>
      <c r="M2829" s="17"/>
      <c r="N2829" s="17"/>
    </row>
    <row r="2830" spans="2:14" ht="24.95" customHeight="1">
      <c r="B2830" s="17"/>
      <c r="C2830" s="17"/>
      <c r="F2830" s="17"/>
      <c r="G2830" s="17"/>
      <c r="H2830" s="17"/>
      <c r="I2830" s="17"/>
      <c r="J2830" s="17"/>
      <c r="K2830" s="17"/>
      <c r="L2830" s="17"/>
      <c r="M2830" s="17"/>
      <c r="N2830" s="17"/>
    </row>
    <row r="2831" spans="2:14" ht="24.95" customHeight="1">
      <c r="B2831" s="17"/>
      <c r="C2831" s="17"/>
      <c r="F2831" s="17"/>
      <c r="G2831" s="17"/>
      <c r="H2831" s="17"/>
      <c r="I2831" s="17"/>
      <c r="J2831" s="17"/>
      <c r="K2831" s="17"/>
      <c r="L2831" s="17"/>
      <c r="M2831" s="17"/>
      <c r="N2831" s="17"/>
    </row>
    <row r="2832" spans="2:14" ht="24.95" customHeight="1">
      <c r="B2832" s="17"/>
      <c r="C2832" s="17"/>
      <c r="F2832" s="17"/>
      <c r="G2832" s="17"/>
      <c r="H2832" s="17"/>
      <c r="I2832" s="17"/>
      <c r="J2832" s="17"/>
      <c r="K2832" s="17"/>
      <c r="L2832" s="17"/>
      <c r="M2832" s="17"/>
      <c r="N2832" s="17"/>
    </row>
    <row r="2833" spans="2:14" ht="24.95" customHeight="1">
      <c r="B2833" s="17"/>
      <c r="C2833" s="17"/>
      <c r="F2833" s="17"/>
      <c r="G2833" s="17"/>
      <c r="H2833" s="17"/>
      <c r="I2833" s="17"/>
      <c r="J2833" s="17"/>
      <c r="K2833" s="17"/>
      <c r="L2833" s="17"/>
      <c r="M2833" s="17"/>
      <c r="N2833" s="17"/>
    </row>
    <row r="2834" spans="2:14" ht="24.95" customHeight="1">
      <c r="B2834" s="17"/>
      <c r="C2834" s="17"/>
      <c r="F2834" s="17"/>
      <c r="G2834" s="17"/>
      <c r="H2834" s="17"/>
      <c r="I2834" s="17"/>
      <c r="J2834" s="17"/>
      <c r="K2834" s="17"/>
      <c r="L2834" s="17"/>
      <c r="M2834" s="17"/>
      <c r="N2834" s="17"/>
    </row>
    <row r="2835" spans="2:14" ht="24.95" customHeight="1">
      <c r="B2835" s="17"/>
      <c r="C2835" s="17"/>
      <c r="F2835" s="17"/>
      <c r="G2835" s="17"/>
      <c r="H2835" s="17"/>
      <c r="I2835" s="17"/>
      <c r="J2835" s="17"/>
      <c r="K2835" s="17"/>
      <c r="L2835" s="17"/>
      <c r="M2835" s="17"/>
      <c r="N2835" s="17"/>
    </row>
    <row r="2836" spans="2:14" ht="24.95" customHeight="1">
      <c r="B2836" s="17"/>
      <c r="C2836" s="17"/>
      <c r="F2836" s="17"/>
      <c r="G2836" s="17"/>
      <c r="H2836" s="17"/>
      <c r="I2836" s="17"/>
      <c r="J2836" s="17"/>
      <c r="K2836" s="17"/>
      <c r="L2836" s="17"/>
      <c r="M2836" s="17"/>
      <c r="N2836" s="17"/>
    </row>
    <row r="2837" spans="2:14" ht="24.95" customHeight="1">
      <c r="B2837" s="17"/>
      <c r="C2837" s="17"/>
      <c r="F2837" s="17"/>
      <c r="G2837" s="17"/>
      <c r="H2837" s="17"/>
      <c r="I2837" s="17"/>
      <c r="J2837" s="17"/>
      <c r="K2837" s="17"/>
      <c r="L2837" s="17"/>
      <c r="M2837" s="17"/>
      <c r="N2837" s="17"/>
    </row>
    <row r="2838" spans="2:14" ht="24.95" customHeight="1">
      <c r="B2838" s="17"/>
      <c r="C2838" s="17"/>
      <c r="F2838" s="17"/>
      <c r="G2838" s="17"/>
      <c r="H2838" s="17"/>
      <c r="I2838" s="17"/>
      <c r="J2838" s="17"/>
      <c r="K2838" s="17"/>
      <c r="L2838" s="17"/>
      <c r="M2838" s="17"/>
      <c r="N2838" s="17"/>
    </row>
    <row r="2839" spans="2:14" ht="24.95" customHeight="1">
      <c r="B2839" s="17"/>
      <c r="C2839" s="17"/>
      <c r="F2839" s="17"/>
      <c r="G2839" s="17"/>
      <c r="H2839" s="17"/>
      <c r="I2839" s="17"/>
      <c r="J2839" s="17"/>
      <c r="K2839" s="17"/>
      <c r="L2839" s="17"/>
      <c r="M2839" s="17"/>
      <c r="N2839" s="17"/>
    </row>
    <row r="2840" spans="2:14" ht="24.95" customHeight="1">
      <c r="B2840" s="17"/>
      <c r="C2840" s="17"/>
      <c r="F2840" s="17"/>
      <c r="G2840" s="17"/>
      <c r="H2840" s="17"/>
      <c r="I2840" s="17"/>
      <c r="J2840" s="17"/>
      <c r="K2840" s="17"/>
      <c r="L2840" s="17"/>
      <c r="M2840" s="17"/>
      <c r="N2840" s="17"/>
    </row>
    <row r="2841" spans="2:14" ht="24.95" customHeight="1">
      <c r="B2841" s="17"/>
      <c r="C2841" s="17"/>
      <c r="F2841" s="17"/>
      <c r="G2841" s="17"/>
      <c r="H2841" s="17"/>
      <c r="I2841" s="17"/>
      <c r="J2841" s="17"/>
      <c r="K2841" s="17"/>
      <c r="L2841" s="17"/>
      <c r="M2841" s="17"/>
      <c r="N2841" s="17"/>
    </row>
    <row r="2842" spans="2:14" ht="24.95" customHeight="1">
      <c r="B2842" s="17"/>
      <c r="C2842" s="17"/>
      <c r="F2842" s="17"/>
      <c r="G2842" s="17"/>
      <c r="H2842" s="17"/>
      <c r="I2842" s="17"/>
      <c r="J2842" s="17"/>
      <c r="K2842" s="17"/>
      <c r="L2842" s="17"/>
      <c r="M2842" s="17"/>
      <c r="N2842" s="17"/>
    </row>
    <row r="2843" spans="2:14" ht="24.95" customHeight="1">
      <c r="B2843" s="17"/>
      <c r="C2843" s="17"/>
      <c r="F2843" s="17"/>
      <c r="G2843" s="17"/>
      <c r="H2843" s="17"/>
      <c r="I2843" s="17"/>
      <c r="J2843" s="17"/>
      <c r="K2843" s="17"/>
      <c r="L2843" s="17"/>
      <c r="M2843" s="17"/>
      <c r="N2843" s="17"/>
    </row>
    <row r="2844" spans="2:14" ht="24.95" customHeight="1">
      <c r="B2844" s="17"/>
      <c r="C2844" s="17"/>
      <c r="F2844" s="17"/>
      <c r="G2844" s="17"/>
      <c r="H2844" s="17"/>
      <c r="I2844" s="17"/>
      <c r="J2844" s="17"/>
      <c r="K2844" s="17"/>
      <c r="L2844" s="17"/>
      <c r="M2844" s="17"/>
      <c r="N2844" s="17"/>
    </row>
    <row r="2845" spans="2:14" ht="24.95" customHeight="1">
      <c r="B2845" s="17"/>
      <c r="C2845" s="17"/>
      <c r="F2845" s="17"/>
      <c r="G2845" s="17"/>
      <c r="H2845" s="17"/>
      <c r="I2845" s="17"/>
      <c r="J2845" s="17"/>
      <c r="K2845" s="17"/>
      <c r="L2845" s="17"/>
      <c r="M2845" s="17"/>
      <c r="N2845" s="17"/>
    </row>
    <row r="2846" spans="2:14" ht="24.95" customHeight="1">
      <c r="B2846" s="17"/>
      <c r="C2846" s="17"/>
      <c r="F2846" s="17"/>
      <c r="G2846" s="17"/>
      <c r="H2846" s="17"/>
      <c r="I2846" s="17"/>
      <c r="J2846" s="17"/>
      <c r="K2846" s="17"/>
      <c r="L2846" s="17"/>
      <c r="M2846" s="17"/>
      <c r="N2846" s="17"/>
    </row>
    <row r="2847" spans="2:14" ht="24.95" customHeight="1">
      <c r="B2847" s="17"/>
      <c r="C2847" s="17"/>
      <c r="F2847" s="17"/>
      <c r="G2847" s="17"/>
      <c r="H2847" s="17"/>
      <c r="I2847" s="17"/>
      <c r="J2847" s="17"/>
      <c r="K2847" s="17"/>
      <c r="L2847" s="17"/>
      <c r="M2847" s="17"/>
      <c r="N2847" s="17"/>
    </row>
    <row r="2848" spans="2:14" ht="24.95" customHeight="1">
      <c r="B2848" s="17"/>
      <c r="C2848" s="17"/>
      <c r="F2848" s="17"/>
      <c r="G2848" s="17"/>
      <c r="H2848" s="17"/>
      <c r="I2848" s="17"/>
      <c r="J2848" s="17"/>
      <c r="K2848" s="17"/>
      <c r="L2848" s="17"/>
      <c r="M2848" s="17"/>
      <c r="N2848" s="17"/>
    </row>
    <row r="2849" spans="2:14" ht="24.95" customHeight="1">
      <c r="B2849" s="17"/>
      <c r="C2849" s="17"/>
      <c r="F2849" s="17"/>
      <c r="G2849" s="17"/>
      <c r="H2849" s="17"/>
      <c r="I2849" s="17"/>
      <c r="J2849" s="17"/>
      <c r="K2849" s="17"/>
      <c r="L2849" s="17"/>
      <c r="M2849" s="17"/>
      <c r="N2849" s="17"/>
    </row>
    <row r="2850" spans="2:14" ht="24.95" customHeight="1">
      <c r="B2850" s="17"/>
      <c r="C2850" s="17"/>
      <c r="F2850" s="17"/>
      <c r="G2850" s="17"/>
      <c r="H2850" s="17"/>
      <c r="I2850" s="17"/>
      <c r="J2850" s="17"/>
      <c r="K2850" s="17"/>
      <c r="L2850" s="17"/>
      <c r="M2850" s="17"/>
      <c r="N2850" s="17"/>
    </row>
    <row r="2851" spans="2:14" ht="24.95" customHeight="1">
      <c r="B2851" s="17"/>
      <c r="C2851" s="17"/>
      <c r="F2851" s="17"/>
      <c r="G2851" s="17"/>
      <c r="H2851" s="17"/>
      <c r="I2851" s="17"/>
      <c r="J2851" s="17"/>
      <c r="K2851" s="17"/>
      <c r="L2851" s="17"/>
      <c r="M2851" s="17"/>
      <c r="N2851" s="17"/>
    </row>
    <row r="2852" spans="2:14" ht="24.95" customHeight="1">
      <c r="B2852" s="17"/>
      <c r="C2852" s="17"/>
      <c r="F2852" s="17"/>
      <c r="G2852" s="17"/>
      <c r="H2852" s="17"/>
      <c r="I2852" s="17"/>
      <c r="J2852" s="17"/>
      <c r="K2852" s="17"/>
      <c r="L2852" s="17"/>
      <c r="M2852" s="17"/>
      <c r="N2852" s="17"/>
    </row>
    <row r="2853" spans="2:14" ht="24.95" customHeight="1">
      <c r="B2853" s="17"/>
      <c r="C2853" s="17"/>
      <c r="F2853" s="17"/>
      <c r="G2853" s="17"/>
      <c r="H2853" s="17"/>
      <c r="I2853" s="17"/>
      <c r="J2853" s="17"/>
      <c r="K2853" s="17"/>
      <c r="L2853" s="17"/>
      <c r="M2853" s="17"/>
      <c r="N2853" s="17"/>
    </row>
    <row r="2854" spans="2:14" ht="24.95" customHeight="1">
      <c r="B2854" s="17"/>
      <c r="C2854" s="17"/>
      <c r="F2854" s="17"/>
      <c r="G2854" s="17"/>
      <c r="H2854" s="17"/>
      <c r="I2854" s="17"/>
      <c r="J2854" s="17"/>
      <c r="K2854" s="17"/>
      <c r="L2854" s="17"/>
      <c r="M2854" s="17"/>
      <c r="N2854" s="17"/>
    </row>
    <row r="2855" spans="2:14" ht="24.95" customHeight="1">
      <c r="B2855" s="17"/>
      <c r="C2855" s="17"/>
      <c r="F2855" s="17"/>
      <c r="G2855" s="17"/>
      <c r="H2855" s="17"/>
      <c r="I2855" s="17"/>
      <c r="J2855" s="17"/>
      <c r="K2855" s="17"/>
      <c r="L2855" s="17"/>
      <c r="M2855" s="17"/>
      <c r="N2855" s="17"/>
    </row>
    <row r="2856" spans="2:14" ht="24.95" customHeight="1">
      <c r="B2856" s="17"/>
      <c r="C2856" s="17"/>
      <c r="F2856" s="17"/>
      <c r="G2856" s="17"/>
      <c r="H2856" s="17"/>
      <c r="I2856" s="17"/>
      <c r="J2856" s="17"/>
      <c r="K2856" s="17"/>
      <c r="L2856" s="17"/>
      <c r="M2856" s="17"/>
      <c r="N2856" s="17"/>
    </row>
    <row r="2857" spans="2:14" ht="24.95" customHeight="1">
      <c r="B2857" s="17"/>
      <c r="C2857" s="17"/>
      <c r="F2857" s="17"/>
      <c r="G2857" s="17"/>
      <c r="H2857" s="17"/>
      <c r="I2857" s="17"/>
      <c r="J2857" s="17"/>
      <c r="K2857" s="17"/>
      <c r="L2857" s="17"/>
      <c r="M2857" s="17"/>
      <c r="N2857" s="17"/>
    </row>
    <row r="2858" spans="2:14" ht="24.95" customHeight="1">
      <c r="B2858" s="17"/>
      <c r="C2858" s="17"/>
      <c r="F2858" s="17"/>
      <c r="G2858" s="17"/>
      <c r="H2858" s="17"/>
      <c r="I2858" s="17"/>
      <c r="J2858" s="17"/>
      <c r="K2858" s="17"/>
      <c r="L2858" s="17"/>
      <c r="M2858" s="17"/>
      <c r="N2858" s="17"/>
    </row>
    <row r="2859" spans="2:14" ht="24.95" customHeight="1">
      <c r="B2859" s="17"/>
      <c r="C2859" s="17"/>
      <c r="F2859" s="17"/>
      <c r="G2859" s="17"/>
      <c r="H2859" s="17"/>
      <c r="I2859" s="17"/>
      <c r="J2859" s="17"/>
      <c r="K2859" s="17"/>
      <c r="L2859" s="17"/>
      <c r="M2859" s="17"/>
      <c r="N2859" s="17"/>
    </row>
    <row r="2860" spans="2:14" ht="24.95" customHeight="1">
      <c r="B2860" s="17"/>
      <c r="C2860" s="17"/>
      <c r="F2860" s="17"/>
      <c r="G2860" s="17"/>
      <c r="H2860" s="17"/>
      <c r="I2860" s="17"/>
      <c r="J2860" s="17"/>
      <c r="K2860" s="17"/>
      <c r="L2860" s="17"/>
      <c r="M2860" s="17"/>
      <c r="N2860" s="17"/>
    </row>
    <row r="2861" spans="2:14" ht="24.95" customHeight="1">
      <c r="B2861" s="17"/>
      <c r="C2861" s="17"/>
      <c r="F2861" s="17"/>
      <c r="G2861" s="17"/>
      <c r="H2861" s="17"/>
      <c r="I2861" s="17"/>
      <c r="J2861" s="17"/>
      <c r="K2861" s="17"/>
      <c r="L2861" s="17"/>
      <c r="M2861" s="17"/>
      <c r="N2861" s="17"/>
    </row>
    <row r="2862" spans="2:14" ht="24.95" customHeight="1">
      <c r="B2862" s="17"/>
      <c r="C2862" s="17"/>
      <c r="F2862" s="17"/>
      <c r="G2862" s="17"/>
      <c r="H2862" s="17"/>
      <c r="I2862" s="17"/>
      <c r="J2862" s="17"/>
      <c r="K2862" s="17"/>
      <c r="L2862" s="17"/>
      <c r="M2862" s="17"/>
      <c r="N2862" s="17"/>
    </row>
    <row r="2863" spans="2:14" ht="24.95" customHeight="1">
      <c r="B2863" s="17"/>
      <c r="C2863" s="17"/>
      <c r="F2863" s="17"/>
      <c r="G2863" s="17"/>
      <c r="H2863" s="17"/>
      <c r="I2863" s="17"/>
      <c r="J2863" s="17"/>
      <c r="K2863" s="17"/>
      <c r="L2863" s="17"/>
      <c r="M2863" s="17"/>
      <c r="N2863" s="17"/>
    </row>
    <row r="2864" spans="2:14" ht="24.95" customHeight="1">
      <c r="B2864" s="17"/>
      <c r="C2864" s="17"/>
      <c r="F2864" s="17"/>
      <c r="G2864" s="17"/>
      <c r="H2864" s="17"/>
      <c r="I2864" s="17"/>
      <c r="J2864" s="17"/>
      <c r="K2864" s="17"/>
      <c r="L2864" s="17"/>
      <c r="M2864" s="17"/>
      <c r="N2864" s="17"/>
    </row>
    <row r="2865" spans="2:14" ht="24.95" customHeight="1">
      <c r="B2865" s="17"/>
      <c r="C2865" s="17"/>
      <c r="F2865" s="17"/>
      <c r="G2865" s="17"/>
      <c r="H2865" s="17"/>
      <c r="I2865" s="17"/>
      <c r="J2865" s="17"/>
      <c r="K2865" s="17"/>
      <c r="L2865" s="17"/>
      <c r="M2865" s="17"/>
      <c r="N2865" s="17"/>
    </row>
    <row r="2866" spans="2:14" ht="24.95" customHeight="1">
      <c r="B2866" s="17"/>
      <c r="C2866" s="17"/>
      <c r="F2866" s="17"/>
      <c r="G2866" s="17"/>
      <c r="H2866" s="17"/>
      <c r="I2866" s="17"/>
      <c r="J2866" s="17"/>
      <c r="K2866" s="17"/>
      <c r="L2866" s="17"/>
      <c r="M2866" s="17"/>
      <c r="N2866" s="17"/>
    </row>
    <row r="2867" spans="2:14" ht="24.95" customHeight="1">
      <c r="B2867" s="17"/>
      <c r="C2867" s="17"/>
      <c r="F2867" s="17"/>
      <c r="G2867" s="17"/>
      <c r="H2867" s="17"/>
      <c r="I2867" s="17"/>
      <c r="J2867" s="17"/>
      <c r="K2867" s="17"/>
      <c r="L2867" s="17"/>
      <c r="M2867" s="17"/>
      <c r="N2867" s="17"/>
    </row>
    <row r="2868" spans="2:14" ht="24.95" customHeight="1">
      <c r="B2868" s="17"/>
      <c r="C2868" s="17"/>
      <c r="F2868" s="17"/>
      <c r="G2868" s="17"/>
      <c r="H2868" s="17"/>
      <c r="I2868" s="17"/>
      <c r="J2868" s="17"/>
      <c r="K2868" s="17"/>
      <c r="L2868" s="17"/>
      <c r="M2868" s="17"/>
      <c r="N2868" s="17"/>
    </row>
    <row r="2869" spans="2:14" ht="24.95" customHeight="1">
      <c r="B2869" s="17"/>
      <c r="C2869" s="17"/>
      <c r="F2869" s="17"/>
      <c r="G2869" s="17"/>
      <c r="H2869" s="17"/>
      <c r="I2869" s="17"/>
      <c r="J2869" s="17"/>
      <c r="K2869" s="17"/>
      <c r="L2869" s="17"/>
      <c r="M2869" s="17"/>
      <c r="N2869" s="17"/>
    </row>
    <row r="2870" spans="2:14" ht="24.95" customHeight="1">
      <c r="B2870" s="17"/>
      <c r="C2870" s="17"/>
      <c r="F2870" s="17"/>
      <c r="G2870" s="17"/>
      <c r="H2870" s="17"/>
      <c r="I2870" s="17"/>
      <c r="J2870" s="17"/>
      <c r="K2870" s="17"/>
      <c r="L2870" s="17"/>
      <c r="M2870" s="17"/>
      <c r="N2870" s="17"/>
    </row>
    <row r="2871" spans="2:14" ht="24.95" customHeight="1">
      <c r="B2871" s="17"/>
      <c r="C2871" s="17"/>
      <c r="F2871" s="17"/>
      <c r="G2871" s="17"/>
      <c r="H2871" s="17"/>
      <c r="I2871" s="17"/>
      <c r="J2871" s="17"/>
      <c r="K2871" s="17"/>
      <c r="L2871" s="17"/>
      <c r="M2871" s="17"/>
      <c r="N2871" s="17"/>
    </row>
    <row r="2872" spans="2:14" ht="24.95" customHeight="1">
      <c r="B2872" s="17"/>
      <c r="C2872" s="17"/>
      <c r="F2872" s="17"/>
      <c r="G2872" s="17"/>
      <c r="H2872" s="17"/>
      <c r="I2872" s="17"/>
      <c r="J2872" s="17"/>
      <c r="K2872" s="17"/>
      <c r="L2872" s="17"/>
      <c r="M2872" s="17"/>
      <c r="N2872" s="17"/>
    </row>
    <row r="2873" spans="2:14" ht="24.95" customHeight="1">
      <c r="B2873" s="17"/>
      <c r="C2873" s="17"/>
      <c r="F2873" s="17"/>
      <c r="G2873" s="17"/>
      <c r="H2873" s="17"/>
      <c r="I2873" s="17"/>
      <c r="J2873" s="17"/>
      <c r="K2873" s="17"/>
      <c r="L2873" s="17"/>
      <c r="M2873" s="17"/>
      <c r="N2873" s="17"/>
    </row>
    <row r="2874" spans="2:14" ht="24.95" customHeight="1">
      <c r="B2874" s="17"/>
      <c r="C2874" s="17"/>
      <c r="F2874" s="17"/>
      <c r="G2874" s="17"/>
      <c r="H2874" s="17"/>
      <c r="I2874" s="17"/>
      <c r="J2874" s="17"/>
      <c r="K2874" s="17"/>
      <c r="L2874" s="17"/>
      <c r="M2874" s="17"/>
      <c r="N2874" s="17"/>
    </row>
    <row r="2875" spans="2:14" ht="24.95" customHeight="1">
      <c r="B2875" s="17"/>
      <c r="C2875" s="17"/>
      <c r="F2875" s="17"/>
      <c r="G2875" s="17"/>
      <c r="H2875" s="17"/>
      <c r="I2875" s="17"/>
      <c r="J2875" s="17"/>
      <c r="K2875" s="17"/>
      <c r="L2875" s="17"/>
      <c r="M2875" s="17"/>
      <c r="N2875" s="17"/>
    </row>
    <row r="2876" spans="2:14" ht="24.95" customHeight="1">
      <c r="B2876" s="17"/>
      <c r="C2876" s="17"/>
      <c r="F2876" s="17"/>
      <c r="G2876" s="17"/>
      <c r="H2876" s="17"/>
      <c r="I2876" s="17"/>
      <c r="J2876" s="17"/>
      <c r="K2876" s="17"/>
      <c r="L2876" s="17"/>
      <c r="M2876" s="17"/>
      <c r="N2876" s="17"/>
    </row>
    <row r="2877" spans="2:14" ht="24.95" customHeight="1">
      <c r="B2877" s="17"/>
      <c r="C2877" s="17"/>
      <c r="F2877" s="17"/>
      <c r="G2877" s="17"/>
      <c r="H2877" s="17"/>
      <c r="I2877" s="17"/>
      <c r="J2877" s="17"/>
      <c r="K2877" s="17"/>
      <c r="L2877" s="17"/>
      <c r="M2877" s="17"/>
      <c r="N2877" s="17"/>
    </row>
    <row r="2878" spans="2:14" ht="24.95" customHeight="1">
      <c r="B2878" s="17"/>
      <c r="C2878" s="17"/>
      <c r="F2878" s="17"/>
      <c r="G2878" s="17"/>
      <c r="H2878" s="17"/>
      <c r="I2878" s="17"/>
      <c r="J2878" s="17"/>
      <c r="K2878" s="17"/>
      <c r="L2878" s="17"/>
      <c r="M2878" s="17"/>
      <c r="N2878" s="17"/>
    </row>
    <row r="2879" spans="2:14" ht="24.95" customHeight="1">
      <c r="B2879" s="17"/>
      <c r="C2879" s="17"/>
      <c r="F2879" s="17"/>
      <c r="G2879" s="17"/>
      <c r="H2879" s="17"/>
      <c r="I2879" s="17"/>
      <c r="J2879" s="17"/>
      <c r="K2879" s="17"/>
      <c r="L2879" s="17"/>
      <c r="M2879" s="17"/>
      <c r="N2879" s="17"/>
    </row>
    <row r="2880" spans="2:14" ht="24.95" customHeight="1">
      <c r="B2880" s="17"/>
      <c r="C2880" s="17"/>
      <c r="F2880" s="17"/>
      <c r="G2880" s="17"/>
      <c r="H2880" s="17"/>
      <c r="I2880" s="17"/>
      <c r="J2880" s="17"/>
      <c r="K2880" s="17"/>
      <c r="L2880" s="17"/>
      <c r="M2880" s="17"/>
      <c r="N2880" s="17"/>
    </row>
    <row r="2881" spans="2:14" ht="24.95" customHeight="1">
      <c r="B2881" s="17"/>
      <c r="C2881" s="17"/>
      <c r="F2881" s="17"/>
      <c r="G2881" s="17"/>
      <c r="H2881" s="17"/>
      <c r="I2881" s="17"/>
      <c r="J2881" s="17"/>
      <c r="K2881" s="17"/>
      <c r="L2881" s="17"/>
      <c r="M2881" s="17"/>
      <c r="N2881" s="17"/>
    </row>
    <row r="2882" spans="2:14" ht="24.95" customHeight="1">
      <c r="B2882" s="17"/>
      <c r="C2882" s="17"/>
      <c r="F2882" s="17"/>
      <c r="G2882" s="17"/>
      <c r="H2882" s="17"/>
      <c r="I2882" s="17"/>
      <c r="J2882" s="17"/>
      <c r="K2882" s="17"/>
      <c r="L2882" s="17"/>
      <c r="M2882" s="17"/>
      <c r="N2882" s="17"/>
    </row>
    <row r="2883" spans="2:14" ht="24.95" customHeight="1">
      <c r="B2883" s="17"/>
      <c r="C2883" s="17"/>
      <c r="F2883" s="17"/>
      <c r="G2883" s="17"/>
      <c r="H2883" s="17"/>
      <c r="I2883" s="17"/>
      <c r="J2883" s="17"/>
      <c r="K2883" s="17"/>
      <c r="L2883" s="17"/>
      <c r="M2883" s="17"/>
      <c r="N2883" s="17"/>
    </row>
    <row r="2884" spans="2:14" ht="24.95" customHeight="1">
      <c r="B2884" s="17"/>
      <c r="C2884" s="17"/>
      <c r="F2884" s="17"/>
      <c r="G2884" s="17"/>
      <c r="H2884" s="17"/>
      <c r="I2884" s="17"/>
      <c r="J2884" s="17"/>
      <c r="K2884" s="17"/>
      <c r="L2884" s="17"/>
      <c r="M2884" s="17"/>
      <c r="N2884" s="17"/>
    </row>
    <row r="2885" spans="2:14" ht="24.95" customHeight="1">
      <c r="B2885" s="17"/>
      <c r="C2885" s="17"/>
      <c r="F2885" s="17"/>
      <c r="G2885" s="17"/>
      <c r="H2885" s="17"/>
      <c r="I2885" s="17"/>
      <c r="J2885" s="17"/>
      <c r="K2885" s="17"/>
      <c r="L2885" s="17"/>
      <c r="M2885" s="17"/>
      <c r="N2885" s="17"/>
    </row>
    <row r="2886" spans="2:14" ht="24.95" customHeight="1">
      <c r="B2886" s="17"/>
      <c r="C2886" s="17"/>
      <c r="F2886" s="17"/>
      <c r="G2886" s="17"/>
      <c r="H2886" s="17"/>
      <c r="I2886" s="17"/>
      <c r="J2886" s="17"/>
      <c r="K2886" s="17"/>
      <c r="L2886" s="17"/>
      <c r="M2886" s="17"/>
      <c r="N2886" s="17"/>
    </row>
    <row r="2887" spans="2:14" ht="24.95" customHeight="1">
      <c r="B2887" s="17"/>
      <c r="C2887" s="17"/>
      <c r="F2887" s="17"/>
      <c r="G2887" s="17"/>
      <c r="H2887" s="17"/>
      <c r="I2887" s="17"/>
      <c r="J2887" s="17"/>
      <c r="K2887" s="17"/>
      <c r="L2887" s="17"/>
      <c r="M2887" s="17"/>
      <c r="N2887" s="17"/>
    </row>
    <row r="2888" spans="2:14" ht="24.95" customHeight="1">
      <c r="B2888" s="17"/>
      <c r="C2888" s="17"/>
      <c r="F2888" s="17"/>
      <c r="G2888" s="17"/>
      <c r="H2888" s="17"/>
      <c r="I2888" s="17"/>
      <c r="J2888" s="17"/>
      <c r="K2888" s="17"/>
      <c r="L2888" s="17"/>
      <c r="M2888" s="17"/>
      <c r="N2888" s="17"/>
    </row>
    <row r="2889" spans="2:14" ht="24.95" customHeight="1">
      <c r="B2889" s="17"/>
      <c r="C2889" s="17"/>
      <c r="F2889" s="17"/>
      <c r="G2889" s="17"/>
      <c r="H2889" s="17"/>
      <c r="I2889" s="17"/>
      <c r="J2889" s="17"/>
      <c r="K2889" s="17"/>
      <c r="L2889" s="17"/>
      <c r="M2889" s="17"/>
      <c r="N2889" s="17"/>
    </row>
    <row r="2890" spans="2:14" ht="24.95" customHeight="1">
      <c r="B2890" s="17"/>
      <c r="C2890" s="17"/>
      <c r="F2890" s="17"/>
      <c r="G2890" s="17"/>
      <c r="H2890" s="17"/>
      <c r="I2890" s="17"/>
      <c r="J2890" s="17"/>
      <c r="K2890" s="17"/>
      <c r="L2890" s="17"/>
      <c r="M2890" s="17"/>
      <c r="N2890" s="17"/>
    </row>
    <row r="2891" spans="2:14" ht="24.95" customHeight="1">
      <c r="B2891" s="17"/>
      <c r="C2891" s="17"/>
      <c r="F2891" s="17"/>
      <c r="G2891" s="17"/>
      <c r="H2891" s="17"/>
      <c r="I2891" s="17"/>
      <c r="J2891" s="17"/>
      <c r="K2891" s="17"/>
      <c r="L2891" s="17"/>
      <c r="M2891" s="17"/>
      <c r="N2891" s="17"/>
    </row>
    <row r="2892" spans="2:14" ht="24.95" customHeight="1">
      <c r="B2892" s="17"/>
      <c r="C2892" s="17"/>
      <c r="F2892" s="17"/>
      <c r="G2892" s="17"/>
      <c r="H2892" s="17"/>
      <c r="I2892" s="17"/>
      <c r="J2892" s="17"/>
      <c r="K2892" s="17"/>
      <c r="L2892" s="17"/>
      <c r="M2892" s="17"/>
      <c r="N2892" s="17"/>
    </row>
    <row r="2893" spans="2:14" ht="24.95" customHeight="1">
      <c r="B2893" s="17"/>
      <c r="C2893" s="17"/>
      <c r="F2893" s="17"/>
      <c r="G2893" s="17"/>
      <c r="H2893" s="17"/>
      <c r="I2893" s="17"/>
      <c r="J2893" s="17"/>
      <c r="K2893" s="17"/>
      <c r="L2893" s="17"/>
      <c r="M2893" s="17"/>
      <c r="N2893" s="17"/>
    </row>
    <row r="2894" spans="2:14" ht="24.95" customHeight="1">
      <c r="B2894" s="17"/>
      <c r="C2894" s="17"/>
      <c r="F2894" s="17"/>
      <c r="G2894" s="17"/>
      <c r="H2894" s="17"/>
      <c r="I2894" s="17"/>
      <c r="J2894" s="17"/>
      <c r="K2894" s="17"/>
      <c r="L2894" s="17"/>
      <c r="M2894" s="17"/>
      <c r="N2894" s="17"/>
    </row>
    <row r="2895" spans="2:14" ht="24.95" customHeight="1">
      <c r="B2895" s="17"/>
      <c r="C2895" s="17"/>
      <c r="F2895" s="17"/>
      <c r="G2895" s="17"/>
      <c r="H2895" s="17"/>
      <c r="I2895" s="17"/>
      <c r="J2895" s="17"/>
      <c r="K2895" s="17"/>
      <c r="L2895" s="17"/>
      <c r="M2895" s="17"/>
      <c r="N2895" s="17"/>
    </row>
    <row r="2896" spans="2:14" ht="24.95" customHeight="1">
      <c r="B2896" s="17"/>
      <c r="C2896" s="17"/>
      <c r="F2896" s="17"/>
      <c r="G2896" s="17"/>
      <c r="H2896" s="17"/>
      <c r="I2896" s="17"/>
      <c r="J2896" s="17"/>
      <c r="K2896" s="17"/>
      <c r="L2896" s="17"/>
      <c r="M2896" s="17"/>
      <c r="N2896" s="17"/>
    </row>
    <row r="2897" spans="2:14" ht="24.95" customHeight="1">
      <c r="B2897" s="17"/>
      <c r="C2897" s="17"/>
      <c r="F2897" s="17"/>
      <c r="G2897" s="17"/>
      <c r="H2897" s="17"/>
      <c r="I2897" s="17"/>
      <c r="J2897" s="17"/>
      <c r="K2897" s="17"/>
      <c r="L2897" s="17"/>
      <c r="M2897" s="17"/>
      <c r="N2897" s="17"/>
    </row>
    <row r="2898" spans="2:14" ht="24.95" customHeight="1">
      <c r="B2898" s="17"/>
      <c r="C2898" s="17"/>
      <c r="F2898" s="17"/>
      <c r="G2898" s="17"/>
      <c r="H2898" s="17"/>
      <c r="I2898" s="17"/>
      <c r="J2898" s="17"/>
      <c r="K2898" s="17"/>
      <c r="L2898" s="17"/>
      <c r="M2898" s="17"/>
      <c r="N2898" s="17"/>
    </row>
    <row r="2899" spans="2:14" ht="24.95" customHeight="1">
      <c r="B2899" s="17"/>
      <c r="C2899" s="17"/>
      <c r="F2899" s="17"/>
      <c r="G2899" s="17"/>
      <c r="H2899" s="17"/>
      <c r="I2899" s="17"/>
      <c r="J2899" s="17"/>
      <c r="K2899" s="17"/>
      <c r="L2899" s="17"/>
      <c r="M2899" s="17"/>
      <c r="N2899" s="17"/>
    </row>
    <row r="2900" spans="2:14" ht="24.95" customHeight="1">
      <c r="B2900" s="17"/>
      <c r="C2900" s="17"/>
      <c r="F2900" s="17"/>
      <c r="G2900" s="17"/>
      <c r="H2900" s="17"/>
      <c r="I2900" s="17"/>
      <c r="J2900" s="17"/>
      <c r="K2900" s="17"/>
      <c r="L2900" s="17"/>
      <c r="M2900" s="17"/>
      <c r="N2900" s="17"/>
    </row>
    <row r="2901" spans="2:14" ht="24.95" customHeight="1">
      <c r="B2901" s="17"/>
      <c r="C2901" s="17"/>
      <c r="F2901" s="17"/>
      <c r="G2901" s="17"/>
      <c r="H2901" s="17"/>
      <c r="I2901" s="17"/>
      <c r="J2901" s="17"/>
      <c r="K2901" s="17"/>
      <c r="L2901" s="17"/>
      <c r="M2901" s="17"/>
      <c r="N2901" s="17"/>
    </row>
    <row r="2902" spans="2:14" ht="24.95" customHeight="1">
      <c r="B2902" s="17"/>
      <c r="C2902" s="17"/>
      <c r="F2902" s="17"/>
      <c r="G2902" s="17"/>
      <c r="H2902" s="17"/>
      <c r="I2902" s="17"/>
      <c r="J2902" s="17"/>
      <c r="K2902" s="17"/>
      <c r="L2902" s="17"/>
      <c r="M2902" s="17"/>
      <c r="N2902" s="17"/>
    </row>
    <row r="2903" spans="2:14" ht="24.95" customHeight="1">
      <c r="B2903" s="17"/>
      <c r="C2903" s="17"/>
      <c r="F2903" s="17"/>
      <c r="G2903" s="17"/>
      <c r="H2903" s="17"/>
      <c r="I2903" s="17"/>
      <c r="J2903" s="17"/>
      <c r="K2903" s="17"/>
      <c r="L2903" s="17"/>
      <c r="M2903" s="17"/>
      <c r="N2903" s="17"/>
    </row>
    <row r="2904" spans="2:14" ht="24.95" customHeight="1">
      <c r="B2904" s="17"/>
      <c r="C2904" s="17"/>
      <c r="F2904" s="17"/>
      <c r="G2904" s="17"/>
      <c r="H2904" s="17"/>
      <c r="I2904" s="17"/>
      <c r="J2904" s="17"/>
      <c r="K2904" s="17"/>
      <c r="L2904" s="17"/>
      <c r="M2904" s="17"/>
      <c r="N2904" s="17"/>
    </row>
    <row r="2905" spans="2:14" ht="24.95" customHeight="1">
      <c r="B2905" s="17"/>
      <c r="C2905" s="17"/>
      <c r="F2905" s="17"/>
      <c r="G2905" s="17"/>
      <c r="H2905" s="17"/>
      <c r="I2905" s="17"/>
      <c r="J2905" s="17"/>
      <c r="K2905" s="17"/>
      <c r="L2905" s="17"/>
      <c r="M2905" s="17"/>
      <c r="N2905" s="17"/>
    </row>
    <row r="2906" spans="2:14" ht="24.95" customHeight="1">
      <c r="B2906" s="17"/>
      <c r="C2906" s="17"/>
      <c r="F2906" s="17"/>
      <c r="G2906" s="17"/>
      <c r="H2906" s="17"/>
      <c r="I2906" s="17"/>
      <c r="J2906" s="17"/>
      <c r="K2906" s="17"/>
      <c r="L2906" s="17"/>
      <c r="M2906" s="17"/>
      <c r="N2906" s="17"/>
    </row>
    <row r="2907" spans="2:14" ht="24.95" customHeight="1">
      <c r="B2907" s="17"/>
      <c r="C2907" s="17"/>
      <c r="F2907" s="17"/>
      <c r="G2907" s="17"/>
      <c r="H2907" s="17"/>
      <c r="I2907" s="17"/>
      <c r="J2907" s="17"/>
      <c r="K2907" s="17"/>
      <c r="L2907" s="17"/>
      <c r="M2907" s="17"/>
      <c r="N2907" s="17"/>
    </row>
    <row r="2908" spans="2:14" ht="24.95" customHeight="1">
      <c r="B2908" s="17"/>
      <c r="C2908" s="17"/>
      <c r="F2908" s="17"/>
      <c r="G2908" s="17"/>
      <c r="H2908" s="17"/>
      <c r="I2908" s="17"/>
      <c r="J2908" s="17"/>
      <c r="K2908" s="17"/>
      <c r="L2908" s="17"/>
      <c r="M2908" s="17"/>
      <c r="N2908" s="17"/>
    </row>
    <row r="2909" spans="2:14" ht="24.95" customHeight="1">
      <c r="B2909" s="17"/>
      <c r="C2909" s="17"/>
      <c r="F2909" s="17"/>
      <c r="G2909" s="17"/>
      <c r="H2909" s="17"/>
      <c r="I2909" s="17"/>
      <c r="J2909" s="17"/>
      <c r="K2909" s="17"/>
      <c r="L2909" s="17"/>
      <c r="M2909" s="17"/>
      <c r="N2909" s="17"/>
    </row>
    <row r="2910" spans="2:14" ht="24.95" customHeight="1">
      <c r="B2910" s="17"/>
      <c r="C2910" s="17"/>
      <c r="F2910" s="17"/>
      <c r="G2910" s="17"/>
      <c r="H2910" s="17"/>
      <c r="I2910" s="17"/>
      <c r="J2910" s="17"/>
      <c r="K2910" s="17"/>
      <c r="L2910" s="17"/>
      <c r="M2910" s="17"/>
      <c r="N2910" s="17"/>
    </row>
    <row r="2911" spans="2:14" ht="24.95" customHeight="1">
      <c r="B2911" s="17"/>
      <c r="C2911" s="17"/>
      <c r="F2911" s="17"/>
      <c r="G2911" s="17"/>
      <c r="H2911" s="17"/>
      <c r="I2911" s="17"/>
      <c r="J2911" s="17"/>
      <c r="K2911" s="17"/>
      <c r="L2911" s="17"/>
      <c r="M2911" s="17"/>
      <c r="N2911" s="17"/>
    </row>
    <row r="2912" spans="2:14" ht="24.95" customHeight="1">
      <c r="B2912" s="17"/>
      <c r="C2912" s="17"/>
      <c r="F2912" s="17"/>
      <c r="G2912" s="17"/>
      <c r="H2912" s="17"/>
      <c r="I2912" s="17"/>
      <c r="J2912" s="17"/>
      <c r="K2912" s="17"/>
      <c r="L2912" s="17"/>
      <c r="M2912" s="17"/>
      <c r="N2912" s="17"/>
    </row>
    <row r="2913" spans="2:14" ht="24.95" customHeight="1">
      <c r="B2913" s="17"/>
      <c r="C2913" s="17"/>
      <c r="F2913" s="17"/>
      <c r="G2913" s="17"/>
      <c r="H2913" s="17"/>
      <c r="I2913" s="17"/>
      <c r="J2913" s="17"/>
      <c r="K2913" s="17"/>
      <c r="L2913" s="17"/>
      <c r="M2913" s="17"/>
      <c r="N2913" s="17"/>
    </row>
    <row r="2914" spans="2:14" ht="24.95" customHeight="1">
      <c r="B2914" s="17"/>
      <c r="C2914" s="17"/>
      <c r="F2914" s="17"/>
      <c r="G2914" s="17"/>
      <c r="H2914" s="17"/>
      <c r="I2914" s="17"/>
      <c r="J2914" s="17"/>
      <c r="K2914" s="17"/>
      <c r="L2914" s="17"/>
      <c r="M2914" s="17"/>
      <c r="N2914" s="17"/>
    </row>
    <row r="2915" spans="2:14" ht="24.95" customHeight="1">
      <c r="B2915" s="17"/>
      <c r="C2915" s="17"/>
      <c r="F2915" s="17"/>
      <c r="G2915" s="17"/>
      <c r="H2915" s="17"/>
      <c r="I2915" s="17"/>
      <c r="J2915" s="17"/>
      <c r="K2915" s="17"/>
      <c r="L2915" s="17"/>
      <c r="M2915" s="17"/>
      <c r="N2915" s="17"/>
    </row>
    <row r="2916" spans="2:14" ht="24.95" customHeight="1">
      <c r="B2916" s="17"/>
      <c r="C2916" s="17"/>
      <c r="F2916" s="17"/>
      <c r="G2916" s="17"/>
      <c r="H2916" s="17"/>
      <c r="I2916" s="17"/>
      <c r="J2916" s="17"/>
      <c r="K2916" s="17"/>
      <c r="L2916" s="17"/>
      <c r="M2916" s="17"/>
      <c r="N2916" s="17"/>
    </row>
    <row r="2917" spans="2:14" ht="24.95" customHeight="1">
      <c r="B2917" s="17"/>
      <c r="C2917" s="17"/>
      <c r="F2917" s="17"/>
      <c r="G2917" s="17"/>
      <c r="H2917" s="17"/>
      <c r="I2917" s="17"/>
      <c r="J2917" s="17"/>
      <c r="K2917" s="17"/>
      <c r="L2917" s="17"/>
      <c r="M2917" s="17"/>
      <c r="N2917" s="17"/>
    </row>
    <row r="2918" spans="2:14" ht="24.95" customHeight="1">
      <c r="B2918" s="17"/>
      <c r="C2918" s="17"/>
      <c r="F2918" s="17"/>
      <c r="G2918" s="17"/>
      <c r="H2918" s="17"/>
      <c r="I2918" s="17"/>
      <c r="J2918" s="17"/>
      <c r="K2918" s="17"/>
      <c r="L2918" s="17"/>
      <c r="M2918" s="17"/>
      <c r="N2918" s="17"/>
    </row>
    <row r="2919" spans="2:14" ht="24.95" customHeight="1">
      <c r="B2919" s="17"/>
      <c r="C2919" s="17"/>
      <c r="F2919" s="17"/>
      <c r="G2919" s="17"/>
      <c r="H2919" s="17"/>
      <c r="I2919" s="17"/>
      <c r="J2919" s="17"/>
      <c r="K2919" s="17"/>
      <c r="L2919" s="17"/>
      <c r="M2919" s="17"/>
      <c r="N2919" s="17"/>
    </row>
    <row r="2920" spans="2:14" ht="24.95" customHeight="1">
      <c r="B2920" s="17"/>
      <c r="C2920" s="17"/>
      <c r="F2920" s="17"/>
      <c r="G2920" s="17"/>
      <c r="H2920" s="17"/>
      <c r="I2920" s="17"/>
      <c r="J2920" s="17"/>
      <c r="K2920" s="17"/>
      <c r="L2920" s="17"/>
      <c r="M2920" s="17"/>
      <c r="N2920" s="17"/>
    </row>
    <row r="2921" spans="2:14" ht="24.95" customHeight="1">
      <c r="B2921" s="17"/>
      <c r="C2921" s="17"/>
      <c r="F2921" s="17"/>
      <c r="G2921" s="17"/>
      <c r="H2921" s="17"/>
      <c r="I2921" s="17"/>
      <c r="J2921" s="17"/>
      <c r="K2921" s="17"/>
      <c r="L2921" s="17"/>
      <c r="M2921" s="17"/>
      <c r="N2921" s="17"/>
    </row>
    <row r="2922" spans="2:14" ht="24.95" customHeight="1">
      <c r="B2922" s="17"/>
      <c r="C2922" s="17"/>
      <c r="F2922" s="17"/>
      <c r="G2922" s="17"/>
      <c r="H2922" s="17"/>
      <c r="I2922" s="17"/>
      <c r="J2922" s="17"/>
      <c r="K2922" s="17"/>
      <c r="L2922" s="17"/>
      <c r="M2922" s="17"/>
      <c r="N2922" s="17"/>
    </row>
    <row r="2923" spans="2:14" ht="24.95" customHeight="1">
      <c r="B2923" s="17"/>
      <c r="C2923" s="17"/>
      <c r="F2923" s="17"/>
      <c r="G2923" s="17"/>
      <c r="H2923" s="17"/>
      <c r="I2923" s="17"/>
      <c r="J2923" s="17"/>
      <c r="K2923" s="17"/>
      <c r="L2923" s="17"/>
      <c r="M2923" s="17"/>
      <c r="N2923" s="17"/>
    </row>
    <row r="2924" spans="2:14" ht="24.95" customHeight="1">
      <c r="B2924" s="17"/>
      <c r="C2924" s="17"/>
      <c r="F2924" s="17"/>
      <c r="G2924" s="17"/>
      <c r="H2924" s="17"/>
      <c r="I2924" s="17"/>
      <c r="J2924" s="17"/>
      <c r="K2924" s="17"/>
      <c r="L2924" s="17"/>
      <c r="M2924" s="17"/>
      <c r="N2924" s="17"/>
    </row>
    <row r="2925" spans="2:14" ht="24.95" customHeight="1">
      <c r="B2925" s="17"/>
      <c r="C2925" s="17"/>
      <c r="F2925" s="17"/>
      <c r="G2925" s="17"/>
      <c r="H2925" s="17"/>
      <c r="I2925" s="17"/>
      <c r="J2925" s="17"/>
      <c r="K2925" s="17"/>
      <c r="L2925" s="17"/>
      <c r="M2925" s="17"/>
      <c r="N2925" s="17"/>
    </row>
    <row r="2926" spans="2:14" ht="24.95" customHeight="1">
      <c r="B2926" s="17"/>
      <c r="C2926" s="17"/>
      <c r="F2926" s="17"/>
      <c r="G2926" s="17"/>
      <c r="H2926" s="17"/>
      <c r="I2926" s="17"/>
      <c r="J2926" s="17"/>
      <c r="K2926" s="17"/>
      <c r="L2926" s="17"/>
      <c r="M2926" s="17"/>
      <c r="N2926" s="17"/>
    </row>
    <row r="2927" spans="2:14" ht="24.95" customHeight="1">
      <c r="B2927" s="17"/>
      <c r="C2927" s="17"/>
      <c r="F2927" s="17"/>
      <c r="G2927" s="17"/>
      <c r="H2927" s="17"/>
      <c r="I2927" s="17"/>
      <c r="J2927" s="17"/>
      <c r="K2927" s="17"/>
      <c r="L2927" s="17"/>
      <c r="M2927" s="17"/>
      <c r="N2927" s="17"/>
    </row>
    <row r="2928" spans="2:14" ht="24.95" customHeight="1">
      <c r="B2928" s="17"/>
      <c r="C2928" s="17"/>
      <c r="F2928" s="17"/>
      <c r="G2928" s="17"/>
      <c r="H2928" s="17"/>
      <c r="I2928" s="17"/>
      <c r="J2928" s="17"/>
      <c r="K2928" s="17"/>
      <c r="L2928" s="17"/>
      <c r="M2928" s="17"/>
      <c r="N2928" s="17"/>
    </row>
    <row r="2929" spans="2:14" ht="24.95" customHeight="1">
      <c r="B2929" s="17"/>
      <c r="C2929" s="17"/>
      <c r="F2929" s="17"/>
      <c r="G2929" s="17"/>
      <c r="H2929" s="17"/>
      <c r="I2929" s="17"/>
      <c r="J2929" s="17"/>
      <c r="K2929" s="17"/>
      <c r="L2929" s="17"/>
      <c r="M2929" s="17"/>
      <c r="N2929" s="17"/>
    </row>
    <row r="2930" spans="2:14" ht="24.95" customHeight="1">
      <c r="B2930" s="17"/>
      <c r="C2930" s="17"/>
      <c r="F2930" s="17"/>
      <c r="G2930" s="17"/>
      <c r="H2930" s="17"/>
      <c r="I2930" s="17"/>
      <c r="J2930" s="17"/>
      <c r="K2930" s="17"/>
      <c r="L2930" s="17"/>
      <c r="M2930" s="17"/>
      <c r="N2930" s="17"/>
    </row>
    <row r="2931" spans="2:14" ht="24.95" customHeight="1">
      <c r="B2931" s="17"/>
      <c r="C2931" s="17"/>
      <c r="F2931" s="17"/>
      <c r="G2931" s="17"/>
      <c r="H2931" s="17"/>
      <c r="I2931" s="17"/>
      <c r="J2931" s="17"/>
      <c r="K2931" s="17"/>
      <c r="L2931" s="17"/>
      <c r="M2931" s="17"/>
      <c r="N2931" s="17"/>
    </row>
    <row r="2932" spans="2:14" ht="24.95" customHeight="1">
      <c r="B2932" s="17"/>
      <c r="C2932" s="17"/>
      <c r="F2932" s="17"/>
      <c r="G2932" s="17"/>
      <c r="H2932" s="17"/>
      <c r="I2932" s="17"/>
      <c r="J2932" s="17"/>
      <c r="K2932" s="17"/>
      <c r="L2932" s="17"/>
      <c r="M2932" s="17"/>
      <c r="N2932" s="17"/>
    </row>
    <row r="2933" spans="2:14" ht="24.95" customHeight="1">
      <c r="B2933" s="17"/>
      <c r="C2933" s="17"/>
      <c r="F2933" s="17"/>
      <c r="G2933" s="17"/>
      <c r="H2933" s="17"/>
      <c r="I2933" s="17"/>
      <c r="J2933" s="17"/>
      <c r="K2933" s="17"/>
      <c r="L2933" s="17"/>
      <c r="M2933" s="17"/>
      <c r="N2933" s="17"/>
    </row>
    <row r="2934" spans="2:14" ht="24.95" customHeight="1">
      <c r="B2934" s="17"/>
      <c r="C2934" s="17"/>
      <c r="F2934" s="17"/>
      <c r="G2934" s="17"/>
      <c r="H2934" s="17"/>
      <c r="I2934" s="17"/>
      <c r="J2934" s="17"/>
      <c r="K2934" s="17"/>
      <c r="L2934" s="17"/>
      <c r="M2934" s="17"/>
      <c r="N2934" s="17"/>
    </row>
    <row r="2935" spans="2:14" ht="24.95" customHeight="1">
      <c r="B2935" s="17"/>
      <c r="C2935" s="17"/>
      <c r="F2935" s="17"/>
      <c r="G2935" s="17"/>
      <c r="H2935" s="17"/>
      <c r="I2935" s="17"/>
      <c r="J2935" s="17"/>
      <c r="K2935" s="17"/>
      <c r="L2935" s="17"/>
      <c r="M2935" s="17"/>
      <c r="N2935" s="17"/>
    </row>
    <row r="2936" spans="2:14" ht="24.95" customHeight="1">
      <c r="B2936" s="17"/>
      <c r="C2936" s="17"/>
      <c r="F2936" s="17"/>
      <c r="G2936" s="17"/>
      <c r="H2936" s="17"/>
      <c r="I2936" s="17"/>
      <c r="J2936" s="17"/>
      <c r="K2936" s="17"/>
      <c r="L2936" s="17"/>
      <c r="M2936" s="17"/>
      <c r="N2936" s="17"/>
    </row>
    <row r="2937" spans="2:14" ht="24.95" customHeight="1">
      <c r="B2937" s="17"/>
      <c r="C2937" s="17"/>
      <c r="F2937" s="17"/>
      <c r="G2937" s="17"/>
      <c r="H2937" s="17"/>
      <c r="I2937" s="17"/>
      <c r="J2937" s="17"/>
      <c r="K2937" s="17"/>
      <c r="L2937" s="17"/>
      <c r="M2937" s="17"/>
      <c r="N2937" s="17"/>
    </row>
    <row r="2938" spans="2:14" ht="24.95" customHeight="1">
      <c r="B2938" s="17"/>
      <c r="C2938" s="17"/>
      <c r="F2938" s="17"/>
      <c r="G2938" s="17"/>
      <c r="H2938" s="17"/>
      <c r="I2938" s="17"/>
      <c r="J2938" s="17"/>
      <c r="K2938" s="17"/>
      <c r="L2938" s="17"/>
      <c r="M2938" s="17"/>
      <c r="N2938" s="17"/>
    </row>
    <row r="2939" spans="2:14" ht="24.95" customHeight="1">
      <c r="B2939" s="17"/>
      <c r="C2939" s="17"/>
      <c r="F2939" s="17"/>
      <c r="G2939" s="17"/>
      <c r="H2939" s="17"/>
      <c r="I2939" s="17"/>
      <c r="J2939" s="17"/>
      <c r="K2939" s="17"/>
      <c r="L2939" s="17"/>
      <c r="M2939" s="17"/>
      <c r="N2939" s="17"/>
    </row>
    <row r="2940" spans="2:14" ht="24.95" customHeight="1">
      <c r="B2940" s="17"/>
      <c r="C2940" s="17"/>
      <c r="F2940" s="17"/>
      <c r="G2940" s="17"/>
      <c r="H2940" s="17"/>
      <c r="I2940" s="17"/>
      <c r="J2940" s="17"/>
      <c r="K2940" s="17"/>
      <c r="L2940" s="17"/>
      <c r="M2940" s="17"/>
      <c r="N2940" s="17"/>
    </row>
    <row r="2941" spans="2:14" ht="24.95" customHeight="1">
      <c r="B2941" s="17"/>
      <c r="C2941" s="17"/>
      <c r="F2941" s="17"/>
      <c r="G2941" s="17"/>
      <c r="H2941" s="17"/>
      <c r="I2941" s="17"/>
      <c r="J2941" s="17"/>
      <c r="K2941" s="17"/>
      <c r="L2941" s="17"/>
      <c r="M2941" s="17"/>
      <c r="N2941" s="17"/>
    </row>
    <row r="2942" spans="2:14" ht="24.95" customHeight="1">
      <c r="B2942" s="17"/>
      <c r="C2942" s="17"/>
      <c r="F2942" s="17"/>
      <c r="G2942" s="17"/>
      <c r="H2942" s="17"/>
      <c r="I2942" s="17"/>
      <c r="J2942" s="17"/>
      <c r="K2942" s="17"/>
      <c r="L2942" s="17"/>
      <c r="M2942" s="17"/>
      <c r="N2942" s="17"/>
    </row>
    <row r="2943" spans="2:14" ht="24.95" customHeight="1">
      <c r="B2943" s="17"/>
      <c r="C2943" s="17"/>
      <c r="F2943" s="17"/>
      <c r="G2943" s="17"/>
      <c r="H2943" s="17"/>
      <c r="I2943" s="17"/>
      <c r="J2943" s="17"/>
      <c r="K2943" s="17"/>
      <c r="L2943" s="17"/>
      <c r="M2943" s="17"/>
      <c r="N2943" s="17"/>
    </row>
    <row r="2944" spans="2:14" ht="24.95" customHeight="1">
      <c r="B2944" s="17"/>
      <c r="C2944" s="17"/>
      <c r="F2944" s="17"/>
      <c r="G2944" s="17"/>
      <c r="H2944" s="17"/>
      <c r="I2944" s="17"/>
      <c r="J2944" s="17"/>
      <c r="K2944" s="17"/>
      <c r="L2944" s="17"/>
      <c r="M2944" s="17"/>
      <c r="N2944" s="17"/>
    </row>
    <row r="2945" spans="2:14" ht="24.95" customHeight="1">
      <c r="B2945" s="17"/>
      <c r="C2945" s="17"/>
      <c r="F2945" s="17"/>
      <c r="G2945" s="17"/>
      <c r="H2945" s="17"/>
      <c r="I2945" s="17"/>
      <c r="J2945" s="17"/>
      <c r="K2945" s="17"/>
      <c r="L2945" s="17"/>
      <c r="M2945" s="17"/>
      <c r="N2945" s="17"/>
    </row>
    <row r="2946" spans="2:14" ht="24.95" customHeight="1">
      <c r="B2946" s="17"/>
      <c r="C2946" s="17"/>
      <c r="F2946" s="17"/>
      <c r="G2946" s="17"/>
      <c r="H2946" s="17"/>
      <c r="I2946" s="17"/>
      <c r="J2946" s="17"/>
      <c r="K2946" s="17"/>
      <c r="L2946" s="17"/>
      <c r="M2946" s="17"/>
      <c r="N2946" s="17"/>
    </row>
    <row r="2947" spans="2:14" ht="24.95" customHeight="1">
      <c r="B2947" s="17"/>
      <c r="C2947" s="17"/>
      <c r="F2947" s="17"/>
      <c r="G2947" s="17"/>
      <c r="H2947" s="17"/>
      <c r="I2947" s="17"/>
      <c r="J2947" s="17"/>
      <c r="K2947" s="17"/>
      <c r="L2947" s="17"/>
      <c r="M2947" s="17"/>
      <c r="N2947" s="17"/>
    </row>
    <row r="2948" spans="2:14" ht="24.95" customHeight="1">
      <c r="B2948" s="17"/>
      <c r="C2948" s="17"/>
      <c r="F2948" s="17"/>
      <c r="G2948" s="17"/>
      <c r="H2948" s="17"/>
      <c r="I2948" s="17"/>
      <c r="J2948" s="17"/>
      <c r="K2948" s="17"/>
      <c r="L2948" s="17"/>
      <c r="M2948" s="17"/>
      <c r="N2948" s="17"/>
    </row>
    <row r="2949" spans="2:14" ht="24.95" customHeight="1">
      <c r="B2949" s="17"/>
      <c r="C2949" s="17"/>
      <c r="F2949" s="17"/>
      <c r="G2949" s="17"/>
      <c r="H2949" s="17"/>
      <c r="I2949" s="17"/>
      <c r="J2949" s="17"/>
      <c r="K2949" s="17"/>
      <c r="L2949" s="17"/>
      <c r="M2949" s="17"/>
      <c r="N2949" s="17"/>
    </row>
    <row r="2950" spans="2:14" ht="24.95" customHeight="1">
      <c r="B2950" s="17"/>
      <c r="C2950" s="17"/>
      <c r="F2950" s="17"/>
      <c r="G2950" s="17"/>
      <c r="H2950" s="17"/>
      <c r="I2950" s="17"/>
      <c r="J2950" s="17"/>
      <c r="K2950" s="17"/>
      <c r="L2950" s="17"/>
      <c r="M2950" s="17"/>
      <c r="N2950" s="17"/>
    </row>
    <row r="2951" spans="2:14" ht="24.95" customHeight="1">
      <c r="B2951" s="17"/>
      <c r="C2951" s="17"/>
      <c r="F2951" s="17"/>
      <c r="G2951" s="17"/>
      <c r="H2951" s="17"/>
      <c r="I2951" s="17"/>
      <c r="J2951" s="17"/>
      <c r="K2951" s="17"/>
      <c r="L2951" s="17"/>
      <c r="M2951" s="17"/>
      <c r="N2951" s="17"/>
    </row>
    <row r="2952" spans="2:14" ht="24.95" customHeight="1">
      <c r="B2952" s="17"/>
      <c r="C2952" s="17"/>
      <c r="F2952" s="17"/>
      <c r="G2952" s="17"/>
      <c r="H2952" s="17"/>
      <c r="I2952" s="17"/>
      <c r="J2952" s="17"/>
      <c r="K2952" s="17"/>
      <c r="L2952" s="17"/>
      <c r="M2952" s="17"/>
      <c r="N2952" s="17"/>
    </row>
    <row r="2953" spans="2:14" ht="24.95" customHeight="1">
      <c r="B2953" s="17"/>
      <c r="C2953" s="17"/>
      <c r="F2953" s="17"/>
      <c r="G2953" s="17"/>
      <c r="H2953" s="17"/>
      <c r="I2953" s="17"/>
      <c r="J2953" s="17"/>
      <c r="K2953" s="17"/>
      <c r="L2953" s="17"/>
      <c r="M2953" s="17"/>
      <c r="N2953" s="17"/>
    </row>
    <row r="2954" spans="2:14" ht="24.95" customHeight="1">
      <c r="B2954" s="17"/>
      <c r="C2954" s="17"/>
      <c r="F2954" s="17"/>
      <c r="G2954" s="17"/>
      <c r="H2954" s="17"/>
      <c r="I2954" s="17"/>
      <c r="J2954" s="17"/>
      <c r="K2954" s="17"/>
      <c r="L2954" s="17"/>
      <c r="M2954" s="17"/>
      <c r="N2954" s="17"/>
    </row>
    <row r="2955" spans="2:14" ht="24.95" customHeight="1">
      <c r="B2955" s="17"/>
      <c r="C2955" s="17"/>
      <c r="F2955" s="17"/>
      <c r="G2955" s="17"/>
      <c r="H2955" s="17"/>
      <c r="I2955" s="17"/>
      <c r="J2955" s="17"/>
      <c r="K2955" s="17"/>
      <c r="L2955" s="17"/>
      <c r="M2955" s="17"/>
      <c r="N2955" s="17"/>
    </row>
    <row r="2956" spans="2:14" ht="24.95" customHeight="1">
      <c r="B2956" s="17"/>
      <c r="C2956" s="17"/>
      <c r="F2956" s="17"/>
      <c r="G2956" s="17"/>
      <c r="H2956" s="17"/>
      <c r="I2956" s="17"/>
      <c r="J2956" s="17"/>
      <c r="K2956" s="17"/>
      <c r="L2956" s="17"/>
      <c r="M2956" s="17"/>
      <c r="N2956" s="17"/>
    </row>
    <row r="2957" spans="2:14" ht="24.95" customHeight="1">
      <c r="B2957" s="17"/>
      <c r="C2957" s="17"/>
      <c r="F2957" s="17"/>
      <c r="G2957" s="17"/>
      <c r="H2957" s="17"/>
      <c r="I2957" s="17"/>
      <c r="J2957" s="17"/>
      <c r="K2957" s="17"/>
      <c r="L2957" s="17"/>
      <c r="M2957" s="17"/>
      <c r="N2957" s="17"/>
    </row>
    <row r="2958" spans="2:14" ht="24.95" customHeight="1">
      <c r="B2958" s="17"/>
      <c r="C2958" s="17"/>
      <c r="F2958" s="17"/>
      <c r="G2958" s="17"/>
      <c r="H2958" s="17"/>
      <c r="I2958" s="17"/>
      <c r="J2958" s="17"/>
      <c r="K2958" s="17"/>
      <c r="L2958" s="17"/>
      <c r="M2958" s="17"/>
      <c r="N2958" s="17"/>
    </row>
    <row r="2959" spans="2:14" ht="24.95" customHeight="1">
      <c r="B2959" s="17"/>
      <c r="C2959" s="17"/>
      <c r="F2959" s="17"/>
      <c r="G2959" s="17"/>
      <c r="H2959" s="17"/>
      <c r="I2959" s="17"/>
      <c r="J2959" s="17"/>
      <c r="K2959" s="17"/>
      <c r="L2959" s="17"/>
      <c r="M2959" s="17"/>
      <c r="N2959" s="17"/>
    </row>
    <row r="2960" spans="2:14" ht="24.95" customHeight="1">
      <c r="B2960" s="17"/>
      <c r="C2960" s="17"/>
      <c r="F2960" s="17"/>
      <c r="G2960" s="17"/>
      <c r="H2960" s="17"/>
      <c r="I2960" s="17"/>
      <c r="J2960" s="17"/>
      <c r="K2960" s="17"/>
      <c r="L2960" s="17"/>
      <c r="M2960" s="17"/>
      <c r="N2960" s="17"/>
    </row>
    <row r="2961" spans="2:14" ht="24.95" customHeight="1">
      <c r="B2961" s="17"/>
      <c r="C2961" s="17"/>
      <c r="F2961" s="17"/>
      <c r="G2961" s="17"/>
      <c r="H2961" s="17"/>
      <c r="I2961" s="17"/>
      <c r="J2961" s="17"/>
      <c r="K2961" s="17"/>
      <c r="L2961" s="17"/>
      <c r="M2961" s="17"/>
      <c r="N2961" s="17"/>
    </row>
    <row r="2962" spans="2:14" ht="24.95" customHeight="1">
      <c r="B2962" s="17"/>
      <c r="C2962" s="17"/>
      <c r="F2962" s="17"/>
      <c r="G2962" s="17"/>
      <c r="H2962" s="17"/>
      <c r="I2962" s="17"/>
      <c r="J2962" s="17"/>
      <c r="K2962" s="17"/>
      <c r="L2962" s="17"/>
      <c r="M2962" s="17"/>
      <c r="N2962" s="17"/>
    </row>
    <row r="2963" spans="2:14" ht="24.95" customHeight="1">
      <c r="B2963" s="17"/>
      <c r="C2963" s="17"/>
      <c r="F2963" s="17"/>
      <c r="G2963" s="17"/>
      <c r="H2963" s="17"/>
      <c r="I2963" s="17"/>
      <c r="J2963" s="17"/>
      <c r="K2963" s="17"/>
      <c r="L2963" s="17"/>
      <c r="M2963" s="17"/>
      <c r="N2963" s="17"/>
    </row>
    <row r="2964" spans="2:14" ht="24.95" customHeight="1">
      <c r="B2964" s="17"/>
      <c r="C2964" s="17"/>
      <c r="F2964" s="17"/>
      <c r="G2964" s="17"/>
      <c r="H2964" s="17"/>
      <c r="I2964" s="17"/>
      <c r="J2964" s="17"/>
      <c r="K2964" s="17"/>
      <c r="L2964" s="17"/>
      <c r="M2964" s="17"/>
      <c r="N2964" s="17"/>
    </row>
    <row r="2965" spans="2:14" ht="24.95" customHeight="1">
      <c r="B2965" s="17"/>
      <c r="C2965" s="17"/>
      <c r="F2965" s="17"/>
      <c r="G2965" s="17"/>
      <c r="H2965" s="17"/>
      <c r="I2965" s="17"/>
      <c r="J2965" s="17"/>
      <c r="K2965" s="17"/>
      <c r="L2965" s="17"/>
      <c r="M2965" s="17"/>
      <c r="N2965" s="17"/>
    </row>
    <row r="2966" spans="2:14" ht="24.95" customHeight="1">
      <c r="B2966" s="17"/>
      <c r="C2966" s="17"/>
      <c r="F2966" s="17"/>
      <c r="G2966" s="17"/>
      <c r="H2966" s="17"/>
      <c r="I2966" s="17"/>
      <c r="J2966" s="17"/>
      <c r="K2966" s="17"/>
      <c r="L2966" s="17"/>
      <c r="M2966" s="17"/>
      <c r="N2966" s="17"/>
    </row>
    <row r="2967" spans="2:14" ht="24.95" customHeight="1">
      <c r="B2967" s="17"/>
      <c r="C2967" s="17"/>
      <c r="F2967" s="17"/>
      <c r="G2967" s="17"/>
      <c r="H2967" s="17"/>
      <c r="I2967" s="17"/>
      <c r="J2967" s="17"/>
      <c r="K2967" s="17"/>
      <c r="L2967" s="17"/>
      <c r="M2967" s="17"/>
      <c r="N2967" s="17"/>
    </row>
    <row r="2968" spans="2:14" ht="24.95" customHeight="1">
      <c r="B2968" s="17"/>
      <c r="C2968" s="17"/>
      <c r="F2968" s="17"/>
      <c r="G2968" s="17"/>
      <c r="H2968" s="17"/>
      <c r="I2968" s="17"/>
      <c r="J2968" s="17"/>
      <c r="K2968" s="17"/>
      <c r="L2968" s="17"/>
      <c r="M2968" s="17"/>
      <c r="N2968" s="17"/>
    </row>
    <row r="2969" spans="2:14" ht="24.95" customHeight="1">
      <c r="B2969" s="17"/>
      <c r="C2969" s="17"/>
      <c r="F2969" s="17"/>
      <c r="G2969" s="17"/>
      <c r="H2969" s="17"/>
      <c r="I2969" s="17"/>
      <c r="J2969" s="17"/>
      <c r="K2969" s="17"/>
      <c r="L2969" s="17"/>
      <c r="M2969" s="17"/>
      <c r="N2969" s="17"/>
    </row>
    <row r="2970" spans="2:14" ht="24.95" customHeight="1">
      <c r="B2970" s="17"/>
      <c r="C2970" s="17"/>
      <c r="F2970" s="17"/>
      <c r="G2970" s="17"/>
      <c r="H2970" s="17"/>
      <c r="I2970" s="17"/>
      <c r="J2970" s="17"/>
      <c r="K2970" s="17"/>
      <c r="L2970" s="17"/>
      <c r="M2970" s="17"/>
      <c r="N2970" s="17"/>
    </row>
    <row r="2971" spans="2:14" ht="24.95" customHeight="1">
      <c r="B2971" s="17"/>
      <c r="C2971" s="17"/>
      <c r="F2971" s="17"/>
      <c r="G2971" s="17"/>
      <c r="H2971" s="17"/>
      <c r="I2971" s="17"/>
      <c r="J2971" s="17"/>
      <c r="K2971" s="17"/>
      <c r="L2971" s="17"/>
      <c r="M2971" s="17"/>
      <c r="N2971" s="17"/>
    </row>
    <row r="2972" spans="2:14" ht="24.95" customHeight="1">
      <c r="B2972" s="17"/>
      <c r="C2972" s="17"/>
      <c r="F2972" s="17"/>
      <c r="G2972" s="17"/>
      <c r="H2972" s="17"/>
      <c r="I2972" s="17"/>
      <c r="J2972" s="17"/>
      <c r="K2972" s="17"/>
      <c r="L2972" s="17"/>
      <c r="M2972" s="17"/>
      <c r="N2972" s="17"/>
    </row>
    <row r="2973" spans="2:14" ht="24.95" customHeight="1">
      <c r="B2973" s="17"/>
      <c r="C2973" s="17"/>
      <c r="F2973" s="17"/>
      <c r="G2973" s="17"/>
      <c r="H2973" s="17"/>
      <c r="I2973" s="17"/>
      <c r="J2973" s="17"/>
      <c r="K2973" s="17"/>
      <c r="L2973" s="17"/>
      <c r="M2973" s="17"/>
      <c r="N2973" s="17"/>
    </row>
    <row r="2974" spans="2:14" ht="24.95" customHeight="1">
      <c r="B2974" s="17"/>
      <c r="C2974" s="17"/>
      <c r="F2974" s="17"/>
      <c r="G2974" s="17"/>
      <c r="H2974" s="17"/>
      <c r="I2974" s="17"/>
      <c r="J2974" s="17"/>
      <c r="K2974" s="17"/>
      <c r="L2974" s="17"/>
      <c r="M2974" s="17"/>
      <c r="N2974" s="17"/>
    </row>
    <row r="2975" spans="2:14" ht="24.95" customHeight="1">
      <c r="B2975" s="17"/>
      <c r="C2975" s="17"/>
      <c r="F2975" s="17"/>
      <c r="G2975" s="17"/>
      <c r="H2975" s="17"/>
      <c r="I2975" s="17"/>
      <c r="J2975" s="17"/>
      <c r="K2975" s="17"/>
      <c r="L2975" s="17"/>
      <c r="M2975" s="17"/>
      <c r="N2975" s="17"/>
    </row>
    <row r="2976" spans="2:14" ht="24.95" customHeight="1">
      <c r="B2976" s="17"/>
      <c r="C2976" s="17"/>
      <c r="F2976" s="17"/>
      <c r="G2976" s="17"/>
      <c r="H2976" s="17"/>
      <c r="I2976" s="17"/>
      <c r="J2976" s="17"/>
      <c r="K2976" s="17"/>
      <c r="L2976" s="17"/>
      <c r="M2976" s="17"/>
      <c r="N2976" s="17"/>
    </row>
    <row r="2977" spans="2:14" ht="24.95" customHeight="1">
      <c r="B2977" s="17"/>
      <c r="C2977" s="17"/>
      <c r="F2977" s="17"/>
      <c r="G2977" s="17"/>
      <c r="H2977" s="17"/>
      <c r="I2977" s="17"/>
      <c r="J2977" s="17"/>
      <c r="K2977" s="17"/>
      <c r="L2977" s="17"/>
      <c r="M2977" s="17"/>
      <c r="N2977" s="17"/>
    </row>
    <row r="2978" spans="2:14" ht="24.95" customHeight="1">
      <c r="B2978" s="17"/>
      <c r="C2978" s="17"/>
      <c r="F2978" s="17"/>
      <c r="G2978" s="17"/>
      <c r="H2978" s="17"/>
      <c r="I2978" s="17"/>
      <c r="J2978" s="17"/>
      <c r="K2978" s="17"/>
      <c r="L2978" s="17"/>
      <c r="M2978" s="17"/>
      <c r="N2978" s="17"/>
    </row>
    <row r="2979" spans="2:14" ht="24.95" customHeight="1">
      <c r="B2979" s="17"/>
      <c r="C2979" s="17"/>
      <c r="F2979" s="17"/>
      <c r="G2979" s="17"/>
      <c r="H2979" s="17"/>
      <c r="I2979" s="17"/>
      <c r="J2979" s="17"/>
      <c r="K2979" s="17"/>
      <c r="L2979" s="17"/>
      <c r="M2979" s="17"/>
      <c r="N2979" s="17"/>
    </row>
    <row r="2980" spans="2:14" ht="24.95" customHeight="1">
      <c r="B2980" s="17"/>
      <c r="C2980" s="17"/>
      <c r="F2980" s="17"/>
      <c r="G2980" s="17"/>
      <c r="H2980" s="17"/>
      <c r="I2980" s="17"/>
      <c r="J2980" s="17"/>
      <c r="K2980" s="17"/>
      <c r="L2980" s="17"/>
      <c r="M2980" s="17"/>
      <c r="N2980" s="17"/>
    </row>
    <row r="2981" spans="2:14" ht="24.95" customHeight="1">
      <c r="B2981" s="17"/>
      <c r="C2981" s="17"/>
      <c r="F2981" s="17"/>
      <c r="G2981" s="17"/>
      <c r="H2981" s="17"/>
      <c r="I2981" s="17"/>
      <c r="J2981" s="17"/>
      <c r="K2981" s="17"/>
      <c r="L2981" s="17"/>
      <c r="M2981" s="17"/>
      <c r="N2981" s="17"/>
    </row>
    <row r="2982" spans="2:14" ht="24.95" customHeight="1">
      <c r="B2982" s="17"/>
      <c r="C2982" s="17"/>
      <c r="F2982" s="17"/>
      <c r="G2982" s="17"/>
      <c r="H2982" s="17"/>
      <c r="I2982" s="17"/>
      <c r="J2982" s="17"/>
      <c r="K2982" s="17"/>
      <c r="L2982" s="17"/>
      <c r="M2982" s="17"/>
      <c r="N2982" s="17"/>
    </row>
    <row r="2983" spans="2:14" ht="24.95" customHeight="1">
      <c r="B2983" s="17"/>
      <c r="C2983" s="17"/>
      <c r="F2983" s="17"/>
      <c r="G2983" s="17"/>
      <c r="H2983" s="17"/>
      <c r="I2983" s="17"/>
      <c r="J2983" s="17"/>
      <c r="K2983" s="17"/>
      <c r="L2983" s="17"/>
      <c r="M2983" s="17"/>
      <c r="N2983" s="17"/>
    </row>
    <row r="2984" spans="2:14" ht="24.95" customHeight="1">
      <c r="B2984" s="17"/>
      <c r="C2984" s="17"/>
      <c r="F2984" s="17"/>
      <c r="G2984" s="17"/>
      <c r="H2984" s="17"/>
      <c r="I2984" s="17"/>
      <c r="J2984" s="17"/>
      <c r="K2984" s="17"/>
      <c r="L2984" s="17"/>
      <c r="M2984" s="17"/>
      <c r="N2984" s="17"/>
    </row>
    <row r="2985" spans="2:14" ht="24.95" customHeight="1">
      <c r="B2985" s="17"/>
      <c r="C2985" s="17"/>
      <c r="F2985" s="17"/>
      <c r="G2985" s="17"/>
      <c r="H2985" s="17"/>
      <c r="I2985" s="17"/>
      <c r="J2985" s="17"/>
      <c r="K2985" s="17"/>
      <c r="L2985" s="17"/>
      <c r="M2985" s="17"/>
      <c r="N2985" s="17"/>
    </row>
    <row r="2986" spans="2:14" ht="24.95" customHeight="1">
      <c r="B2986" s="17"/>
      <c r="C2986" s="17"/>
      <c r="F2986" s="17"/>
      <c r="G2986" s="17"/>
      <c r="H2986" s="17"/>
      <c r="I2986" s="17"/>
      <c r="J2986" s="17"/>
      <c r="K2986" s="17"/>
      <c r="L2986" s="17"/>
      <c r="M2986" s="17"/>
      <c r="N2986" s="17"/>
    </row>
    <row r="2987" spans="2:14" ht="24.95" customHeight="1">
      <c r="B2987" s="17"/>
      <c r="C2987" s="17"/>
      <c r="F2987" s="17"/>
      <c r="G2987" s="17"/>
      <c r="H2987" s="17"/>
      <c r="I2987" s="17"/>
      <c r="J2987" s="17"/>
      <c r="K2987" s="17"/>
      <c r="L2987" s="17"/>
      <c r="M2987" s="17"/>
      <c r="N2987" s="17"/>
    </row>
    <row r="2988" spans="2:14" ht="24.95" customHeight="1">
      <c r="B2988" s="17"/>
      <c r="C2988" s="17"/>
      <c r="F2988" s="17"/>
      <c r="G2988" s="17"/>
      <c r="H2988" s="17"/>
      <c r="I2988" s="17"/>
      <c r="J2988" s="17"/>
      <c r="K2988" s="17"/>
      <c r="L2988" s="17"/>
      <c r="M2988" s="17"/>
      <c r="N2988" s="17"/>
    </row>
    <row r="2989" spans="2:14" ht="24.95" customHeight="1">
      <c r="B2989" s="17"/>
      <c r="C2989" s="17"/>
      <c r="F2989" s="17"/>
      <c r="G2989" s="17"/>
      <c r="H2989" s="17"/>
      <c r="I2989" s="17"/>
      <c r="J2989" s="17"/>
      <c r="K2989" s="17"/>
      <c r="L2989" s="17"/>
      <c r="M2989" s="17"/>
      <c r="N2989" s="17"/>
    </row>
    <row r="2990" spans="2:14" ht="24.95" customHeight="1">
      <c r="B2990" s="17"/>
      <c r="C2990" s="17"/>
      <c r="F2990" s="17"/>
      <c r="G2990" s="17"/>
      <c r="H2990" s="17"/>
      <c r="I2990" s="17"/>
      <c r="J2990" s="17"/>
      <c r="K2990" s="17"/>
      <c r="L2990" s="17"/>
      <c r="M2990" s="17"/>
      <c r="N2990" s="17"/>
    </row>
    <row r="2991" spans="2:14" ht="24.95" customHeight="1">
      <c r="B2991" s="17"/>
      <c r="C2991" s="17"/>
      <c r="F2991" s="17"/>
      <c r="G2991" s="17"/>
      <c r="H2991" s="17"/>
      <c r="I2991" s="17"/>
      <c r="J2991" s="17"/>
      <c r="K2991" s="17"/>
      <c r="L2991" s="17"/>
      <c r="M2991" s="17"/>
      <c r="N2991" s="17"/>
    </row>
    <row r="2992" spans="2:14" ht="24.95" customHeight="1">
      <c r="B2992" s="17"/>
      <c r="C2992" s="17"/>
      <c r="F2992" s="17"/>
      <c r="G2992" s="17"/>
      <c r="H2992" s="17"/>
      <c r="I2992" s="17"/>
      <c r="J2992" s="17"/>
      <c r="K2992" s="17"/>
      <c r="L2992" s="17"/>
      <c r="M2992" s="17"/>
      <c r="N2992" s="17"/>
    </row>
    <row r="2993" spans="2:14" ht="24.95" customHeight="1">
      <c r="B2993" s="17"/>
      <c r="C2993" s="17"/>
      <c r="F2993" s="17"/>
      <c r="G2993" s="17"/>
      <c r="H2993" s="17"/>
      <c r="I2993" s="17"/>
      <c r="J2993" s="17"/>
      <c r="K2993" s="17"/>
      <c r="L2993" s="17"/>
      <c r="M2993" s="17"/>
      <c r="N2993" s="17"/>
    </row>
    <row r="2994" spans="2:14" ht="24.95" customHeight="1">
      <c r="B2994" s="17"/>
      <c r="C2994" s="17"/>
      <c r="F2994" s="17"/>
      <c r="G2994" s="17"/>
      <c r="H2994" s="17"/>
      <c r="I2994" s="17"/>
      <c r="J2994" s="17"/>
      <c r="K2994" s="17"/>
      <c r="L2994" s="17"/>
      <c r="M2994" s="17"/>
      <c r="N2994" s="17"/>
    </row>
    <row r="2995" spans="2:14" ht="24.95" customHeight="1">
      <c r="B2995" s="17"/>
      <c r="C2995" s="17"/>
      <c r="F2995" s="17"/>
      <c r="G2995" s="17"/>
      <c r="H2995" s="17"/>
      <c r="I2995" s="17"/>
      <c r="J2995" s="17"/>
      <c r="K2995" s="17"/>
      <c r="L2995" s="17"/>
      <c r="M2995" s="17"/>
      <c r="N2995" s="17"/>
    </row>
    <row r="2996" spans="2:14" ht="24.95" customHeight="1">
      <c r="B2996" s="17"/>
      <c r="C2996" s="17"/>
      <c r="F2996" s="17"/>
      <c r="G2996" s="17"/>
      <c r="H2996" s="17"/>
      <c r="I2996" s="17"/>
      <c r="J2996" s="17"/>
      <c r="K2996" s="17"/>
      <c r="L2996" s="17"/>
      <c r="M2996" s="17"/>
      <c r="N2996" s="17"/>
    </row>
    <row r="2997" spans="2:14" ht="24.95" customHeight="1">
      <c r="B2997" s="17"/>
      <c r="C2997" s="17"/>
      <c r="F2997" s="17"/>
      <c r="G2997" s="17"/>
      <c r="H2997" s="17"/>
      <c r="I2997" s="17"/>
      <c r="J2997" s="17"/>
      <c r="K2997" s="17"/>
      <c r="L2997" s="17"/>
      <c r="M2997" s="17"/>
      <c r="N2997" s="17"/>
    </row>
    <row r="2998" spans="2:14" ht="24.95" customHeight="1">
      <c r="B2998" s="17"/>
      <c r="C2998" s="17"/>
      <c r="F2998" s="17"/>
      <c r="G2998" s="17"/>
      <c r="H2998" s="17"/>
      <c r="I2998" s="17"/>
      <c r="J2998" s="17"/>
      <c r="K2998" s="17"/>
      <c r="L2998" s="17"/>
      <c r="M2998" s="17"/>
      <c r="N2998" s="17"/>
    </row>
    <row r="2999" spans="2:14" ht="24.95" customHeight="1">
      <c r="B2999" s="17"/>
      <c r="C2999" s="17"/>
      <c r="F2999" s="17"/>
      <c r="G2999" s="17"/>
      <c r="H2999" s="17"/>
      <c r="I2999" s="17"/>
      <c r="J2999" s="17"/>
      <c r="K2999" s="17"/>
      <c r="L2999" s="17"/>
      <c r="M2999" s="17"/>
      <c r="N2999" s="17"/>
    </row>
    <row r="3000" spans="2:14" ht="24.95" customHeight="1">
      <c r="B3000" s="17"/>
      <c r="C3000" s="17"/>
      <c r="F3000" s="17"/>
      <c r="G3000" s="17"/>
      <c r="H3000" s="17"/>
      <c r="I3000" s="17"/>
      <c r="J3000" s="17"/>
      <c r="K3000" s="17"/>
      <c r="L3000" s="17"/>
      <c r="M3000" s="17"/>
      <c r="N3000" s="17"/>
    </row>
    <row r="3001" spans="2:14" ht="24.95" customHeight="1">
      <c r="B3001" s="17"/>
      <c r="C3001" s="17"/>
      <c r="F3001" s="17"/>
      <c r="G3001" s="17"/>
      <c r="H3001" s="17"/>
      <c r="I3001" s="17"/>
      <c r="J3001" s="17"/>
      <c r="K3001" s="17"/>
      <c r="L3001" s="17"/>
      <c r="M3001" s="17"/>
      <c r="N3001" s="17"/>
    </row>
    <row r="3002" spans="2:14" ht="24.95" customHeight="1">
      <c r="B3002" s="17"/>
      <c r="C3002" s="17"/>
      <c r="F3002" s="17"/>
      <c r="G3002" s="17"/>
      <c r="H3002" s="17"/>
      <c r="I3002" s="17"/>
      <c r="J3002" s="17"/>
      <c r="K3002" s="17"/>
      <c r="L3002" s="17"/>
      <c r="M3002" s="17"/>
      <c r="N3002" s="17"/>
    </row>
    <row r="3003" spans="2:14" ht="24.95" customHeight="1">
      <c r="B3003" s="17"/>
      <c r="C3003" s="17"/>
      <c r="F3003" s="17"/>
      <c r="G3003" s="17"/>
      <c r="H3003" s="17"/>
      <c r="I3003" s="17"/>
      <c r="J3003" s="17"/>
      <c r="K3003" s="17"/>
      <c r="L3003" s="17"/>
      <c r="M3003" s="17"/>
      <c r="N3003" s="17"/>
    </row>
    <row r="3004" spans="2:14" ht="24.95" customHeight="1">
      <c r="B3004" s="17"/>
      <c r="C3004" s="17"/>
      <c r="F3004" s="17"/>
      <c r="G3004" s="17"/>
      <c r="H3004" s="17"/>
      <c r="I3004" s="17"/>
      <c r="J3004" s="17"/>
      <c r="K3004" s="17"/>
      <c r="L3004" s="17"/>
      <c r="M3004" s="17"/>
      <c r="N3004" s="17"/>
    </row>
    <row r="3005" spans="2:14" ht="24.95" customHeight="1">
      <c r="B3005" s="17"/>
      <c r="C3005" s="17"/>
      <c r="F3005" s="17"/>
      <c r="G3005" s="17"/>
      <c r="H3005" s="17"/>
      <c r="I3005" s="17"/>
      <c r="J3005" s="17"/>
      <c r="K3005" s="17"/>
      <c r="L3005" s="17"/>
      <c r="M3005" s="17"/>
      <c r="N3005" s="17"/>
    </row>
    <row r="3006" spans="2:14" ht="24.95" customHeight="1">
      <c r="B3006" s="17"/>
      <c r="C3006" s="17"/>
      <c r="F3006" s="17"/>
      <c r="G3006" s="17"/>
      <c r="H3006" s="17"/>
      <c r="I3006" s="17"/>
      <c r="J3006" s="17"/>
      <c r="K3006" s="17"/>
      <c r="L3006" s="17"/>
      <c r="M3006" s="17"/>
      <c r="N3006" s="17"/>
    </row>
    <row r="3007" spans="2:14" ht="24.95" customHeight="1">
      <c r="B3007" s="17"/>
      <c r="C3007" s="17"/>
      <c r="F3007" s="17"/>
      <c r="G3007" s="17"/>
      <c r="H3007" s="17"/>
      <c r="I3007" s="17"/>
      <c r="J3007" s="17"/>
      <c r="K3007" s="17"/>
      <c r="L3007" s="17"/>
      <c r="M3007" s="17"/>
      <c r="N3007" s="17"/>
    </row>
    <row r="3008" spans="2:14" ht="24.95" customHeight="1">
      <c r="B3008" s="17"/>
      <c r="C3008" s="17"/>
      <c r="F3008" s="17"/>
      <c r="G3008" s="17"/>
      <c r="H3008" s="17"/>
      <c r="I3008" s="17"/>
      <c r="J3008" s="17"/>
      <c r="K3008" s="17"/>
      <c r="L3008" s="17"/>
      <c r="M3008" s="17"/>
      <c r="N3008" s="17"/>
    </row>
    <row r="3009" spans="2:14" ht="24.95" customHeight="1">
      <c r="B3009" s="17"/>
      <c r="C3009" s="17"/>
      <c r="F3009" s="17"/>
      <c r="G3009" s="17"/>
      <c r="H3009" s="17"/>
      <c r="I3009" s="17"/>
      <c r="J3009" s="17"/>
      <c r="K3009" s="17"/>
      <c r="L3009" s="17"/>
      <c r="M3009" s="17"/>
      <c r="N3009" s="17"/>
    </row>
    <row r="3010" spans="2:14" ht="24.95" customHeight="1">
      <c r="B3010" s="17"/>
      <c r="C3010" s="17"/>
      <c r="F3010" s="17"/>
      <c r="G3010" s="17"/>
      <c r="H3010" s="17"/>
      <c r="I3010" s="17"/>
      <c r="J3010" s="17"/>
      <c r="K3010" s="17"/>
      <c r="L3010" s="17"/>
      <c r="M3010" s="17"/>
      <c r="N3010" s="17"/>
    </row>
    <row r="3011" spans="2:14" ht="24.95" customHeight="1">
      <c r="B3011" s="17"/>
      <c r="C3011" s="17"/>
      <c r="F3011" s="17"/>
      <c r="G3011" s="17"/>
      <c r="H3011" s="17"/>
      <c r="I3011" s="17"/>
      <c r="J3011" s="17"/>
      <c r="K3011" s="17"/>
      <c r="L3011" s="17"/>
      <c r="M3011" s="17"/>
      <c r="N3011" s="17"/>
    </row>
    <row r="3012" spans="2:14" ht="24.95" customHeight="1">
      <c r="B3012" s="17"/>
      <c r="C3012" s="17"/>
      <c r="F3012" s="17"/>
      <c r="G3012" s="17"/>
      <c r="H3012" s="17"/>
      <c r="I3012" s="17"/>
      <c r="J3012" s="17"/>
      <c r="K3012" s="17"/>
      <c r="L3012" s="17"/>
      <c r="M3012" s="17"/>
      <c r="N3012" s="17"/>
    </row>
    <row r="3013" spans="2:14" ht="24.95" customHeight="1">
      <c r="B3013" s="17"/>
      <c r="C3013" s="17"/>
      <c r="F3013" s="17"/>
      <c r="G3013" s="17"/>
      <c r="H3013" s="17"/>
      <c r="I3013" s="17"/>
      <c r="J3013" s="17"/>
      <c r="K3013" s="17"/>
      <c r="L3013" s="17"/>
      <c r="M3013" s="17"/>
      <c r="N3013" s="17"/>
    </row>
    <row r="3014" spans="2:14" ht="24.95" customHeight="1">
      <c r="B3014" s="17"/>
      <c r="C3014" s="17"/>
      <c r="F3014" s="17"/>
      <c r="G3014" s="17"/>
      <c r="H3014" s="17"/>
      <c r="I3014" s="17"/>
      <c r="J3014" s="17"/>
      <c r="K3014" s="17"/>
      <c r="L3014" s="17"/>
      <c r="M3014" s="17"/>
      <c r="N3014" s="17"/>
    </row>
    <row r="3015" spans="2:14" ht="24.95" customHeight="1">
      <c r="B3015" s="17"/>
      <c r="C3015" s="17"/>
      <c r="F3015" s="17"/>
      <c r="G3015" s="17"/>
      <c r="H3015" s="17"/>
      <c r="I3015" s="17"/>
      <c r="J3015" s="17"/>
      <c r="K3015" s="17"/>
      <c r="L3015" s="17"/>
      <c r="M3015" s="17"/>
      <c r="N3015" s="17"/>
    </row>
    <row r="3016" spans="2:14" ht="24.95" customHeight="1">
      <c r="B3016" s="17"/>
      <c r="C3016" s="17"/>
      <c r="F3016" s="17"/>
      <c r="G3016" s="17"/>
      <c r="H3016" s="17"/>
      <c r="I3016" s="17"/>
      <c r="J3016" s="17"/>
      <c r="K3016" s="17"/>
      <c r="L3016" s="17"/>
      <c r="M3016" s="17"/>
      <c r="N3016" s="17"/>
    </row>
    <row r="3017" spans="2:14" ht="24.95" customHeight="1">
      <c r="B3017" s="17"/>
      <c r="C3017" s="17"/>
      <c r="F3017" s="17"/>
      <c r="G3017" s="17"/>
      <c r="H3017" s="17"/>
      <c r="I3017" s="17"/>
      <c r="J3017" s="17"/>
      <c r="K3017" s="17"/>
      <c r="L3017" s="17"/>
      <c r="M3017" s="17"/>
      <c r="N3017" s="17"/>
    </row>
    <row r="3018" spans="2:14" ht="24.95" customHeight="1">
      <c r="B3018" s="17"/>
      <c r="C3018" s="17"/>
      <c r="F3018" s="17"/>
      <c r="G3018" s="17"/>
      <c r="H3018" s="17"/>
      <c r="I3018" s="17"/>
      <c r="J3018" s="17"/>
      <c r="K3018" s="17"/>
      <c r="L3018" s="17"/>
      <c r="M3018" s="17"/>
      <c r="N3018" s="17"/>
    </row>
    <row r="3019" spans="2:14" ht="24.95" customHeight="1">
      <c r="B3019" s="17"/>
      <c r="C3019" s="17"/>
      <c r="F3019" s="17"/>
      <c r="G3019" s="17"/>
      <c r="H3019" s="17"/>
      <c r="I3019" s="17"/>
      <c r="J3019" s="17"/>
      <c r="K3019" s="17"/>
      <c r="L3019" s="17"/>
      <c r="M3019" s="17"/>
      <c r="N3019" s="17"/>
    </row>
    <row r="3020" spans="2:14" ht="24.95" customHeight="1">
      <c r="B3020" s="17"/>
      <c r="C3020" s="17"/>
      <c r="F3020" s="17"/>
      <c r="G3020" s="17"/>
      <c r="H3020" s="17"/>
      <c r="I3020" s="17"/>
      <c r="J3020" s="17"/>
      <c r="K3020" s="17"/>
      <c r="L3020" s="17"/>
      <c r="M3020" s="17"/>
      <c r="N3020" s="17"/>
    </row>
    <row r="3021" spans="2:14" ht="24.95" customHeight="1">
      <c r="B3021" s="17"/>
      <c r="C3021" s="17"/>
      <c r="F3021" s="17"/>
      <c r="G3021" s="17"/>
      <c r="H3021" s="17"/>
      <c r="I3021" s="17"/>
      <c r="J3021" s="17"/>
      <c r="K3021" s="17"/>
      <c r="L3021" s="17"/>
      <c r="M3021" s="17"/>
      <c r="N3021" s="17"/>
    </row>
    <row r="3022" spans="2:14" ht="24.95" customHeight="1">
      <c r="B3022" s="17"/>
      <c r="C3022" s="17"/>
      <c r="F3022" s="17"/>
      <c r="G3022" s="17"/>
      <c r="H3022" s="17"/>
      <c r="I3022" s="17"/>
      <c r="J3022" s="17"/>
      <c r="K3022" s="17"/>
      <c r="L3022" s="17"/>
      <c r="M3022" s="17"/>
      <c r="N3022" s="17"/>
    </row>
    <row r="3023" spans="2:14" ht="24.95" customHeight="1">
      <c r="B3023" s="17"/>
      <c r="C3023" s="17"/>
      <c r="F3023" s="17"/>
      <c r="G3023" s="17"/>
      <c r="H3023" s="17"/>
      <c r="I3023" s="17"/>
      <c r="J3023" s="17"/>
      <c r="K3023" s="17"/>
      <c r="L3023" s="17"/>
      <c r="M3023" s="17"/>
      <c r="N3023" s="17"/>
    </row>
    <row r="3024" spans="2:14" ht="24.95" customHeight="1">
      <c r="B3024" s="17"/>
      <c r="C3024" s="17"/>
      <c r="F3024" s="17"/>
      <c r="G3024" s="17"/>
      <c r="H3024" s="17"/>
      <c r="I3024" s="17"/>
      <c r="J3024" s="17"/>
      <c r="K3024" s="17"/>
      <c r="L3024" s="17"/>
      <c r="M3024" s="17"/>
      <c r="N3024" s="17"/>
    </row>
    <row r="3025" spans="2:14" ht="24.95" customHeight="1">
      <c r="B3025" s="17"/>
      <c r="C3025" s="17"/>
      <c r="F3025" s="17"/>
      <c r="G3025" s="17"/>
      <c r="H3025" s="17"/>
      <c r="I3025" s="17"/>
      <c r="J3025" s="17"/>
      <c r="K3025" s="17"/>
      <c r="L3025" s="17"/>
      <c r="M3025" s="17"/>
      <c r="N3025" s="17"/>
    </row>
    <row r="3026" spans="2:14" ht="24.95" customHeight="1">
      <c r="B3026" s="17"/>
      <c r="C3026" s="17"/>
      <c r="F3026" s="17"/>
      <c r="G3026" s="17"/>
      <c r="H3026" s="17"/>
      <c r="I3026" s="17"/>
      <c r="J3026" s="17"/>
      <c r="K3026" s="17"/>
      <c r="L3026" s="17"/>
      <c r="M3026" s="17"/>
      <c r="N3026" s="17"/>
    </row>
    <row r="3027" spans="2:14" ht="24.95" customHeight="1">
      <c r="B3027" s="17"/>
      <c r="C3027" s="17"/>
      <c r="F3027" s="17"/>
      <c r="G3027" s="17"/>
      <c r="H3027" s="17"/>
      <c r="I3027" s="17"/>
      <c r="J3027" s="17"/>
      <c r="K3027" s="17"/>
      <c r="L3027" s="17"/>
      <c r="M3027" s="17"/>
      <c r="N3027" s="17"/>
    </row>
    <row r="3028" spans="2:14" ht="24.95" customHeight="1">
      <c r="B3028" s="17"/>
      <c r="C3028" s="17"/>
      <c r="F3028" s="17"/>
      <c r="G3028" s="17"/>
      <c r="H3028" s="17"/>
      <c r="I3028" s="17"/>
      <c r="J3028" s="17"/>
      <c r="K3028" s="17"/>
      <c r="L3028" s="17"/>
      <c r="M3028" s="17"/>
      <c r="N3028" s="17"/>
    </row>
    <row r="3029" spans="2:14" ht="24.95" customHeight="1">
      <c r="B3029" s="17"/>
      <c r="C3029" s="17"/>
      <c r="F3029" s="17"/>
      <c r="G3029" s="17"/>
      <c r="H3029" s="17"/>
      <c r="I3029" s="17"/>
      <c r="J3029" s="17"/>
      <c r="K3029" s="17"/>
      <c r="L3029" s="17"/>
      <c r="M3029" s="17"/>
      <c r="N3029" s="17"/>
    </row>
    <row r="3030" spans="2:14" ht="24.95" customHeight="1">
      <c r="B3030" s="17"/>
      <c r="C3030" s="17"/>
      <c r="F3030" s="17"/>
      <c r="G3030" s="17"/>
      <c r="H3030" s="17"/>
      <c r="I3030" s="17"/>
      <c r="J3030" s="17"/>
      <c r="K3030" s="17"/>
      <c r="L3030" s="17"/>
      <c r="M3030" s="17"/>
      <c r="N3030" s="17"/>
    </row>
    <row r="3031" spans="2:14" ht="24.95" customHeight="1">
      <c r="B3031" s="17"/>
      <c r="C3031" s="17"/>
      <c r="F3031" s="17"/>
      <c r="G3031" s="17"/>
      <c r="H3031" s="17"/>
      <c r="I3031" s="17"/>
      <c r="J3031" s="17"/>
      <c r="K3031" s="17"/>
      <c r="L3031" s="17"/>
      <c r="M3031" s="17"/>
      <c r="N3031" s="17"/>
    </row>
    <row r="3032" spans="2:14" ht="24.95" customHeight="1">
      <c r="B3032" s="17"/>
      <c r="C3032" s="17"/>
      <c r="F3032" s="17"/>
      <c r="G3032" s="17"/>
      <c r="H3032" s="17"/>
      <c r="I3032" s="17"/>
      <c r="J3032" s="17"/>
      <c r="K3032" s="17"/>
      <c r="L3032" s="17"/>
      <c r="M3032" s="17"/>
      <c r="N3032" s="17"/>
    </row>
    <row r="3033" spans="2:14" ht="24.95" customHeight="1">
      <c r="B3033" s="17"/>
      <c r="C3033" s="17"/>
      <c r="F3033" s="17"/>
      <c r="G3033" s="17"/>
      <c r="H3033" s="17"/>
      <c r="I3033" s="17"/>
      <c r="J3033" s="17"/>
      <c r="K3033" s="17"/>
      <c r="L3033" s="17"/>
      <c r="M3033" s="17"/>
      <c r="N3033" s="17"/>
    </row>
    <row r="3034" spans="2:14" ht="24.95" customHeight="1">
      <c r="B3034" s="17"/>
      <c r="C3034" s="17"/>
      <c r="F3034" s="17"/>
      <c r="G3034" s="17"/>
      <c r="H3034" s="17"/>
      <c r="I3034" s="17"/>
      <c r="J3034" s="17"/>
      <c r="K3034" s="17"/>
      <c r="L3034" s="17"/>
      <c r="M3034" s="17"/>
      <c r="N3034" s="17"/>
    </row>
    <row r="3035" spans="2:14" ht="24.95" customHeight="1">
      <c r="B3035" s="17"/>
      <c r="C3035" s="17"/>
      <c r="F3035" s="17"/>
      <c r="G3035" s="17"/>
      <c r="H3035" s="17"/>
      <c r="I3035" s="17"/>
      <c r="J3035" s="17"/>
      <c r="K3035" s="17"/>
      <c r="L3035" s="17"/>
      <c r="M3035" s="17"/>
      <c r="N3035" s="17"/>
    </row>
    <row r="3036" spans="2:14" ht="24.95" customHeight="1">
      <c r="B3036" s="17"/>
      <c r="C3036" s="17"/>
      <c r="F3036" s="17"/>
      <c r="G3036" s="17"/>
      <c r="H3036" s="17"/>
      <c r="I3036" s="17"/>
      <c r="J3036" s="17"/>
      <c r="K3036" s="17"/>
      <c r="L3036" s="17"/>
      <c r="M3036" s="17"/>
      <c r="N3036" s="17"/>
    </row>
    <row r="3037" spans="2:14" ht="24.95" customHeight="1">
      <c r="B3037" s="17"/>
      <c r="C3037" s="17"/>
      <c r="F3037" s="17"/>
      <c r="G3037" s="17"/>
      <c r="H3037" s="17"/>
      <c r="I3037" s="17"/>
      <c r="J3037" s="17"/>
      <c r="K3037" s="17"/>
      <c r="L3037" s="17"/>
      <c r="M3037" s="17"/>
      <c r="N3037" s="17"/>
    </row>
    <row r="3038" spans="2:14" ht="24.95" customHeight="1">
      <c r="B3038" s="17"/>
      <c r="C3038" s="17"/>
      <c r="F3038" s="17"/>
      <c r="G3038" s="17"/>
      <c r="H3038" s="17"/>
      <c r="I3038" s="17"/>
      <c r="J3038" s="17"/>
      <c r="K3038" s="17"/>
      <c r="L3038" s="17"/>
      <c r="M3038" s="17"/>
      <c r="N3038" s="17"/>
    </row>
    <row r="3039" spans="2:14" ht="24.95" customHeight="1">
      <c r="B3039" s="17"/>
      <c r="C3039" s="17"/>
      <c r="F3039" s="17"/>
      <c r="G3039" s="17"/>
      <c r="H3039" s="17"/>
      <c r="I3039" s="17"/>
      <c r="J3039" s="17"/>
      <c r="K3039" s="17"/>
      <c r="L3039" s="17"/>
      <c r="M3039" s="17"/>
      <c r="N3039" s="17"/>
    </row>
    <row r="3040" spans="2:14" ht="24.95" customHeight="1">
      <c r="B3040" s="17"/>
      <c r="C3040" s="17"/>
      <c r="F3040" s="17"/>
      <c r="G3040" s="17"/>
      <c r="H3040" s="17"/>
      <c r="I3040" s="17"/>
      <c r="J3040" s="17"/>
      <c r="K3040" s="17"/>
      <c r="L3040" s="17"/>
      <c r="M3040" s="17"/>
      <c r="N3040" s="17"/>
    </row>
    <row r="3041" spans="2:14" ht="24.95" customHeight="1">
      <c r="B3041" s="17"/>
      <c r="C3041" s="17"/>
      <c r="F3041" s="17"/>
      <c r="G3041" s="17"/>
      <c r="H3041" s="17"/>
      <c r="I3041" s="17"/>
      <c r="J3041" s="17"/>
      <c r="K3041" s="17"/>
      <c r="L3041" s="17"/>
      <c r="M3041" s="17"/>
      <c r="N3041" s="17"/>
    </row>
    <row r="3042" spans="2:14" ht="24.95" customHeight="1">
      <c r="B3042" s="17"/>
      <c r="C3042" s="17"/>
      <c r="F3042" s="17"/>
      <c r="G3042" s="17"/>
      <c r="H3042" s="17"/>
      <c r="I3042" s="17"/>
      <c r="J3042" s="17"/>
      <c r="K3042" s="17"/>
      <c r="L3042" s="17"/>
      <c r="M3042" s="17"/>
      <c r="N3042" s="17"/>
    </row>
    <row r="3043" spans="2:14" ht="24.95" customHeight="1">
      <c r="B3043" s="17"/>
      <c r="C3043" s="17"/>
      <c r="F3043" s="17"/>
      <c r="G3043" s="17"/>
      <c r="H3043" s="17"/>
      <c r="I3043" s="17"/>
      <c r="J3043" s="17"/>
      <c r="K3043" s="17"/>
      <c r="L3043" s="17"/>
      <c r="M3043" s="17"/>
      <c r="N3043" s="17"/>
    </row>
    <row r="3044" spans="2:14" ht="24.95" customHeight="1">
      <c r="B3044" s="17"/>
      <c r="C3044" s="17"/>
      <c r="F3044" s="17"/>
      <c r="G3044" s="17"/>
      <c r="H3044" s="17"/>
      <c r="I3044" s="17"/>
      <c r="J3044" s="17"/>
      <c r="K3044" s="17"/>
      <c r="L3044" s="17"/>
      <c r="M3044" s="17"/>
      <c r="N3044" s="17"/>
    </row>
    <row r="3045" spans="2:14" ht="24.95" customHeight="1">
      <c r="B3045" s="17"/>
      <c r="C3045" s="17"/>
      <c r="F3045" s="17"/>
      <c r="G3045" s="17"/>
      <c r="H3045" s="17"/>
      <c r="I3045" s="17"/>
      <c r="J3045" s="17"/>
      <c r="K3045" s="17"/>
      <c r="L3045" s="17"/>
      <c r="M3045" s="17"/>
      <c r="N3045" s="17"/>
    </row>
    <row r="3046" spans="2:14" ht="24.95" customHeight="1">
      <c r="B3046" s="17"/>
      <c r="C3046" s="17"/>
      <c r="F3046" s="17"/>
      <c r="G3046" s="17"/>
      <c r="H3046" s="17"/>
      <c r="I3046" s="17"/>
      <c r="J3046" s="17"/>
      <c r="K3046" s="17"/>
      <c r="L3046" s="17"/>
      <c r="M3046" s="17"/>
      <c r="N3046" s="17"/>
    </row>
    <row r="3047" spans="2:14" ht="24.95" customHeight="1">
      <c r="B3047" s="17"/>
      <c r="C3047" s="17"/>
      <c r="F3047" s="17"/>
      <c r="G3047" s="17"/>
      <c r="H3047" s="17"/>
      <c r="I3047" s="17"/>
      <c r="J3047" s="17"/>
      <c r="K3047" s="17"/>
      <c r="L3047" s="17"/>
      <c r="M3047" s="17"/>
      <c r="N3047" s="17"/>
    </row>
    <row r="3048" spans="2:14" ht="24.95" customHeight="1">
      <c r="B3048" s="17"/>
      <c r="C3048" s="17"/>
      <c r="F3048" s="17"/>
      <c r="G3048" s="17"/>
      <c r="H3048" s="17"/>
      <c r="I3048" s="17"/>
      <c r="J3048" s="17"/>
      <c r="K3048" s="17"/>
      <c r="L3048" s="17"/>
      <c r="M3048" s="17"/>
      <c r="N3048" s="17"/>
    </row>
    <row r="3049" spans="2:14" ht="24.95" customHeight="1">
      <c r="B3049" s="17"/>
      <c r="C3049" s="17"/>
      <c r="F3049" s="17"/>
      <c r="G3049" s="17"/>
      <c r="H3049" s="17"/>
      <c r="I3049" s="17"/>
      <c r="J3049" s="17"/>
      <c r="K3049" s="17"/>
      <c r="L3049" s="17"/>
      <c r="M3049" s="17"/>
      <c r="N3049" s="17"/>
    </row>
    <row r="3050" spans="2:14" ht="24.95" customHeight="1">
      <c r="B3050" s="17"/>
      <c r="C3050" s="17"/>
      <c r="F3050" s="17"/>
      <c r="G3050" s="17"/>
      <c r="H3050" s="17"/>
      <c r="I3050" s="17"/>
      <c r="J3050" s="17"/>
      <c r="K3050" s="17"/>
      <c r="L3050" s="17"/>
      <c r="M3050" s="17"/>
      <c r="N3050" s="17"/>
    </row>
    <row r="3051" spans="2:14" ht="24.95" customHeight="1">
      <c r="B3051" s="17"/>
      <c r="C3051" s="17"/>
      <c r="F3051" s="17"/>
      <c r="G3051" s="17"/>
      <c r="H3051" s="17"/>
      <c r="I3051" s="17"/>
      <c r="J3051" s="17"/>
      <c r="K3051" s="17"/>
      <c r="L3051" s="17"/>
      <c r="M3051" s="17"/>
      <c r="N3051" s="17"/>
    </row>
    <row r="3052" spans="2:14" ht="24.95" customHeight="1">
      <c r="B3052" s="17"/>
      <c r="C3052" s="17"/>
      <c r="F3052" s="17"/>
      <c r="G3052" s="17"/>
      <c r="H3052" s="17"/>
      <c r="I3052" s="17"/>
      <c r="J3052" s="17"/>
      <c r="K3052" s="17"/>
      <c r="L3052" s="17"/>
      <c r="M3052" s="17"/>
      <c r="N3052" s="17"/>
    </row>
    <row r="3053" spans="2:14" ht="24.95" customHeight="1">
      <c r="B3053" s="17"/>
      <c r="C3053" s="17"/>
      <c r="F3053" s="17"/>
      <c r="G3053" s="17"/>
      <c r="H3053" s="17"/>
      <c r="I3053" s="17"/>
      <c r="J3053" s="17"/>
      <c r="K3053" s="17"/>
      <c r="L3053" s="17"/>
      <c r="M3053" s="17"/>
      <c r="N3053" s="17"/>
    </row>
    <row r="3054" spans="2:14" ht="24.95" customHeight="1">
      <c r="B3054" s="17"/>
      <c r="C3054" s="17"/>
      <c r="F3054" s="17"/>
      <c r="G3054" s="17"/>
      <c r="H3054" s="17"/>
      <c r="I3054" s="17"/>
      <c r="J3054" s="17"/>
      <c r="K3054" s="17"/>
      <c r="L3054" s="17"/>
      <c r="M3054" s="17"/>
      <c r="N3054" s="17"/>
    </row>
    <row r="3055" spans="2:14" ht="24.95" customHeight="1">
      <c r="B3055" s="17"/>
      <c r="C3055" s="17"/>
      <c r="F3055" s="17"/>
      <c r="G3055" s="17"/>
      <c r="H3055" s="17"/>
      <c r="I3055" s="17"/>
      <c r="J3055" s="17"/>
      <c r="K3055" s="17"/>
      <c r="L3055" s="17"/>
      <c r="M3055" s="17"/>
      <c r="N3055" s="17"/>
    </row>
    <row r="3056" spans="2:14" ht="24.95" customHeight="1">
      <c r="B3056" s="17"/>
      <c r="C3056" s="17"/>
      <c r="F3056" s="17"/>
      <c r="G3056" s="17"/>
      <c r="H3056" s="17"/>
      <c r="I3056" s="17"/>
      <c r="J3056" s="17"/>
      <c r="K3056" s="17"/>
      <c r="L3056" s="17"/>
      <c r="M3056" s="17"/>
      <c r="N3056" s="17"/>
    </row>
    <row r="3057" spans="2:14" ht="24.95" customHeight="1">
      <c r="B3057" s="17"/>
      <c r="C3057" s="17"/>
      <c r="F3057" s="17"/>
      <c r="G3057" s="17"/>
      <c r="H3057" s="17"/>
      <c r="I3057" s="17"/>
      <c r="J3057" s="17"/>
      <c r="K3057" s="17"/>
      <c r="L3057" s="17"/>
      <c r="M3057" s="17"/>
      <c r="N3057" s="17"/>
    </row>
    <row r="3058" spans="2:14" ht="24.95" customHeight="1">
      <c r="B3058" s="17"/>
      <c r="C3058" s="17"/>
      <c r="F3058" s="17"/>
      <c r="G3058" s="17"/>
      <c r="H3058" s="17"/>
      <c r="I3058" s="17"/>
      <c r="J3058" s="17"/>
      <c r="K3058" s="17"/>
      <c r="L3058" s="17"/>
      <c r="M3058" s="17"/>
      <c r="N3058" s="17"/>
    </row>
    <row r="3059" spans="2:14" ht="24.95" customHeight="1">
      <c r="B3059" s="17"/>
      <c r="C3059" s="17"/>
      <c r="F3059" s="17"/>
      <c r="G3059" s="17"/>
      <c r="H3059" s="17"/>
      <c r="I3059" s="17"/>
      <c r="J3059" s="17"/>
      <c r="K3059" s="17"/>
      <c r="L3059" s="17"/>
      <c r="M3059" s="17"/>
      <c r="N3059" s="17"/>
    </row>
    <row r="3060" spans="2:14" ht="24.95" customHeight="1">
      <c r="B3060" s="17"/>
      <c r="C3060" s="17"/>
      <c r="F3060" s="17"/>
      <c r="G3060" s="17"/>
      <c r="H3060" s="17"/>
      <c r="I3060" s="17"/>
      <c r="J3060" s="17"/>
      <c r="K3060" s="17"/>
      <c r="L3060" s="17"/>
      <c r="M3060" s="17"/>
      <c r="N3060" s="17"/>
    </row>
    <row r="3061" spans="2:14" ht="24.95" customHeight="1">
      <c r="B3061" s="17"/>
      <c r="C3061" s="17"/>
      <c r="F3061" s="17"/>
      <c r="G3061" s="17"/>
      <c r="H3061" s="17"/>
      <c r="I3061" s="17"/>
      <c r="J3061" s="17"/>
      <c r="K3061" s="17"/>
      <c r="L3061" s="17"/>
      <c r="M3061" s="17"/>
      <c r="N3061" s="17"/>
    </row>
    <row r="3062" spans="2:14" ht="24.95" customHeight="1">
      <c r="B3062" s="17"/>
      <c r="C3062" s="17"/>
      <c r="F3062" s="17"/>
      <c r="G3062" s="17"/>
      <c r="H3062" s="17"/>
      <c r="I3062" s="17"/>
      <c r="J3062" s="17"/>
      <c r="K3062" s="17"/>
      <c r="L3062" s="17"/>
      <c r="M3062" s="17"/>
      <c r="N3062" s="17"/>
    </row>
    <row r="3063" spans="2:14" ht="24.95" customHeight="1">
      <c r="B3063" s="17"/>
      <c r="C3063" s="17"/>
      <c r="F3063" s="17"/>
      <c r="G3063" s="17"/>
      <c r="H3063" s="17"/>
      <c r="I3063" s="17"/>
      <c r="J3063" s="17"/>
      <c r="K3063" s="17"/>
      <c r="L3063" s="17"/>
      <c r="M3063" s="17"/>
      <c r="N3063" s="17"/>
    </row>
    <row r="3064" spans="2:14" ht="24.95" customHeight="1">
      <c r="B3064" s="17"/>
      <c r="C3064" s="17"/>
      <c r="F3064" s="17"/>
      <c r="G3064" s="17"/>
      <c r="H3064" s="17"/>
      <c r="I3064" s="17"/>
      <c r="J3064" s="17"/>
      <c r="K3064" s="17"/>
      <c r="L3064" s="17"/>
      <c r="M3064" s="17"/>
      <c r="N3064" s="17"/>
    </row>
    <row r="3065" spans="2:14" ht="24.95" customHeight="1">
      <c r="B3065" s="17"/>
      <c r="C3065" s="17"/>
      <c r="F3065" s="17"/>
      <c r="G3065" s="17"/>
      <c r="H3065" s="17"/>
      <c r="I3065" s="17"/>
      <c r="J3065" s="17"/>
      <c r="K3065" s="17"/>
      <c r="L3065" s="17"/>
      <c r="M3065" s="17"/>
      <c r="N3065" s="17"/>
    </row>
    <row r="3066" spans="2:14" ht="24.95" customHeight="1">
      <c r="B3066" s="17"/>
      <c r="C3066" s="17"/>
      <c r="F3066" s="17"/>
      <c r="G3066" s="17"/>
      <c r="H3066" s="17"/>
      <c r="I3066" s="17"/>
      <c r="J3066" s="17"/>
      <c r="K3066" s="17"/>
      <c r="L3066" s="17"/>
      <c r="M3066" s="17"/>
      <c r="N3066" s="17"/>
    </row>
    <row r="3067" spans="2:14" ht="24.95" customHeight="1">
      <c r="B3067" s="17"/>
      <c r="C3067" s="17"/>
      <c r="F3067" s="17"/>
      <c r="G3067" s="17"/>
      <c r="H3067" s="17"/>
      <c r="I3067" s="17"/>
      <c r="J3067" s="17"/>
      <c r="K3067" s="17"/>
      <c r="L3067" s="17"/>
      <c r="M3067" s="17"/>
      <c r="N3067" s="17"/>
    </row>
    <row r="3068" spans="2:14" ht="24.95" customHeight="1">
      <c r="B3068" s="17"/>
      <c r="C3068" s="17"/>
      <c r="F3068" s="17"/>
      <c r="G3068" s="17"/>
      <c r="H3068" s="17"/>
      <c r="I3068" s="17"/>
      <c r="J3068" s="17"/>
      <c r="K3068" s="17"/>
      <c r="L3068" s="17"/>
      <c r="M3068" s="17"/>
      <c r="N3068" s="17"/>
    </row>
    <row r="3069" spans="2:14" ht="24.95" customHeight="1">
      <c r="B3069" s="17"/>
      <c r="C3069" s="17"/>
      <c r="F3069" s="17"/>
      <c r="G3069" s="17"/>
      <c r="H3069" s="17"/>
      <c r="I3069" s="17"/>
      <c r="J3069" s="17"/>
      <c r="K3069" s="17"/>
      <c r="L3069" s="17"/>
      <c r="M3069" s="17"/>
      <c r="N3069" s="17"/>
    </row>
    <row r="3070" spans="2:14" ht="24.95" customHeight="1">
      <c r="B3070" s="17"/>
      <c r="C3070" s="17"/>
      <c r="F3070" s="17"/>
      <c r="G3070" s="17"/>
      <c r="H3070" s="17"/>
      <c r="I3070" s="17"/>
      <c r="J3070" s="17"/>
      <c r="K3070" s="17"/>
      <c r="L3070" s="17"/>
      <c r="M3070" s="17"/>
      <c r="N3070" s="17"/>
    </row>
    <row r="3071" spans="2:14" ht="24.95" customHeight="1">
      <c r="B3071" s="17"/>
      <c r="C3071" s="17"/>
      <c r="F3071" s="17"/>
      <c r="G3071" s="17"/>
      <c r="H3071" s="17"/>
      <c r="I3071" s="17"/>
      <c r="J3071" s="17"/>
      <c r="K3071" s="17"/>
      <c r="L3071" s="17"/>
      <c r="M3071" s="17"/>
      <c r="N3071" s="17"/>
    </row>
    <row r="3072" spans="2:14" ht="24.95" customHeight="1">
      <c r="B3072" s="17"/>
      <c r="C3072" s="17"/>
      <c r="F3072" s="17"/>
      <c r="G3072" s="17"/>
      <c r="H3072" s="17"/>
      <c r="I3072" s="17"/>
      <c r="J3072" s="17"/>
      <c r="K3072" s="17"/>
      <c r="L3072" s="17"/>
      <c r="M3072" s="17"/>
      <c r="N3072" s="17"/>
    </row>
    <row r="3073" spans="2:14" ht="24.95" customHeight="1">
      <c r="B3073" s="17"/>
      <c r="C3073" s="17"/>
      <c r="F3073" s="17"/>
      <c r="G3073" s="17"/>
      <c r="H3073" s="17"/>
      <c r="I3073" s="17"/>
      <c r="J3073" s="17"/>
      <c r="K3073" s="17"/>
      <c r="L3073" s="17"/>
      <c r="M3073" s="17"/>
      <c r="N3073" s="17"/>
    </row>
    <row r="3074" spans="2:14" ht="24.95" customHeight="1">
      <c r="B3074" s="17"/>
      <c r="C3074" s="17"/>
      <c r="F3074" s="17"/>
      <c r="G3074" s="17"/>
      <c r="H3074" s="17"/>
      <c r="I3074" s="17"/>
      <c r="J3074" s="17"/>
      <c r="K3074" s="17"/>
      <c r="L3074" s="17"/>
      <c r="M3074" s="17"/>
      <c r="N3074" s="17"/>
    </row>
    <row r="3075" spans="2:14" ht="24.95" customHeight="1">
      <c r="B3075" s="17"/>
      <c r="C3075" s="17"/>
      <c r="F3075" s="17"/>
      <c r="G3075" s="17"/>
      <c r="H3075" s="17"/>
      <c r="I3075" s="17"/>
      <c r="J3075" s="17"/>
      <c r="K3075" s="17"/>
      <c r="L3075" s="17"/>
      <c r="M3075" s="17"/>
      <c r="N3075" s="17"/>
    </row>
    <row r="3076" spans="2:14" ht="24.95" customHeight="1">
      <c r="B3076" s="17"/>
      <c r="C3076" s="17"/>
      <c r="F3076" s="17"/>
      <c r="G3076" s="17"/>
      <c r="H3076" s="17"/>
      <c r="I3076" s="17"/>
      <c r="J3076" s="17"/>
      <c r="K3076" s="17"/>
      <c r="L3076" s="17"/>
      <c r="M3076" s="17"/>
      <c r="N3076" s="17"/>
    </row>
    <row r="3077" spans="2:14" ht="24.95" customHeight="1">
      <c r="B3077" s="17"/>
      <c r="C3077" s="17"/>
      <c r="F3077" s="17"/>
      <c r="G3077" s="17"/>
      <c r="H3077" s="17"/>
      <c r="I3077" s="17"/>
      <c r="J3077" s="17"/>
      <c r="K3077" s="17"/>
      <c r="L3077" s="17"/>
      <c r="M3077" s="17"/>
      <c r="N3077" s="17"/>
    </row>
    <row r="3078" spans="2:14" ht="24.95" customHeight="1">
      <c r="B3078" s="17"/>
      <c r="C3078" s="17"/>
      <c r="F3078" s="17"/>
      <c r="G3078" s="17"/>
      <c r="H3078" s="17"/>
      <c r="I3078" s="17"/>
      <c r="J3078" s="17"/>
      <c r="K3078" s="17"/>
      <c r="L3078" s="17"/>
      <c r="M3078" s="17"/>
      <c r="N3078" s="17"/>
    </row>
    <row r="3079" spans="2:14" ht="24.95" customHeight="1">
      <c r="B3079" s="17"/>
      <c r="C3079" s="17"/>
      <c r="F3079" s="17"/>
      <c r="G3079" s="17"/>
      <c r="H3079" s="17"/>
      <c r="I3079" s="17"/>
      <c r="J3079" s="17"/>
      <c r="K3079" s="17"/>
      <c r="L3079" s="17"/>
      <c r="M3079" s="17"/>
      <c r="N3079" s="17"/>
    </row>
    <row r="3080" spans="2:14" ht="24.95" customHeight="1">
      <c r="B3080" s="17"/>
      <c r="C3080" s="17"/>
      <c r="F3080" s="17"/>
      <c r="G3080" s="17"/>
      <c r="H3080" s="17"/>
      <c r="I3080" s="17"/>
      <c r="J3080" s="17"/>
      <c r="K3080" s="17"/>
      <c r="L3080" s="17"/>
      <c r="M3080" s="17"/>
      <c r="N3080" s="17"/>
    </row>
    <row r="3081" spans="2:14" ht="24.95" customHeight="1">
      <c r="B3081" s="17"/>
      <c r="C3081" s="17"/>
      <c r="F3081" s="17"/>
      <c r="G3081" s="17"/>
      <c r="H3081" s="17"/>
      <c r="I3081" s="17"/>
      <c r="J3081" s="17"/>
      <c r="K3081" s="17"/>
      <c r="L3081" s="17"/>
      <c r="M3081" s="17"/>
      <c r="N3081" s="17"/>
    </row>
    <row r="3082" spans="2:14" ht="24.95" customHeight="1">
      <c r="B3082" s="17"/>
      <c r="C3082" s="17"/>
      <c r="F3082" s="17"/>
      <c r="G3082" s="17"/>
      <c r="H3082" s="17"/>
      <c r="I3082" s="17"/>
      <c r="J3082" s="17"/>
      <c r="K3082" s="17"/>
      <c r="L3082" s="17"/>
      <c r="M3082" s="17"/>
      <c r="N3082" s="17"/>
    </row>
    <row r="3083" spans="2:14" ht="24.95" customHeight="1">
      <c r="B3083" s="17"/>
      <c r="C3083" s="17"/>
      <c r="F3083" s="17"/>
      <c r="G3083" s="17"/>
      <c r="H3083" s="17"/>
      <c r="I3083" s="17"/>
      <c r="J3083" s="17"/>
      <c r="K3083" s="17"/>
      <c r="L3083" s="17"/>
      <c r="M3083" s="17"/>
      <c r="N3083" s="17"/>
    </row>
    <row r="3084" spans="2:14" ht="24.95" customHeight="1">
      <c r="B3084" s="17"/>
      <c r="C3084" s="17"/>
      <c r="F3084" s="17"/>
      <c r="G3084" s="17"/>
      <c r="H3084" s="17"/>
      <c r="I3084" s="17"/>
      <c r="J3084" s="17"/>
      <c r="K3084" s="17"/>
      <c r="L3084" s="17"/>
      <c r="M3084" s="17"/>
      <c r="N3084" s="17"/>
    </row>
    <row r="3085" spans="2:14" ht="24.95" customHeight="1">
      <c r="B3085" s="17"/>
      <c r="C3085" s="17"/>
      <c r="F3085" s="17"/>
      <c r="G3085" s="17"/>
      <c r="H3085" s="17"/>
      <c r="I3085" s="17"/>
      <c r="J3085" s="17"/>
      <c r="K3085" s="17"/>
      <c r="L3085" s="17"/>
      <c r="M3085" s="17"/>
      <c r="N3085" s="17"/>
    </row>
    <row r="3086" spans="2:14" ht="24.95" customHeight="1">
      <c r="B3086" s="17"/>
      <c r="C3086" s="17"/>
      <c r="F3086" s="17"/>
      <c r="G3086" s="17"/>
      <c r="H3086" s="17"/>
      <c r="I3086" s="17"/>
      <c r="J3086" s="17"/>
      <c r="K3086" s="17"/>
      <c r="L3086" s="17"/>
      <c r="M3086" s="17"/>
      <c r="N3086" s="17"/>
    </row>
    <row r="3087" spans="2:14" ht="24.95" customHeight="1">
      <c r="B3087" s="17"/>
      <c r="C3087" s="17"/>
      <c r="F3087" s="17"/>
      <c r="G3087" s="17"/>
      <c r="H3087" s="17"/>
      <c r="I3087" s="17"/>
      <c r="J3087" s="17"/>
      <c r="K3087" s="17"/>
      <c r="L3087" s="17"/>
      <c r="M3087" s="17"/>
      <c r="N3087" s="17"/>
    </row>
    <row r="3088" spans="2:14" ht="24.95" customHeight="1">
      <c r="B3088" s="17"/>
      <c r="C3088" s="17"/>
      <c r="F3088" s="17"/>
      <c r="G3088" s="17"/>
      <c r="H3088" s="17"/>
      <c r="I3088" s="17"/>
      <c r="J3088" s="17"/>
      <c r="K3088" s="17"/>
      <c r="L3088" s="17"/>
      <c r="M3088" s="17"/>
      <c r="N3088" s="17"/>
    </row>
    <row r="3089" spans="2:14" ht="24.95" customHeight="1">
      <c r="B3089" s="17"/>
      <c r="C3089" s="17"/>
      <c r="F3089" s="17"/>
      <c r="G3089" s="17"/>
      <c r="H3089" s="17"/>
      <c r="I3089" s="17"/>
      <c r="J3089" s="17"/>
      <c r="K3089" s="17"/>
      <c r="L3089" s="17"/>
      <c r="M3089" s="17"/>
      <c r="N3089" s="17"/>
    </row>
    <row r="3090" spans="2:14" ht="24.95" customHeight="1">
      <c r="B3090" s="17"/>
      <c r="C3090" s="17"/>
      <c r="F3090" s="17"/>
      <c r="G3090" s="17"/>
      <c r="H3090" s="17"/>
      <c r="I3090" s="17"/>
      <c r="J3090" s="17"/>
      <c r="K3090" s="17"/>
      <c r="L3090" s="17"/>
      <c r="M3090" s="17"/>
      <c r="N3090" s="17"/>
    </row>
    <row r="3091" spans="2:14" ht="24.95" customHeight="1">
      <c r="B3091" s="17"/>
      <c r="C3091" s="17"/>
      <c r="F3091" s="17"/>
      <c r="G3091" s="17"/>
      <c r="H3091" s="17"/>
      <c r="I3091" s="17"/>
      <c r="J3091" s="17"/>
      <c r="K3091" s="17"/>
      <c r="L3091" s="17"/>
      <c r="M3091" s="17"/>
      <c r="N3091" s="17"/>
    </row>
    <row r="3092" spans="2:14" ht="24.95" customHeight="1">
      <c r="B3092" s="17"/>
      <c r="C3092" s="17"/>
      <c r="F3092" s="17"/>
      <c r="G3092" s="17"/>
      <c r="H3092" s="17"/>
      <c r="I3092" s="17"/>
      <c r="J3092" s="17"/>
      <c r="K3092" s="17"/>
      <c r="L3092" s="17"/>
      <c r="M3092" s="17"/>
      <c r="N3092" s="17"/>
    </row>
    <row r="3093" spans="2:14" ht="24.95" customHeight="1">
      <c r="B3093" s="17"/>
      <c r="C3093" s="17"/>
      <c r="F3093" s="17"/>
      <c r="G3093" s="17"/>
      <c r="H3093" s="17"/>
      <c r="I3093" s="17"/>
      <c r="J3093" s="17"/>
      <c r="K3093" s="17"/>
      <c r="L3093" s="17"/>
      <c r="M3093" s="17"/>
      <c r="N3093" s="17"/>
    </row>
    <row r="3094" spans="2:14" ht="24.95" customHeight="1">
      <c r="B3094" s="17"/>
      <c r="C3094" s="17"/>
      <c r="F3094" s="17"/>
      <c r="G3094" s="17"/>
      <c r="H3094" s="17"/>
      <c r="I3094" s="17"/>
      <c r="J3094" s="17"/>
      <c r="K3094" s="17"/>
      <c r="L3094" s="17"/>
      <c r="M3094" s="17"/>
      <c r="N3094" s="17"/>
    </row>
    <row r="3095" spans="2:14" ht="24.95" customHeight="1">
      <c r="B3095" s="17"/>
      <c r="C3095" s="17"/>
      <c r="F3095" s="17"/>
      <c r="G3095" s="17"/>
      <c r="H3095" s="17"/>
      <c r="I3095" s="17"/>
      <c r="J3095" s="17"/>
      <c r="K3095" s="17"/>
      <c r="L3095" s="17"/>
      <c r="M3095" s="17"/>
      <c r="N3095" s="17"/>
    </row>
    <row r="3096" spans="2:14" ht="24.95" customHeight="1">
      <c r="B3096" s="17"/>
      <c r="C3096" s="17"/>
      <c r="F3096" s="17"/>
      <c r="G3096" s="17"/>
      <c r="H3096" s="17"/>
      <c r="I3096" s="17"/>
      <c r="J3096" s="17"/>
      <c r="K3096" s="17"/>
      <c r="L3096" s="17"/>
      <c r="M3096" s="17"/>
      <c r="N3096" s="17"/>
    </row>
    <row r="3097" spans="2:14" ht="24.95" customHeight="1">
      <c r="B3097" s="17"/>
      <c r="C3097" s="17"/>
      <c r="F3097" s="17"/>
      <c r="G3097" s="17"/>
      <c r="H3097" s="17"/>
      <c r="I3097" s="17"/>
      <c r="J3097" s="17"/>
      <c r="K3097" s="17"/>
      <c r="L3097" s="17"/>
      <c r="M3097" s="17"/>
      <c r="N3097" s="17"/>
    </row>
    <row r="3098" spans="2:14" ht="24.95" customHeight="1">
      <c r="B3098" s="17"/>
      <c r="C3098" s="17"/>
      <c r="F3098" s="17"/>
      <c r="G3098" s="17"/>
      <c r="H3098" s="17"/>
      <c r="I3098" s="17"/>
      <c r="J3098" s="17"/>
      <c r="K3098" s="17"/>
      <c r="L3098" s="17"/>
      <c r="M3098" s="17"/>
      <c r="N3098" s="17"/>
    </row>
    <row r="3099" spans="2:14" ht="24.95" customHeight="1">
      <c r="B3099" s="17"/>
      <c r="C3099" s="17"/>
      <c r="F3099" s="17"/>
      <c r="G3099" s="17"/>
      <c r="H3099" s="17"/>
      <c r="I3099" s="17"/>
      <c r="J3099" s="17"/>
      <c r="K3099" s="17"/>
      <c r="L3099" s="17"/>
      <c r="M3099" s="17"/>
      <c r="N3099" s="17"/>
    </row>
    <row r="3100" spans="2:14" ht="24.95" customHeight="1">
      <c r="B3100" s="17"/>
      <c r="C3100" s="17"/>
      <c r="F3100" s="17"/>
      <c r="G3100" s="17"/>
      <c r="H3100" s="17"/>
      <c r="I3100" s="17"/>
      <c r="J3100" s="17"/>
      <c r="K3100" s="17"/>
      <c r="L3100" s="17"/>
      <c r="M3100" s="17"/>
      <c r="N3100" s="17"/>
    </row>
    <row r="3101" spans="2:14" ht="24.95" customHeight="1">
      <c r="B3101" s="17"/>
      <c r="C3101" s="17"/>
      <c r="F3101" s="17"/>
      <c r="G3101" s="17"/>
      <c r="H3101" s="17"/>
      <c r="I3101" s="17"/>
      <c r="J3101" s="17"/>
      <c r="K3101" s="17"/>
      <c r="L3101" s="17"/>
      <c r="M3101" s="17"/>
      <c r="N3101" s="17"/>
    </row>
    <row r="3102" spans="2:14" ht="24.95" customHeight="1">
      <c r="B3102" s="17"/>
      <c r="C3102" s="17"/>
      <c r="F3102" s="17"/>
      <c r="G3102" s="17"/>
      <c r="H3102" s="17"/>
      <c r="I3102" s="17"/>
      <c r="J3102" s="17"/>
      <c r="K3102" s="17"/>
      <c r="L3102" s="17"/>
      <c r="M3102" s="17"/>
      <c r="N3102" s="17"/>
    </row>
    <row r="3103" spans="2:14" ht="24.95" customHeight="1">
      <c r="B3103" s="17"/>
      <c r="C3103" s="17"/>
      <c r="F3103" s="17"/>
      <c r="G3103" s="17"/>
      <c r="H3103" s="17"/>
      <c r="I3103" s="17"/>
      <c r="J3103" s="17"/>
      <c r="K3103" s="17"/>
      <c r="L3103" s="17"/>
      <c r="M3103" s="17"/>
      <c r="N3103" s="17"/>
    </row>
    <row r="3104" spans="2:14" ht="24.95" customHeight="1">
      <c r="B3104" s="17"/>
      <c r="C3104" s="17"/>
      <c r="F3104" s="17"/>
      <c r="G3104" s="17"/>
      <c r="H3104" s="17"/>
      <c r="I3104" s="17"/>
      <c r="J3104" s="17"/>
      <c r="K3104" s="17"/>
      <c r="L3104" s="17"/>
      <c r="M3104" s="17"/>
      <c r="N3104" s="17"/>
    </row>
    <row r="3105" spans="2:14" ht="24.95" customHeight="1">
      <c r="B3105" s="17"/>
      <c r="C3105" s="17"/>
      <c r="F3105" s="17"/>
      <c r="G3105" s="17"/>
      <c r="H3105" s="17"/>
      <c r="I3105" s="17"/>
      <c r="J3105" s="17"/>
      <c r="K3105" s="17"/>
      <c r="L3105" s="17"/>
      <c r="M3105" s="17"/>
      <c r="N3105" s="17"/>
    </row>
    <row r="3106" spans="2:14" ht="24.95" customHeight="1">
      <c r="B3106" s="17"/>
      <c r="C3106" s="17"/>
      <c r="F3106" s="17"/>
      <c r="G3106" s="17"/>
      <c r="H3106" s="17"/>
      <c r="I3106" s="17"/>
      <c r="J3106" s="17"/>
      <c r="K3106" s="17"/>
      <c r="L3106" s="17"/>
      <c r="M3106" s="17"/>
      <c r="N3106" s="17"/>
    </row>
    <row r="3107" spans="2:14" ht="24.95" customHeight="1">
      <c r="B3107" s="17"/>
      <c r="C3107" s="17"/>
      <c r="F3107" s="17"/>
      <c r="G3107" s="17"/>
      <c r="H3107" s="17"/>
      <c r="I3107" s="17"/>
      <c r="J3107" s="17"/>
      <c r="K3107" s="17"/>
      <c r="L3107" s="17"/>
      <c r="M3107" s="17"/>
      <c r="N3107" s="17"/>
    </row>
    <row r="3108" spans="2:14" ht="24.95" customHeight="1">
      <c r="B3108" s="17"/>
      <c r="C3108" s="17"/>
      <c r="F3108" s="17"/>
      <c r="G3108" s="17"/>
      <c r="H3108" s="17"/>
      <c r="I3108" s="17"/>
      <c r="J3108" s="17"/>
      <c r="K3108" s="17"/>
      <c r="L3108" s="17"/>
      <c r="M3108" s="17"/>
      <c r="N3108" s="17"/>
    </row>
    <row r="3109" spans="2:14" ht="24.95" customHeight="1">
      <c r="B3109" s="17"/>
      <c r="C3109" s="17"/>
      <c r="F3109" s="17"/>
      <c r="G3109" s="17"/>
      <c r="H3109" s="17"/>
      <c r="I3109" s="17"/>
      <c r="J3109" s="17"/>
      <c r="K3109" s="17"/>
      <c r="L3109" s="17"/>
      <c r="M3109" s="17"/>
      <c r="N3109" s="17"/>
    </row>
    <row r="3110" spans="2:14" ht="24.95" customHeight="1">
      <c r="B3110" s="17"/>
      <c r="C3110" s="17"/>
      <c r="F3110" s="17"/>
      <c r="G3110" s="17"/>
      <c r="H3110" s="17"/>
      <c r="I3110" s="17"/>
      <c r="J3110" s="17"/>
      <c r="K3110" s="17"/>
      <c r="L3110" s="17"/>
      <c r="M3110" s="17"/>
      <c r="N3110" s="17"/>
    </row>
    <row r="3111" spans="2:14" ht="24.95" customHeight="1">
      <c r="B3111" s="17"/>
      <c r="C3111" s="17"/>
      <c r="F3111" s="17"/>
      <c r="G3111" s="17"/>
      <c r="H3111" s="17"/>
      <c r="I3111" s="17"/>
      <c r="J3111" s="17"/>
      <c r="K3111" s="17"/>
      <c r="L3111" s="17"/>
      <c r="M3111" s="17"/>
      <c r="N3111" s="17"/>
    </row>
    <row r="3112" spans="2:14" ht="24.95" customHeight="1">
      <c r="B3112" s="17"/>
      <c r="C3112" s="17"/>
      <c r="F3112" s="17"/>
      <c r="G3112" s="17"/>
      <c r="H3112" s="17"/>
      <c r="I3112" s="17"/>
      <c r="J3112" s="17"/>
      <c r="K3112" s="17"/>
      <c r="L3112" s="17"/>
      <c r="M3112" s="17"/>
      <c r="N3112" s="17"/>
    </row>
    <row r="3113" spans="2:14" ht="24.95" customHeight="1">
      <c r="B3113" s="17"/>
      <c r="C3113" s="17"/>
      <c r="F3113" s="17"/>
      <c r="G3113" s="17"/>
      <c r="H3113" s="17"/>
      <c r="I3113" s="17"/>
      <c r="J3113" s="17"/>
      <c r="K3113" s="17"/>
      <c r="L3113" s="17"/>
      <c r="M3113" s="17"/>
      <c r="N3113" s="17"/>
    </row>
    <row r="3114" spans="2:14" ht="24.95" customHeight="1">
      <c r="B3114" s="17"/>
      <c r="C3114" s="17"/>
      <c r="F3114" s="17"/>
      <c r="G3114" s="17"/>
      <c r="H3114" s="17"/>
      <c r="I3114" s="17"/>
      <c r="J3114" s="17"/>
      <c r="K3114" s="17"/>
      <c r="L3114" s="17"/>
      <c r="M3114" s="17"/>
      <c r="N3114" s="17"/>
    </row>
    <row r="3115" spans="2:14" ht="24.95" customHeight="1">
      <c r="B3115" s="17"/>
      <c r="C3115" s="17"/>
      <c r="F3115" s="17"/>
      <c r="G3115" s="17"/>
      <c r="H3115" s="17"/>
      <c r="I3115" s="17"/>
      <c r="J3115" s="17"/>
      <c r="K3115" s="17"/>
      <c r="L3115" s="17"/>
      <c r="M3115" s="17"/>
      <c r="N3115" s="17"/>
    </row>
    <row r="3116" spans="2:14" ht="24.95" customHeight="1">
      <c r="B3116" s="17"/>
      <c r="C3116" s="17"/>
      <c r="F3116" s="17"/>
      <c r="G3116" s="17"/>
      <c r="H3116" s="17"/>
      <c r="I3116" s="17"/>
      <c r="J3116" s="17"/>
      <c r="K3116" s="17"/>
      <c r="L3116" s="17"/>
      <c r="M3116" s="17"/>
      <c r="N3116" s="17"/>
    </row>
    <row r="3117" spans="2:14" ht="24.95" customHeight="1">
      <c r="B3117" s="17"/>
      <c r="C3117" s="17"/>
      <c r="F3117" s="17"/>
      <c r="G3117" s="17"/>
      <c r="H3117" s="17"/>
      <c r="I3117" s="17"/>
      <c r="J3117" s="17"/>
      <c r="K3117" s="17"/>
      <c r="L3117" s="17"/>
      <c r="M3117" s="17"/>
      <c r="N3117" s="17"/>
    </row>
    <row r="3118" spans="2:14" ht="24.95" customHeight="1">
      <c r="B3118" s="17"/>
      <c r="C3118" s="17"/>
      <c r="F3118" s="17"/>
      <c r="G3118" s="17"/>
      <c r="H3118" s="17"/>
      <c r="I3118" s="17"/>
      <c r="J3118" s="17"/>
      <c r="K3118" s="17"/>
      <c r="L3118" s="17"/>
      <c r="M3118" s="17"/>
      <c r="N3118" s="17"/>
    </row>
    <row r="3119" spans="2:14" ht="24.95" customHeight="1">
      <c r="B3119" s="17"/>
      <c r="C3119" s="17"/>
      <c r="F3119" s="17"/>
      <c r="G3119" s="17"/>
      <c r="H3119" s="17"/>
      <c r="I3119" s="17"/>
      <c r="J3119" s="17"/>
      <c r="K3119" s="17"/>
      <c r="L3119" s="17"/>
      <c r="M3119" s="17"/>
      <c r="N3119" s="17"/>
    </row>
    <row r="3120" spans="2:14" ht="24.95" customHeight="1">
      <c r="B3120" s="17"/>
      <c r="C3120" s="17"/>
      <c r="F3120" s="17"/>
      <c r="G3120" s="17"/>
      <c r="H3120" s="17"/>
      <c r="I3120" s="17"/>
      <c r="J3120" s="17"/>
      <c r="K3120" s="17"/>
      <c r="L3120" s="17"/>
      <c r="M3120" s="17"/>
      <c r="N3120" s="17"/>
    </row>
    <row r="3121" spans="2:14" ht="24.95" customHeight="1">
      <c r="B3121" s="17"/>
      <c r="C3121" s="17"/>
      <c r="F3121" s="17"/>
      <c r="G3121" s="17"/>
      <c r="H3121" s="17"/>
      <c r="I3121" s="17"/>
      <c r="J3121" s="17"/>
      <c r="K3121" s="17"/>
      <c r="L3121" s="17"/>
      <c r="M3121" s="17"/>
      <c r="N3121" s="17"/>
    </row>
    <row r="3122" spans="2:14" ht="24.95" customHeight="1">
      <c r="B3122" s="17"/>
      <c r="C3122" s="17"/>
      <c r="F3122" s="17"/>
      <c r="G3122" s="17"/>
      <c r="H3122" s="17"/>
      <c r="I3122" s="17"/>
      <c r="J3122" s="17"/>
      <c r="K3122" s="17"/>
      <c r="L3122" s="17"/>
      <c r="M3122" s="17"/>
      <c r="N3122" s="17"/>
    </row>
    <row r="3123" spans="2:14" ht="24.95" customHeight="1">
      <c r="B3123" s="17"/>
      <c r="C3123" s="17"/>
      <c r="F3123" s="17"/>
      <c r="G3123" s="17"/>
      <c r="H3123" s="17"/>
      <c r="I3123" s="17"/>
      <c r="J3123" s="17"/>
      <c r="K3123" s="17"/>
      <c r="L3123" s="17"/>
      <c r="M3123" s="17"/>
      <c r="N3123" s="17"/>
    </row>
    <row r="3124" spans="2:14" ht="24.95" customHeight="1">
      <c r="B3124" s="17"/>
      <c r="C3124" s="17"/>
      <c r="F3124" s="17"/>
      <c r="G3124" s="17"/>
      <c r="H3124" s="17"/>
      <c r="I3124" s="17"/>
      <c r="J3124" s="17"/>
      <c r="K3124" s="17"/>
      <c r="L3124" s="17"/>
      <c r="M3124" s="17"/>
      <c r="N3124" s="17"/>
    </row>
    <row r="3125" spans="2:14" ht="24.95" customHeight="1">
      <c r="B3125" s="17"/>
      <c r="C3125" s="17"/>
      <c r="F3125" s="17"/>
      <c r="G3125" s="17"/>
      <c r="H3125" s="17"/>
      <c r="I3125" s="17"/>
      <c r="J3125" s="17"/>
      <c r="K3125" s="17"/>
      <c r="L3125" s="17"/>
      <c r="M3125" s="17"/>
      <c r="N3125" s="17"/>
    </row>
    <row r="3126" spans="2:14" ht="24.95" customHeight="1">
      <c r="B3126" s="17"/>
      <c r="C3126" s="17"/>
      <c r="F3126" s="17"/>
      <c r="G3126" s="17"/>
      <c r="H3126" s="17"/>
      <c r="I3126" s="17"/>
      <c r="J3126" s="17"/>
      <c r="K3126" s="17"/>
      <c r="L3126" s="17"/>
      <c r="M3126" s="17"/>
      <c r="N3126" s="17"/>
    </row>
    <row r="3127" spans="2:14" ht="24.95" customHeight="1">
      <c r="B3127" s="17"/>
      <c r="C3127" s="17"/>
      <c r="F3127" s="17"/>
      <c r="G3127" s="17"/>
      <c r="H3127" s="17"/>
      <c r="I3127" s="17"/>
      <c r="J3127" s="17"/>
      <c r="K3127" s="17"/>
      <c r="L3127" s="17"/>
      <c r="M3127" s="17"/>
      <c r="N3127" s="17"/>
    </row>
    <row r="3128" spans="2:14" ht="24.95" customHeight="1">
      <c r="B3128" s="17"/>
      <c r="C3128" s="17"/>
      <c r="F3128" s="17"/>
      <c r="G3128" s="17"/>
      <c r="H3128" s="17"/>
      <c r="I3128" s="17"/>
      <c r="J3128" s="17"/>
      <c r="K3128" s="17"/>
      <c r="L3128" s="17"/>
      <c r="M3128" s="17"/>
      <c r="N3128" s="17"/>
    </row>
    <row r="3129" spans="2:14" ht="24.95" customHeight="1">
      <c r="B3129" s="17"/>
      <c r="C3129" s="17"/>
      <c r="F3129" s="17"/>
      <c r="G3129" s="17"/>
      <c r="H3129" s="17"/>
      <c r="I3129" s="17"/>
      <c r="J3129" s="17"/>
      <c r="K3129" s="17"/>
      <c r="L3129" s="17"/>
      <c r="M3129" s="17"/>
      <c r="N3129" s="17"/>
    </row>
    <row r="3130" spans="2:14" ht="24.95" customHeight="1">
      <c r="B3130" s="17"/>
      <c r="C3130" s="17"/>
      <c r="F3130" s="17"/>
      <c r="G3130" s="17"/>
      <c r="H3130" s="17"/>
      <c r="I3130" s="17"/>
      <c r="J3130" s="17"/>
      <c r="K3130" s="17"/>
      <c r="L3130" s="17"/>
      <c r="M3130" s="17"/>
      <c r="N3130" s="17"/>
    </row>
    <row r="3131" spans="2:14" ht="24.95" customHeight="1">
      <c r="B3131" s="17"/>
      <c r="C3131" s="17"/>
      <c r="F3131" s="17"/>
      <c r="G3131" s="17"/>
      <c r="H3131" s="17"/>
      <c r="I3131" s="17"/>
      <c r="J3131" s="17"/>
      <c r="K3131" s="17"/>
      <c r="L3131" s="17"/>
      <c r="M3131" s="17"/>
      <c r="N3131" s="17"/>
    </row>
    <row r="3132" spans="2:14" ht="24.95" customHeight="1">
      <c r="B3132" s="17"/>
      <c r="C3132" s="17"/>
      <c r="F3132" s="17"/>
      <c r="G3132" s="17"/>
      <c r="H3132" s="17"/>
      <c r="I3132" s="17"/>
      <c r="J3132" s="17"/>
      <c r="K3132" s="17"/>
      <c r="L3132" s="17"/>
      <c r="M3132" s="17"/>
      <c r="N3132" s="17"/>
    </row>
    <row r="3133" spans="2:14" ht="24.95" customHeight="1">
      <c r="B3133" s="17"/>
      <c r="C3133" s="17"/>
      <c r="F3133" s="17"/>
      <c r="G3133" s="17"/>
      <c r="H3133" s="17"/>
      <c r="I3133" s="17"/>
      <c r="J3133" s="17"/>
      <c r="K3133" s="17"/>
      <c r="L3133" s="17"/>
      <c r="M3133" s="17"/>
      <c r="N3133" s="17"/>
    </row>
    <row r="3134" spans="2:14" ht="24.95" customHeight="1">
      <c r="B3134" s="17"/>
      <c r="C3134" s="17"/>
      <c r="F3134" s="17"/>
      <c r="G3134" s="17"/>
      <c r="H3134" s="17"/>
      <c r="I3134" s="17"/>
      <c r="J3134" s="17"/>
      <c r="K3134" s="17"/>
      <c r="L3134" s="17"/>
      <c r="M3134" s="17"/>
      <c r="N3134" s="17"/>
    </row>
    <row r="3135" spans="2:14" ht="24.95" customHeight="1">
      <c r="B3135" s="17"/>
      <c r="C3135" s="17"/>
      <c r="F3135" s="17"/>
      <c r="G3135" s="17"/>
      <c r="H3135" s="17"/>
      <c r="I3135" s="17"/>
      <c r="J3135" s="17"/>
      <c r="K3135" s="17"/>
      <c r="L3135" s="17"/>
      <c r="M3135" s="17"/>
      <c r="N3135" s="17"/>
    </row>
    <row r="3136" spans="2:14" ht="24.95" customHeight="1">
      <c r="B3136" s="17"/>
      <c r="C3136" s="17"/>
      <c r="F3136" s="17"/>
      <c r="G3136" s="17"/>
      <c r="H3136" s="17"/>
      <c r="I3136" s="17"/>
      <c r="J3136" s="17"/>
      <c r="K3136" s="17"/>
      <c r="L3136" s="17"/>
      <c r="M3136" s="17"/>
      <c r="N3136" s="17"/>
    </row>
    <row r="3137" spans="2:14" ht="24.95" customHeight="1">
      <c r="B3137" s="17"/>
      <c r="C3137" s="17"/>
      <c r="F3137" s="17"/>
      <c r="G3137" s="17"/>
      <c r="H3137" s="17"/>
      <c r="I3137" s="17"/>
      <c r="J3137" s="17"/>
      <c r="K3137" s="17"/>
      <c r="L3137" s="17"/>
      <c r="M3137" s="17"/>
      <c r="N3137" s="17"/>
    </row>
    <row r="3138" spans="2:14" ht="24.95" customHeight="1">
      <c r="B3138" s="17"/>
      <c r="C3138" s="17"/>
      <c r="F3138" s="17"/>
      <c r="G3138" s="17"/>
      <c r="H3138" s="17"/>
      <c r="I3138" s="17"/>
      <c r="J3138" s="17"/>
      <c r="K3138" s="17"/>
      <c r="L3138" s="17"/>
      <c r="M3138" s="17"/>
      <c r="N3138" s="17"/>
    </row>
    <row r="3139" spans="2:14" ht="24.95" customHeight="1">
      <c r="B3139" s="17"/>
      <c r="C3139" s="17"/>
      <c r="F3139" s="17"/>
      <c r="G3139" s="17"/>
      <c r="H3139" s="17"/>
      <c r="I3139" s="17"/>
      <c r="J3139" s="17"/>
      <c r="K3139" s="17"/>
      <c r="L3139" s="17"/>
      <c r="M3139" s="17"/>
      <c r="N3139" s="17"/>
    </row>
    <row r="3140" spans="2:14" ht="24.95" customHeight="1">
      <c r="B3140" s="17"/>
      <c r="C3140" s="17"/>
      <c r="F3140" s="17"/>
      <c r="G3140" s="17"/>
      <c r="H3140" s="17"/>
      <c r="I3140" s="17"/>
      <c r="J3140" s="17"/>
      <c r="K3140" s="17"/>
      <c r="L3140" s="17"/>
      <c r="M3140" s="17"/>
      <c r="N3140" s="17"/>
    </row>
    <row r="3141" spans="2:14" ht="24.95" customHeight="1">
      <c r="B3141" s="17"/>
      <c r="C3141" s="17"/>
      <c r="F3141" s="17"/>
      <c r="G3141" s="17"/>
      <c r="H3141" s="17"/>
      <c r="I3141" s="17"/>
      <c r="J3141" s="17"/>
      <c r="K3141" s="17"/>
      <c r="L3141" s="17"/>
      <c r="M3141" s="17"/>
      <c r="N3141" s="17"/>
    </row>
    <row r="3142" spans="2:14" ht="24.95" customHeight="1">
      <c r="B3142" s="17"/>
      <c r="C3142" s="17"/>
      <c r="F3142" s="17"/>
      <c r="G3142" s="17"/>
      <c r="H3142" s="17"/>
      <c r="I3142" s="17"/>
      <c r="J3142" s="17"/>
      <c r="K3142" s="17"/>
      <c r="L3142" s="17"/>
      <c r="M3142" s="17"/>
      <c r="N3142" s="17"/>
    </row>
    <row r="3143" spans="2:14" ht="24.95" customHeight="1">
      <c r="B3143" s="17"/>
      <c r="C3143" s="17"/>
      <c r="F3143" s="17"/>
      <c r="G3143" s="17"/>
      <c r="H3143" s="17"/>
      <c r="I3143" s="17"/>
      <c r="J3143" s="17"/>
      <c r="K3143" s="17"/>
      <c r="L3143" s="17"/>
      <c r="M3143" s="17"/>
      <c r="N3143" s="17"/>
    </row>
    <row r="3144" spans="2:14" ht="24.95" customHeight="1">
      <c r="B3144" s="17"/>
      <c r="C3144" s="17"/>
      <c r="F3144" s="17"/>
      <c r="G3144" s="17"/>
      <c r="H3144" s="17"/>
      <c r="I3144" s="17"/>
      <c r="J3144" s="17"/>
      <c r="K3144" s="17"/>
      <c r="L3144" s="17"/>
      <c r="M3144" s="17"/>
      <c r="N3144" s="17"/>
    </row>
    <row r="3145" spans="2:14" ht="24.95" customHeight="1">
      <c r="B3145" s="17"/>
      <c r="C3145" s="17"/>
      <c r="F3145" s="17"/>
      <c r="G3145" s="17"/>
      <c r="H3145" s="17"/>
      <c r="I3145" s="17"/>
      <c r="J3145" s="17"/>
      <c r="K3145" s="17"/>
      <c r="L3145" s="17"/>
      <c r="M3145" s="17"/>
      <c r="N3145" s="17"/>
    </row>
    <row r="3146" spans="2:14" ht="24.95" customHeight="1">
      <c r="B3146" s="17"/>
      <c r="C3146" s="17"/>
      <c r="F3146" s="17"/>
      <c r="G3146" s="17"/>
      <c r="H3146" s="17"/>
      <c r="I3146" s="17"/>
      <c r="J3146" s="17"/>
      <c r="K3146" s="17"/>
      <c r="L3146" s="17"/>
      <c r="M3146" s="17"/>
      <c r="N3146" s="17"/>
    </row>
    <row r="3147" spans="2:14" ht="24.95" customHeight="1">
      <c r="B3147" s="17"/>
      <c r="C3147" s="17"/>
      <c r="F3147" s="17"/>
      <c r="G3147" s="17"/>
      <c r="H3147" s="17"/>
      <c r="I3147" s="17"/>
      <c r="J3147" s="17"/>
      <c r="K3147" s="17"/>
      <c r="L3147" s="17"/>
      <c r="M3147" s="17"/>
      <c r="N3147" s="17"/>
    </row>
    <row r="3148" spans="2:14" ht="24.95" customHeight="1">
      <c r="B3148" s="17"/>
      <c r="C3148" s="17"/>
      <c r="F3148" s="17"/>
      <c r="G3148" s="17"/>
      <c r="H3148" s="17"/>
      <c r="I3148" s="17"/>
      <c r="J3148" s="17"/>
      <c r="K3148" s="17"/>
      <c r="L3148" s="17"/>
      <c r="M3148" s="17"/>
      <c r="N3148" s="17"/>
    </row>
    <row r="3149" spans="2:14" ht="24.95" customHeight="1">
      <c r="B3149" s="17"/>
      <c r="C3149" s="17"/>
      <c r="F3149" s="17"/>
      <c r="G3149" s="17"/>
      <c r="H3149" s="17"/>
      <c r="I3149" s="17"/>
      <c r="J3149" s="17"/>
      <c r="K3149" s="17"/>
      <c r="L3149" s="17"/>
      <c r="M3149" s="17"/>
      <c r="N3149" s="17"/>
    </row>
    <row r="3150" spans="2:14" ht="24.95" customHeight="1">
      <c r="B3150" s="17"/>
      <c r="C3150" s="17"/>
      <c r="F3150" s="17"/>
      <c r="G3150" s="17"/>
      <c r="H3150" s="17"/>
      <c r="I3150" s="17"/>
      <c r="J3150" s="17"/>
      <c r="K3150" s="17"/>
      <c r="L3150" s="17"/>
      <c r="M3150" s="17"/>
      <c r="N3150" s="17"/>
    </row>
    <row r="3151" spans="2:14" ht="24.95" customHeight="1">
      <c r="B3151" s="17"/>
      <c r="C3151" s="17"/>
      <c r="F3151" s="17"/>
      <c r="G3151" s="17"/>
      <c r="H3151" s="17"/>
      <c r="I3151" s="17"/>
      <c r="J3151" s="17"/>
      <c r="K3151" s="17"/>
      <c r="L3151" s="17"/>
      <c r="M3151" s="17"/>
      <c r="N3151" s="17"/>
    </row>
    <row r="3152" spans="2:14" ht="24.95" customHeight="1">
      <c r="B3152" s="17"/>
      <c r="C3152" s="17"/>
      <c r="F3152" s="17"/>
      <c r="G3152" s="17"/>
      <c r="H3152" s="17"/>
      <c r="I3152" s="17"/>
      <c r="J3152" s="17"/>
      <c r="K3152" s="17"/>
      <c r="L3152" s="17"/>
      <c r="M3152" s="17"/>
      <c r="N3152" s="17"/>
    </row>
    <row r="3153" spans="2:14" ht="24.95" customHeight="1">
      <c r="B3153" s="17"/>
      <c r="C3153" s="17"/>
      <c r="F3153" s="17"/>
      <c r="G3153" s="17"/>
      <c r="H3153" s="17"/>
      <c r="I3153" s="17"/>
      <c r="J3153" s="17"/>
      <c r="K3153" s="17"/>
      <c r="L3153" s="17"/>
      <c r="M3153" s="17"/>
      <c r="N3153" s="17"/>
    </row>
    <row r="3154" spans="2:14" ht="24.95" customHeight="1">
      <c r="B3154" s="17"/>
      <c r="C3154" s="17"/>
      <c r="F3154" s="17"/>
      <c r="G3154" s="17"/>
      <c r="H3154" s="17"/>
      <c r="I3154" s="17"/>
      <c r="J3154" s="17"/>
      <c r="K3154" s="17"/>
      <c r="L3154" s="17"/>
      <c r="M3154" s="17"/>
      <c r="N3154" s="17"/>
    </row>
    <row r="3155" spans="2:14" ht="24.95" customHeight="1">
      <c r="B3155" s="17"/>
      <c r="C3155" s="17"/>
      <c r="F3155" s="17"/>
      <c r="G3155" s="17"/>
      <c r="H3155" s="17"/>
      <c r="I3155" s="17"/>
      <c r="J3155" s="17"/>
      <c r="K3155" s="17"/>
      <c r="L3155" s="17"/>
      <c r="M3155" s="17"/>
      <c r="N3155" s="17"/>
    </row>
    <row r="3156" spans="2:14" ht="24.95" customHeight="1">
      <c r="B3156" s="17"/>
      <c r="C3156" s="17"/>
      <c r="F3156" s="17"/>
      <c r="G3156" s="17"/>
      <c r="H3156" s="17"/>
      <c r="I3156" s="17"/>
      <c r="J3156" s="17"/>
      <c r="K3156" s="17"/>
      <c r="L3156" s="17"/>
      <c r="M3156" s="17"/>
      <c r="N3156" s="17"/>
    </row>
    <row r="3157" spans="2:14" ht="24.95" customHeight="1">
      <c r="B3157" s="17"/>
      <c r="C3157" s="17"/>
      <c r="F3157" s="17"/>
      <c r="G3157" s="17"/>
      <c r="H3157" s="17"/>
      <c r="I3157" s="17"/>
      <c r="J3157" s="17"/>
      <c r="K3157" s="17"/>
      <c r="L3157" s="17"/>
      <c r="M3157" s="17"/>
      <c r="N3157" s="17"/>
    </row>
    <row r="3158" spans="2:14" ht="24.95" customHeight="1">
      <c r="B3158" s="17"/>
      <c r="C3158" s="17"/>
      <c r="F3158" s="17"/>
      <c r="G3158" s="17"/>
      <c r="H3158" s="17"/>
      <c r="I3158" s="17"/>
      <c r="J3158" s="17"/>
      <c r="K3158" s="17"/>
      <c r="L3158" s="17"/>
      <c r="M3158" s="17"/>
      <c r="N3158" s="17"/>
    </row>
    <row r="3159" spans="2:14" ht="24.95" customHeight="1">
      <c r="B3159" s="17"/>
      <c r="C3159" s="17"/>
      <c r="F3159" s="17"/>
      <c r="G3159" s="17"/>
      <c r="H3159" s="17"/>
      <c r="I3159" s="17"/>
      <c r="J3159" s="17"/>
      <c r="K3159" s="17"/>
      <c r="L3159" s="17"/>
      <c r="M3159" s="17"/>
      <c r="N3159" s="17"/>
    </row>
    <row r="3160" spans="2:14" ht="24.95" customHeight="1">
      <c r="B3160" s="17"/>
      <c r="C3160" s="17"/>
      <c r="F3160" s="17"/>
      <c r="G3160" s="17"/>
      <c r="H3160" s="17"/>
      <c r="I3160" s="17"/>
      <c r="J3160" s="17"/>
      <c r="K3160" s="17"/>
      <c r="L3160" s="17"/>
      <c r="M3160" s="17"/>
      <c r="N3160" s="17"/>
    </row>
    <row r="3161" spans="2:14" ht="24.95" customHeight="1">
      <c r="B3161" s="17"/>
      <c r="C3161" s="17"/>
      <c r="F3161" s="17"/>
      <c r="G3161" s="17"/>
      <c r="H3161" s="17"/>
      <c r="I3161" s="17"/>
      <c r="J3161" s="17"/>
      <c r="K3161" s="17"/>
      <c r="L3161" s="17"/>
      <c r="M3161" s="17"/>
      <c r="N3161" s="17"/>
    </row>
    <row r="3162" spans="2:14" ht="24.95" customHeight="1">
      <c r="B3162" s="17"/>
      <c r="C3162" s="17"/>
      <c r="F3162" s="17"/>
      <c r="G3162" s="17"/>
      <c r="H3162" s="17"/>
      <c r="I3162" s="17"/>
      <c r="J3162" s="17"/>
      <c r="K3162" s="17"/>
      <c r="L3162" s="17"/>
      <c r="M3162" s="17"/>
      <c r="N3162" s="17"/>
    </row>
    <row r="3163" spans="2:14" ht="24.95" customHeight="1">
      <c r="B3163" s="17"/>
      <c r="C3163" s="17"/>
      <c r="F3163" s="17"/>
      <c r="G3163" s="17"/>
      <c r="H3163" s="17"/>
      <c r="I3163" s="17"/>
      <c r="J3163" s="17"/>
      <c r="K3163" s="17"/>
      <c r="L3163" s="17"/>
      <c r="M3163" s="17"/>
      <c r="N3163" s="17"/>
    </row>
    <row r="3164" spans="2:14" ht="24.95" customHeight="1">
      <c r="B3164" s="17"/>
      <c r="C3164" s="17"/>
      <c r="F3164" s="17"/>
      <c r="G3164" s="17"/>
      <c r="H3164" s="17"/>
      <c r="I3164" s="17"/>
      <c r="J3164" s="17"/>
      <c r="K3164" s="17"/>
      <c r="L3164" s="17"/>
      <c r="M3164" s="17"/>
      <c r="N3164" s="17"/>
    </row>
    <row r="3165" spans="2:14" ht="24.95" customHeight="1">
      <c r="B3165" s="17"/>
      <c r="C3165" s="17"/>
      <c r="F3165" s="17"/>
      <c r="G3165" s="17"/>
      <c r="H3165" s="17"/>
      <c r="I3165" s="17"/>
      <c r="J3165" s="17"/>
      <c r="K3165" s="17"/>
      <c r="L3165" s="17"/>
      <c r="M3165" s="17"/>
      <c r="N3165" s="17"/>
    </row>
    <row r="3166" spans="2:14" ht="24.95" customHeight="1">
      <c r="B3166" s="17"/>
      <c r="C3166" s="17"/>
      <c r="F3166" s="17"/>
      <c r="G3166" s="17"/>
      <c r="H3166" s="17"/>
      <c r="I3166" s="17"/>
      <c r="J3166" s="17"/>
      <c r="K3166" s="17"/>
      <c r="L3166" s="17"/>
      <c r="M3166" s="17"/>
      <c r="N3166" s="17"/>
    </row>
    <row r="3167" spans="2:14" ht="24.95" customHeight="1">
      <c r="B3167" s="17"/>
      <c r="C3167" s="17"/>
      <c r="F3167" s="17"/>
      <c r="G3167" s="17"/>
      <c r="H3167" s="17"/>
      <c r="I3167" s="17"/>
      <c r="J3167" s="17"/>
      <c r="K3167" s="17"/>
      <c r="L3167" s="17"/>
      <c r="M3167" s="17"/>
      <c r="N3167" s="17"/>
    </row>
    <row r="3168" spans="2:14" ht="24.95" customHeight="1">
      <c r="B3168" s="17"/>
      <c r="C3168" s="17"/>
      <c r="F3168" s="17"/>
      <c r="G3168" s="17"/>
      <c r="H3168" s="17"/>
      <c r="I3168" s="17"/>
      <c r="J3168" s="17"/>
      <c r="K3168" s="17"/>
      <c r="L3168" s="17"/>
      <c r="M3168" s="17"/>
      <c r="N3168" s="17"/>
    </row>
    <row r="3169" spans="2:14" ht="24.95" customHeight="1">
      <c r="B3169" s="17"/>
      <c r="C3169" s="17"/>
      <c r="F3169" s="17"/>
      <c r="G3169" s="17"/>
      <c r="H3169" s="17"/>
      <c r="I3169" s="17"/>
      <c r="J3169" s="17"/>
      <c r="K3169" s="17"/>
      <c r="L3169" s="17"/>
      <c r="M3169" s="17"/>
      <c r="N3169" s="17"/>
    </row>
    <row r="3170" spans="2:14" ht="24.95" customHeight="1">
      <c r="B3170" s="17"/>
      <c r="C3170" s="17"/>
      <c r="F3170" s="17"/>
      <c r="G3170" s="17"/>
      <c r="H3170" s="17"/>
      <c r="I3170" s="17"/>
      <c r="J3170" s="17"/>
      <c r="K3170" s="17"/>
      <c r="L3170" s="17"/>
      <c r="M3170" s="17"/>
      <c r="N3170" s="17"/>
    </row>
    <row r="3171" spans="2:14" ht="24.95" customHeight="1">
      <c r="B3171" s="17"/>
      <c r="C3171" s="17"/>
      <c r="F3171" s="17"/>
      <c r="G3171" s="17"/>
      <c r="H3171" s="17"/>
      <c r="I3171" s="17"/>
      <c r="J3171" s="17"/>
      <c r="K3171" s="17"/>
      <c r="L3171" s="17"/>
      <c r="M3171" s="17"/>
      <c r="N3171" s="17"/>
    </row>
    <row r="3172" spans="2:14" ht="24.95" customHeight="1">
      <c r="B3172" s="17"/>
      <c r="C3172" s="17"/>
      <c r="F3172" s="17"/>
      <c r="G3172" s="17"/>
      <c r="H3172" s="17"/>
      <c r="I3172" s="17"/>
      <c r="J3172" s="17"/>
      <c r="K3172" s="17"/>
      <c r="L3172" s="17"/>
      <c r="M3172" s="17"/>
      <c r="N3172" s="17"/>
    </row>
    <row r="3173" spans="2:14" ht="24.95" customHeight="1">
      <c r="B3173" s="17"/>
      <c r="C3173" s="17"/>
      <c r="F3173" s="17"/>
      <c r="G3173" s="17"/>
      <c r="H3173" s="17"/>
      <c r="I3173" s="17"/>
      <c r="J3173" s="17"/>
      <c r="K3173" s="17"/>
      <c r="L3173" s="17"/>
      <c r="M3173" s="17"/>
      <c r="N3173" s="17"/>
    </row>
    <row r="3174" spans="2:14" ht="24.95" customHeight="1">
      <c r="B3174" s="17"/>
      <c r="C3174" s="17"/>
      <c r="F3174" s="17"/>
      <c r="G3174" s="17"/>
      <c r="H3174" s="17"/>
      <c r="I3174" s="17"/>
      <c r="J3174" s="17"/>
      <c r="K3174" s="17"/>
      <c r="L3174" s="17"/>
      <c r="M3174" s="17"/>
      <c r="N3174" s="17"/>
    </row>
    <row r="3175" spans="2:14" ht="24.95" customHeight="1">
      <c r="B3175" s="17"/>
      <c r="C3175" s="17"/>
      <c r="F3175" s="17"/>
      <c r="G3175" s="17"/>
      <c r="H3175" s="17"/>
      <c r="I3175" s="17"/>
      <c r="J3175" s="17"/>
      <c r="K3175" s="17"/>
      <c r="L3175" s="17"/>
      <c r="M3175" s="17"/>
      <c r="N3175" s="17"/>
    </row>
    <row r="3176" spans="2:14" ht="24.95" customHeight="1">
      <c r="B3176" s="17"/>
      <c r="C3176" s="17"/>
      <c r="F3176" s="17"/>
      <c r="G3176" s="17"/>
      <c r="H3176" s="17"/>
      <c r="I3176" s="17"/>
      <c r="J3176" s="17"/>
      <c r="K3176" s="17"/>
      <c r="L3176" s="17"/>
      <c r="M3176" s="17"/>
      <c r="N3176" s="17"/>
    </row>
    <row r="3177" spans="2:14" ht="24.95" customHeight="1">
      <c r="B3177" s="17"/>
      <c r="C3177" s="17"/>
      <c r="F3177" s="17"/>
      <c r="G3177" s="17"/>
      <c r="H3177" s="17"/>
      <c r="I3177" s="17"/>
      <c r="J3177" s="17"/>
      <c r="K3177" s="17"/>
      <c r="L3177" s="17"/>
      <c r="M3177" s="17"/>
      <c r="N3177" s="17"/>
    </row>
    <row r="3178" spans="2:14" ht="24.95" customHeight="1">
      <c r="B3178" s="17"/>
      <c r="C3178" s="17"/>
      <c r="F3178" s="17"/>
      <c r="G3178" s="17"/>
      <c r="H3178" s="17"/>
      <c r="I3178" s="17"/>
      <c r="J3178" s="17"/>
      <c r="K3178" s="17"/>
      <c r="L3178" s="17"/>
      <c r="M3178" s="17"/>
      <c r="N3178" s="17"/>
    </row>
    <row r="3179" spans="2:14" ht="24.95" customHeight="1">
      <c r="B3179" s="17"/>
      <c r="C3179" s="17"/>
      <c r="F3179" s="17"/>
      <c r="G3179" s="17"/>
      <c r="H3179" s="17"/>
      <c r="I3179" s="17"/>
      <c r="J3179" s="17"/>
      <c r="K3179" s="17"/>
      <c r="L3179" s="17"/>
      <c r="M3179" s="17"/>
      <c r="N3179" s="17"/>
    </row>
    <row r="3180" spans="2:14" ht="24.95" customHeight="1">
      <c r="B3180" s="17"/>
      <c r="C3180" s="17"/>
      <c r="F3180" s="17"/>
      <c r="G3180" s="17"/>
      <c r="H3180" s="17"/>
      <c r="I3180" s="17"/>
      <c r="J3180" s="17"/>
      <c r="K3180" s="17"/>
      <c r="L3180" s="17"/>
      <c r="M3180" s="17"/>
      <c r="N3180" s="17"/>
    </row>
    <row r="3181" spans="2:14" ht="24.95" customHeight="1">
      <c r="B3181" s="17"/>
      <c r="C3181" s="17"/>
      <c r="F3181" s="17"/>
      <c r="G3181" s="17"/>
      <c r="H3181" s="17"/>
      <c r="I3181" s="17"/>
      <c r="J3181" s="17"/>
      <c r="K3181" s="17"/>
      <c r="L3181" s="17"/>
      <c r="M3181" s="17"/>
      <c r="N3181" s="17"/>
    </row>
    <row r="3182" spans="2:14" ht="24.95" customHeight="1">
      <c r="B3182" s="17"/>
      <c r="C3182" s="17"/>
      <c r="F3182" s="17"/>
      <c r="G3182" s="17"/>
      <c r="H3182" s="17"/>
      <c r="I3182" s="17"/>
      <c r="J3182" s="17"/>
      <c r="K3182" s="17"/>
      <c r="L3182" s="17"/>
      <c r="M3182" s="17"/>
      <c r="N3182" s="17"/>
    </row>
    <row r="3183" spans="2:14" ht="24.95" customHeight="1">
      <c r="B3183" s="17"/>
      <c r="C3183" s="17"/>
      <c r="F3183" s="17"/>
      <c r="G3183" s="17"/>
      <c r="H3183" s="17"/>
      <c r="I3183" s="17"/>
      <c r="J3183" s="17"/>
      <c r="K3183" s="17"/>
      <c r="L3183" s="17"/>
      <c r="M3183" s="17"/>
      <c r="N3183" s="17"/>
    </row>
    <row r="3184" spans="2:14" ht="24.95" customHeight="1">
      <c r="B3184" s="17"/>
      <c r="C3184" s="17"/>
      <c r="F3184" s="17"/>
      <c r="G3184" s="17"/>
      <c r="H3184" s="17"/>
      <c r="I3184" s="17"/>
      <c r="J3184" s="17"/>
      <c r="K3184" s="17"/>
      <c r="L3184" s="17"/>
      <c r="M3184" s="17"/>
      <c r="N3184" s="17"/>
    </row>
    <row r="3185" spans="2:14" ht="24.95" customHeight="1">
      <c r="B3185" s="17"/>
      <c r="C3185" s="17"/>
      <c r="F3185" s="17"/>
      <c r="G3185" s="17"/>
      <c r="H3185" s="17"/>
      <c r="I3185" s="17"/>
      <c r="J3185" s="17"/>
      <c r="K3185" s="17"/>
      <c r="L3185" s="17"/>
      <c r="M3185" s="17"/>
      <c r="N3185" s="17"/>
    </row>
    <row r="3186" spans="2:14" ht="24.95" customHeight="1">
      <c r="B3186" s="17"/>
      <c r="C3186" s="17"/>
      <c r="F3186" s="17"/>
      <c r="G3186" s="17"/>
      <c r="H3186" s="17"/>
      <c r="I3186" s="17"/>
      <c r="J3186" s="17"/>
      <c r="K3186" s="17"/>
      <c r="L3186" s="17"/>
      <c r="M3186" s="17"/>
      <c r="N3186" s="17"/>
    </row>
    <row r="3187" spans="2:14" ht="24.95" customHeight="1">
      <c r="B3187" s="17"/>
      <c r="C3187" s="17"/>
      <c r="F3187" s="17"/>
      <c r="G3187" s="17"/>
      <c r="H3187" s="17"/>
      <c r="I3187" s="17"/>
      <c r="J3187" s="17"/>
      <c r="K3187" s="17"/>
      <c r="L3187" s="17"/>
      <c r="M3187" s="17"/>
      <c r="N3187" s="17"/>
    </row>
    <row r="3188" spans="2:14" ht="24.95" customHeight="1">
      <c r="B3188" s="17"/>
      <c r="C3188" s="17"/>
      <c r="F3188" s="17"/>
      <c r="G3188" s="17"/>
      <c r="H3188" s="17"/>
      <c r="I3188" s="17"/>
      <c r="J3188" s="17"/>
      <c r="K3188" s="17"/>
      <c r="L3188" s="17"/>
      <c r="M3188" s="17"/>
      <c r="N3188" s="17"/>
    </row>
    <row r="3189" spans="2:14" ht="24.95" customHeight="1">
      <c r="B3189" s="17"/>
      <c r="C3189" s="17"/>
      <c r="F3189" s="17"/>
      <c r="G3189" s="17"/>
      <c r="H3189" s="17"/>
      <c r="I3189" s="17"/>
      <c r="J3189" s="17"/>
      <c r="K3189" s="17"/>
      <c r="L3189" s="17"/>
      <c r="M3189" s="17"/>
      <c r="N3189" s="17"/>
    </row>
    <row r="3190" spans="2:14" ht="24.95" customHeight="1">
      <c r="B3190" s="17"/>
      <c r="C3190" s="17"/>
      <c r="F3190" s="17"/>
      <c r="G3190" s="17"/>
      <c r="H3190" s="17"/>
      <c r="I3190" s="17"/>
      <c r="J3190" s="17"/>
      <c r="K3190" s="17"/>
      <c r="L3190" s="17"/>
      <c r="M3190" s="17"/>
      <c r="N3190" s="17"/>
    </row>
    <row r="3191" spans="2:14" ht="24.95" customHeight="1">
      <c r="B3191" s="17"/>
      <c r="C3191" s="17"/>
      <c r="F3191" s="17"/>
      <c r="G3191" s="17"/>
      <c r="H3191" s="17"/>
      <c r="I3191" s="17"/>
      <c r="J3191" s="17"/>
      <c r="K3191" s="17"/>
      <c r="L3191" s="17"/>
      <c r="M3191" s="17"/>
      <c r="N3191" s="17"/>
    </row>
    <row r="3192" spans="2:14" ht="24.95" customHeight="1">
      <c r="B3192" s="17"/>
      <c r="C3192" s="17"/>
      <c r="F3192" s="17"/>
      <c r="G3192" s="17"/>
      <c r="H3192" s="17"/>
      <c r="I3192" s="17"/>
      <c r="J3192" s="17"/>
      <c r="K3192" s="17"/>
      <c r="L3192" s="17"/>
      <c r="M3192" s="17"/>
      <c r="N3192" s="17"/>
    </row>
    <row r="3193" spans="2:14" ht="24.95" customHeight="1">
      <c r="B3193" s="17"/>
      <c r="C3193" s="17"/>
      <c r="F3193" s="17"/>
      <c r="G3193" s="17"/>
      <c r="H3193" s="17"/>
      <c r="I3193" s="17"/>
      <c r="J3193" s="17"/>
      <c r="K3193" s="17"/>
      <c r="L3193" s="17"/>
      <c r="M3193" s="17"/>
      <c r="N3193" s="17"/>
    </row>
    <row r="3194" spans="2:14" ht="24.95" customHeight="1">
      <c r="B3194" s="17"/>
      <c r="C3194" s="17"/>
      <c r="F3194" s="17"/>
      <c r="G3194" s="17"/>
      <c r="H3194" s="17"/>
      <c r="I3194" s="17"/>
      <c r="J3194" s="17"/>
      <c r="K3194" s="17"/>
      <c r="L3194" s="17"/>
      <c r="M3194" s="17"/>
      <c r="N3194" s="17"/>
    </row>
    <row r="3195" spans="2:14" ht="24.95" customHeight="1">
      <c r="B3195" s="17"/>
      <c r="C3195" s="17"/>
      <c r="F3195" s="17"/>
      <c r="G3195" s="17"/>
      <c r="H3195" s="17"/>
      <c r="I3195" s="17"/>
      <c r="J3195" s="17"/>
      <c r="K3195" s="17"/>
      <c r="L3195" s="17"/>
      <c r="M3195" s="17"/>
      <c r="N3195" s="17"/>
    </row>
    <row r="3196" spans="2:14" ht="24.95" customHeight="1">
      <c r="B3196" s="17"/>
      <c r="C3196" s="17"/>
      <c r="F3196" s="17"/>
      <c r="G3196" s="17"/>
      <c r="H3196" s="17"/>
      <c r="I3196" s="17"/>
      <c r="J3196" s="17"/>
      <c r="K3196" s="17"/>
      <c r="L3196" s="17"/>
      <c r="M3196" s="17"/>
      <c r="N3196" s="17"/>
    </row>
    <row r="3197" spans="2:14" ht="24.95" customHeight="1">
      <c r="B3197" s="17"/>
      <c r="C3197" s="17"/>
      <c r="F3197" s="17"/>
      <c r="G3197" s="17"/>
      <c r="H3197" s="17"/>
      <c r="I3197" s="17"/>
      <c r="J3197" s="17"/>
      <c r="K3197" s="17"/>
      <c r="L3197" s="17"/>
      <c r="M3197" s="17"/>
      <c r="N3197" s="17"/>
    </row>
    <row r="3198" spans="2:14" ht="24.95" customHeight="1">
      <c r="B3198" s="17"/>
      <c r="C3198" s="17"/>
      <c r="F3198" s="17"/>
      <c r="G3198" s="17"/>
      <c r="H3198" s="17"/>
      <c r="I3198" s="17"/>
      <c r="J3198" s="17"/>
      <c r="K3198" s="17"/>
      <c r="L3198" s="17"/>
      <c r="M3198" s="17"/>
      <c r="N3198" s="17"/>
    </row>
    <row r="3199" spans="2:14" ht="24.95" customHeight="1">
      <c r="B3199" s="17"/>
      <c r="C3199" s="17"/>
      <c r="F3199" s="17"/>
      <c r="G3199" s="17"/>
      <c r="H3199" s="17"/>
      <c r="I3199" s="17"/>
      <c r="J3199" s="17"/>
      <c r="K3199" s="17"/>
      <c r="L3199" s="17"/>
      <c r="M3199" s="17"/>
      <c r="N3199" s="17"/>
    </row>
    <row r="3200" spans="2:14" ht="24.95" customHeight="1">
      <c r="B3200" s="17"/>
      <c r="C3200" s="17"/>
      <c r="F3200" s="17"/>
      <c r="G3200" s="17"/>
      <c r="H3200" s="17"/>
      <c r="I3200" s="17"/>
      <c r="J3200" s="17"/>
      <c r="K3200" s="17"/>
      <c r="L3200" s="17"/>
      <c r="M3200" s="17"/>
      <c r="N3200" s="17"/>
    </row>
    <row r="3201" spans="2:14" ht="24.95" customHeight="1">
      <c r="B3201" s="17"/>
      <c r="C3201" s="17"/>
      <c r="F3201" s="17"/>
      <c r="G3201" s="17"/>
      <c r="H3201" s="17"/>
      <c r="I3201" s="17"/>
      <c r="J3201" s="17"/>
      <c r="K3201" s="17"/>
      <c r="L3201" s="17"/>
      <c r="M3201" s="17"/>
      <c r="N3201" s="17"/>
    </row>
    <row r="3202" spans="2:14" ht="24.95" customHeight="1">
      <c r="B3202" s="17"/>
      <c r="C3202" s="17"/>
      <c r="F3202" s="17"/>
      <c r="G3202" s="17"/>
      <c r="H3202" s="17"/>
      <c r="I3202" s="17"/>
      <c r="J3202" s="17"/>
      <c r="K3202" s="17"/>
      <c r="L3202" s="17"/>
      <c r="M3202" s="17"/>
      <c r="N3202" s="17"/>
    </row>
    <row r="3203" spans="2:14" ht="24.95" customHeight="1">
      <c r="B3203" s="17"/>
      <c r="C3203" s="17"/>
      <c r="F3203" s="17"/>
      <c r="G3203" s="17"/>
      <c r="H3203" s="17"/>
      <c r="I3203" s="17"/>
      <c r="J3203" s="17"/>
      <c r="K3203" s="17"/>
      <c r="L3203" s="17"/>
      <c r="M3203" s="17"/>
      <c r="N3203" s="17"/>
    </row>
    <row r="3204" spans="2:14" ht="24.95" customHeight="1">
      <c r="B3204" s="17"/>
      <c r="C3204" s="17"/>
      <c r="F3204" s="17"/>
      <c r="G3204" s="17"/>
      <c r="H3204" s="17"/>
      <c r="I3204" s="17"/>
      <c r="J3204" s="17"/>
      <c r="K3204" s="17"/>
      <c r="L3204" s="17"/>
      <c r="M3204" s="17"/>
      <c r="N3204" s="17"/>
    </row>
    <row r="3205" spans="2:14" ht="24.95" customHeight="1">
      <c r="B3205" s="17"/>
      <c r="C3205" s="17"/>
      <c r="F3205" s="17"/>
      <c r="G3205" s="17"/>
      <c r="H3205" s="17"/>
      <c r="I3205" s="17"/>
      <c r="J3205" s="17"/>
      <c r="K3205" s="17"/>
      <c r="L3205" s="17"/>
      <c r="M3205" s="17"/>
      <c r="N3205" s="17"/>
    </row>
    <row r="3206" spans="2:14" ht="24.95" customHeight="1">
      <c r="B3206" s="17"/>
      <c r="C3206" s="17"/>
      <c r="F3206" s="17"/>
      <c r="G3206" s="17"/>
      <c r="H3206" s="17"/>
      <c r="I3206" s="17"/>
      <c r="J3206" s="17"/>
      <c r="K3206" s="17"/>
      <c r="L3206" s="17"/>
      <c r="M3206" s="17"/>
      <c r="N3206" s="17"/>
    </row>
    <row r="3207" spans="2:14" ht="24.95" customHeight="1">
      <c r="B3207" s="17"/>
      <c r="C3207" s="17"/>
      <c r="F3207" s="17"/>
      <c r="G3207" s="17"/>
      <c r="H3207" s="17"/>
      <c r="I3207" s="17"/>
      <c r="J3207" s="17"/>
      <c r="K3207" s="17"/>
      <c r="L3207" s="17"/>
      <c r="M3207" s="17"/>
      <c r="N3207" s="17"/>
    </row>
    <row r="3208" spans="2:14" ht="24.95" customHeight="1">
      <c r="B3208" s="17"/>
      <c r="C3208" s="17"/>
      <c r="F3208" s="17"/>
      <c r="G3208" s="17"/>
      <c r="H3208" s="17"/>
      <c r="I3208" s="17"/>
      <c r="J3208" s="17"/>
      <c r="K3208" s="17"/>
      <c r="L3208" s="17"/>
      <c r="M3208" s="17"/>
      <c r="N3208" s="17"/>
    </row>
    <row r="3209" spans="2:14" ht="24.95" customHeight="1">
      <c r="B3209" s="17"/>
      <c r="C3209" s="17"/>
      <c r="F3209" s="17"/>
      <c r="G3209" s="17"/>
      <c r="H3209" s="17"/>
      <c r="I3209" s="17"/>
      <c r="J3209" s="17"/>
      <c r="K3209" s="17"/>
      <c r="L3209" s="17"/>
      <c r="M3209" s="17"/>
      <c r="N3209" s="17"/>
    </row>
    <row r="3210" spans="2:14" ht="24.95" customHeight="1">
      <c r="B3210" s="17"/>
      <c r="C3210" s="17"/>
      <c r="F3210" s="17"/>
      <c r="G3210" s="17"/>
      <c r="H3210" s="17"/>
      <c r="I3210" s="17"/>
      <c r="J3210" s="17"/>
      <c r="K3210" s="17"/>
      <c r="L3210" s="17"/>
      <c r="M3210" s="17"/>
      <c r="N3210" s="17"/>
    </row>
    <row r="3211" spans="2:14" ht="24.95" customHeight="1">
      <c r="B3211" s="17"/>
      <c r="C3211" s="17"/>
      <c r="F3211" s="17"/>
      <c r="G3211" s="17"/>
      <c r="H3211" s="17"/>
      <c r="I3211" s="17"/>
      <c r="J3211" s="17"/>
      <c r="K3211" s="17"/>
      <c r="L3211" s="17"/>
      <c r="M3211" s="17"/>
      <c r="N3211" s="17"/>
    </row>
    <row r="3212" spans="2:14" ht="24.95" customHeight="1">
      <c r="B3212" s="17"/>
      <c r="C3212" s="17"/>
      <c r="F3212" s="17"/>
      <c r="G3212" s="17"/>
      <c r="H3212" s="17"/>
      <c r="I3212" s="17"/>
      <c r="J3212" s="17"/>
      <c r="K3212" s="17"/>
      <c r="L3212" s="17"/>
      <c r="M3212" s="17"/>
      <c r="N3212" s="17"/>
    </row>
    <row r="3213" spans="2:14" ht="24.95" customHeight="1">
      <c r="B3213" s="17"/>
      <c r="C3213" s="17"/>
      <c r="F3213" s="17"/>
      <c r="G3213" s="17"/>
      <c r="H3213" s="17"/>
      <c r="I3213" s="17"/>
      <c r="J3213" s="17"/>
      <c r="K3213" s="17"/>
      <c r="L3213" s="17"/>
      <c r="M3213" s="17"/>
      <c r="N3213" s="17"/>
    </row>
    <row r="3214" spans="2:14" ht="24.95" customHeight="1">
      <c r="B3214" s="17"/>
      <c r="C3214" s="17"/>
      <c r="F3214" s="17"/>
      <c r="G3214" s="17"/>
      <c r="H3214" s="17"/>
      <c r="I3214" s="17"/>
      <c r="J3214" s="17"/>
      <c r="K3214" s="17"/>
      <c r="L3214" s="17"/>
      <c r="M3214" s="17"/>
      <c r="N3214" s="17"/>
    </row>
    <row r="3215" spans="2:14" ht="24.95" customHeight="1">
      <c r="B3215" s="17"/>
      <c r="C3215" s="17"/>
      <c r="F3215" s="17"/>
      <c r="G3215" s="17"/>
      <c r="H3215" s="17"/>
      <c r="I3215" s="17"/>
      <c r="J3215" s="17"/>
      <c r="K3215" s="17"/>
      <c r="L3215" s="17"/>
      <c r="M3215" s="17"/>
      <c r="N3215" s="17"/>
    </row>
    <row r="3216" spans="2:14" ht="24.95" customHeight="1">
      <c r="B3216" s="17"/>
      <c r="C3216" s="17"/>
      <c r="F3216" s="17"/>
      <c r="G3216" s="17"/>
      <c r="H3216" s="17"/>
      <c r="I3216" s="17"/>
      <c r="J3216" s="17"/>
      <c r="K3216" s="17"/>
      <c r="L3216" s="17"/>
      <c r="M3216" s="17"/>
      <c r="N3216" s="17"/>
    </row>
    <row r="3217" spans="2:14" ht="24.95" customHeight="1">
      <c r="B3217" s="17"/>
      <c r="C3217" s="17"/>
      <c r="F3217" s="17"/>
      <c r="G3217" s="17"/>
      <c r="H3217" s="17"/>
      <c r="I3217" s="17"/>
      <c r="J3217" s="17"/>
      <c r="K3217" s="17"/>
      <c r="L3217" s="17"/>
      <c r="M3217" s="17"/>
      <c r="N3217" s="17"/>
    </row>
    <row r="3218" spans="2:14" ht="24.95" customHeight="1">
      <c r="B3218" s="17"/>
      <c r="C3218" s="17"/>
      <c r="F3218" s="17"/>
      <c r="G3218" s="17"/>
      <c r="H3218" s="17"/>
      <c r="I3218" s="17"/>
      <c r="J3218" s="17"/>
      <c r="K3218" s="17"/>
      <c r="L3218" s="17"/>
      <c r="M3218" s="17"/>
      <c r="N3218" s="17"/>
    </row>
    <row r="3219" spans="2:14" ht="24.95" customHeight="1">
      <c r="B3219" s="17"/>
      <c r="C3219" s="17"/>
      <c r="F3219" s="17"/>
      <c r="G3219" s="17"/>
      <c r="H3219" s="17"/>
      <c r="I3219" s="17"/>
      <c r="J3219" s="17"/>
      <c r="K3219" s="17"/>
      <c r="L3219" s="17"/>
      <c r="M3219" s="17"/>
      <c r="N3219" s="17"/>
    </row>
    <row r="3220" spans="2:14" ht="24.95" customHeight="1">
      <c r="B3220" s="17"/>
      <c r="C3220" s="17"/>
      <c r="F3220" s="17"/>
      <c r="G3220" s="17"/>
      <c r="H3220" s="17"/>
      <c r="I3220" s="17"/>
      <c r="J3220" s="17"/>
      <c r="K3220" s="17"/>
      <c r="L3220" s="17"/>
      <c r="M3220" s="17"/>
      <c r="N3220" s="17"/>
    </row>
    <row r="3221" spans="2:14" ht="24.95" customHeight="1">
      <c r="B3221" s="17"/>
      <c r="C3221" s="17"/>
      <c r="F3221" s="17"/>
      <c r="G3221" s="17"/>
      <c r="H3221" s="17"/>
      <c r="I3221" s="17"/>
      <c r="J3221" s="17"/>
      <c r="K3221" s="17"/>
      <c r="L3221" s="17"/>
      <c r="M3221" s="17"/>
      <c r="N3221" s="17"/>
    </row>
    <row r="3222" spans="2:14" ht="24.95" customHeight="1">
      <c r="B3222" s="17"/>
      <c r="C3222" s="17"/>
      <c r="F3222" s="17"/>
      <c r="G3222" s="17"/>
      <c r="H3222" s="17"/>
      <c r="I3222" s="17"/>
      <c r="J3222" s="17"/>
      <c r="K3222" s="17"/>
      <c r="L3222" s="17"/>
      <c r="M3222" s="17"/>
      <c r="N3222" s="17"/>
    </row>
    <row r="3223" spans="2:14" ht="24.95" customHeight="1">
      <c r="B3223" s="17"/>
      <c r="C3223" s="17"/>
      <c r="F3223" s="17"/>
      <c r="G3223" s="17"/>
      <c r="H3223" s="17"/>
      <c r="I3223" s="17"/>
      <c r="J3223" s="17"/>
      <c r="K3223" s="17"/>
      <c r="L3223" s="17"/>
      <c r="M3223" s="17"/>
      <c r="N3223" s="17"/>
    </row>
    <row r="3224" spans="2:14" ht="24.95" customHeight="1">
      <c r="B3224" s="17"/>
      <c r="C3224" s="17"/>
      <c r="F3224" s="17"/>
      <c r="G3224" s="17"/>
      <c r="H3224" s="17"/>
      <c r="I3224" s="17"/>
      <c r="J3224" s="17"/>
      <c r="K3224" s="17"/>
      <c r="L3224" s="17"/>
      <c r="M3224" s="17"/>
      <c r="N3224" s="17"/>
    </row>
    <row r="3225" spans="2:14" ht="24.95" customHeight="1">
      <c r="B3225" s="17"/>
      <c r="C3225" s="17"/>
      <c r="F3225" s="17"/>
      <c r="G3225" s="17"/>
      <c r="H3225" s="17"/>
      <c r="I3225" s="17"/>
      <c r="J3225" s="17"/>
      <c r="K3225" s="17"/>
      <c r="L3225" s="17"/>
      <c r="M3225" s="17"/>
      <c r="N3225" s="17"/>
    </row>
    <row r="3226" spans="2:14" ht="24.95" customHeight="1">
      <c r="B3226" s="17"/>
      <c r="C3226" s="17"/>
      <c r="F3226" s="17"/>
      <c r="G3226" s="17"/>
      <c r="H3226" s="17"/>
      <c r="I3226" s="17"/>
      <c r="J3226" s="17"/>
      <c r="K3226" s="17"/>
      <c r="L3226" s="17"/>
      <c r="M3226" s="17"/>
      <c r="N3226" s="17"/>
    </row>
    <row r="3227" spans="2:14" ht="24.95" customHeight="1">
      <c r="B3227" s="17"/>
      <c r="C3227" s="17"/>
      <c r="F3227" s="17"/>
      <c r="G3227" s="17"/>
      <c r="H3227" s="17"/>
      <c r="I3227" s="17"/>
      <c r="J3227" s="17"/>
      <c r="K3227" s="17"/>
      <c r="L3227" s="17"/>
      <c r="M3227" s="17"/>
      <c r="N3227" s="17"/>
    </row>
    <row r="3228" spans="2:14" ht="24.95" customHeight="1">
      <c r="B3228" s="17"/>
      <c r="C3228" s="17"/>
      <c r="F3228" s="17"/>
      <c r="G3228" s="17"/>
      <c r="H3228" s="17"/>
      <c r="I3228" s="17"/>
      <c r="J3228" s="17"/>
      <c r="K3228" s="17"/>
      <c r="L3228" s="17"/>
      <c r="M3228" s="17"/>
      <c r="N3228" s="17"/>
    </row>
    <row r="3229" spans="2:14" ht="24.95" customHeight="1">
      <c r="B3229" s="17"/>
      <c r="C3229" s="17"/>
      <c r="F3229" s="17"/>
      <c r="G3229" s="17"/>
      <c r="H3229" s="17"/>
      <c r="I3229" s="17"/>
      <c r="J3229" s="17"/>
      <c r="K3229" s="17"/>
      <c r="L3229" s="17"/>
      <c r="M3229" s="17"/>
      <c r="N3229" s="17"/>
    </row>
    <row r="3230" spans="2:14" ht="24.95" customHeight="1">
      <c r="B3230" s="17"/>
      <c r="C3230" s="17"/>
      <c r="F3230" s="17"/>
      <c r="G3230" s="17"/>
      <c r="H3230" s="17"/>
      <c r="I3230" s="17"/>
      <c r="J3230" s="17"/>
      <c r="K3230" s="17"/>
      <c r="L3230" s="17"/>
      <c r="M3230" s="17"/>
      <c r="N3230" s="17"/>
    </row>
    <row r="3231" spans="2:14" ht="24.95" customHeight="1">
      <c r="B3231" s="17"/>
      <c r="C3231" s="17"/>
      <c r="F3231" s="17"/>
      <c r="G3231" s="17"/>
      <c r="H3231" s="17"/>
      <c r="I3231" s="17"/>
      <c r="J3231" s="17"/>
      <c r="K3231" s="17"/>
      <c r="L3231" s="17"/>
      <c r="M3231" s="17"/>
      <c r="N3231" s="17"/>
    </row>
    <row r="3232" spans="2:14" ht="24.95" customHeight="1">
      <c r="B3232" s="17"/>
      <c r="C3232" s="17"/>
      <c r="F3232" s="17"/>
      <c r="G3232" s="17"/>
      <c r="H3232" s="17"/>
      <c r="I3232" s="17"/>
      <c r="J3232" s="17"/>
      <c r="K3232" s="17"/>
      <c r="L3232" s="17"/>
      <c r="M3232" s="17"/>
      <c r="N3232" s="17"/>
    </row>
    <row r="3233" spans="2:14" ht="24.95" customHeight="1">
      <c r="B3233" s="17"/>
      <c r="C3233" s="17"/>
      <c r="F3233" s="17"/>
      <c r="G3233" s="17"/>
      <c r="H3233" s="17"/>
      <c r="I3233" s="17"/>
      <c r="J3233" s="17"/>
      <c r="K3233" s="17"/>
      <c r="L3233" s="17"/>
      <c r="M3233" s="17"/>
      <c r="N3233" s="17"/>
    </row>
    <row r="3234" spans="2:14" ht="24.95" customHeight="1">
      <c r="B3234" s="17"/>
      <c r="C3234" s="17"/>
      <c r="F3234" s="17"/>
      <c r="G3234" s="17"/>
      <c r="H3234" s="17"/>
      <c r="I3234" s="17"/>
      <c r="J3234" s="17"/>
      <c r="K3234" s="17"/>
      <c r="L3234" s="17"/>
      <c r="M3234" s="17"/>
      <c r="N3234" s="17"/>
    </row>
    <row r="3235" spans="2:14" ht="24.95" customHeight="1">
      <c r="B3235" s="17"/>
      <c r="C3235" s="17"/>
      <c r="F3235" s="17"/>
      <c r="G3235" s="17"/>
      <c r="H3235" s="17"/>
      <c r="I3235" s="17"/>
      <c r="J3235" s="17"/>
      <c r="K3235" s="17"/>
      <c r="L3235" s="17"/>
      <c r="M3235" s="17"/>
      <c r="N3235" s="17"/>
    </row>
    <row r="3236" spans="2:14" ht="24.95" customHeight="1">
      <c r="B3236" s="17"/>
      <c r="C3236" s="17"/>
      <c r="F3236" s="17"/>
      <c r="G3236" s="17"/>
      <c r="H3236" s="17"/>
      <c r="I3236" s="17"/>
      <c r="J3236" s="17"/>
      <c r="K3236" s="17"/>
      <c r="L3236" s="17"/>
      <c r="M3236" s="17"/>
      <c r="N3236" s="17"/>
    </row>
    <row r="3237" spans="2:14" ht="24.95" customHeight="1">
      <c r="B3237" s="17"/>
      <c r="C3237" s="17"/>
      <c r="F3237" s="17"/>
      <c r="G3237" s="17"/>
      <c r="H3237" s="17"/>
      <c r="I3237" s="17"/>
      <c r="J3237" s="17"/>
      <c r="K3237" s="17"/>
      <c r="L3237" s="17"/>
      <c r="M3237" s="17"/>
      <c r="N3237" s="17"/>
    </row>
    <row r="3238" spans="2:14" ht="24.95" customHeight="1">
      <c r="B3238" s="17"/>
      <c r="C3238" s="17"/>
      <c r="F3238" s="17"/>
      <c r="G3238" s="17"/>
      <c r="H3238" s="17"/>
      <c r="I3238" s="17"/>
      <c r="J3238" s="17"/>
      <c r="K3238" s="17"/>
      <c r="L3238" s="17"/>
      <c r="M3238" s="17"/>
      <c r="N3238" s="17"/>
    </row>
    <row r="3239" spans="2:14" ht="24.95" customHeight="1">
      <c r="B3239" s="17"/>
      <c r="C3239" s="17"/>
      <c r="F3239" s="17"/>
      <c r="G3239" s="17"/>
      <c r="H3239" s="17"/>
      <c r="I3239" s="17"/>
      <c r="J3239" s="17"/>
      <c r="K3239" s="17"/>
      <c r="L3239" s="17"/>
      <c r="M3239" s="17"/>
      <c r="N3239" s="17"/>
    </row>
    <row r="3240" spans="2:14" ht="24.95" customHeight="1">
      <c r="B3240" s="17"/>
      <c r="C3240" s="17"/>
      <c r="F3240" s="17"/>
      <c r="G3240" s="17"/>
      <c r="H3240" s="17"/>
      <c r="I3240" s="17"/>
      <c r="J3240" s="17"/>
      <c r="K3240" s="17"/>
      <c r="L3240" s="17"/>
      <c r="M3240" s="17"/>
      <c r="N3240" s="17"/>
    </row>
    <row r="3241" spans="2:14" ht="24.95" customHeight="1">
      <c r="B3241" s="17"/>
      <c r="C3241" s="17"/>
      <c r="F3241" s="17"/>
      <c r="G3241" s="17"/>
      <c r="H3241" s="17"/>
      <c r="I3241" s="17"/>
      <c r="J3241" s="17"/>
      <c r="K3241" s="17"/>
      <c r="L3241" s="17"/>
      <c r="M3241" s="17"/>
      <c r="N3241" s="17"/>
    </row>
    <row r="3242" spans="2:14" ht="24.95" customHeight="1">
      <c r="B3242" s="17"/>
      <c r="C3242" s="17"/>
      <c r="F3242" s="17"/>
      <c r="G3242" s="17"/>
      <c r="H3242" s="17"/>
      <c r="I3242" s="17"/>
      <c r="J3242" s="17"/>
      <c r="K3242" s="17"/>
      <c r="L3242" s="17"/>
      <c r="M3242" s="17"/>
      <c r="N3242" s="17"/>
    </row>
    <row r="3243" spans="2:14" ht="24.95" customHeight="1">
      <c r="B3243" s="17"/>
      <c r="C3243" s="17"/>
      <c r="F3243" s="17"/>
      <c r="G3243" s="17"/>
      <c r="H3243" s="17"/>
      <c r="I3243" s="17"/>
      <c r="J3243" s="17"/>
      <c r="K3243" s="17"/>
      <c r="L3243" s="17"/>
      <c r="M3243" s="17"/>
      <c r="N3243" s="17"/>
    </row>
    <row r="3244" spans="2:14" ht="24.95" customHeight="1">
      <c r="B3244" s="17"/>
      <c r="C3244" s="17"/>
      <c r="F3244" s="17"/>
      <c r="G3244" s="17"/>
      <c r="H3244" s="17"/>
      <c r="I3244" s="17"/>
      <c r="J3244" s="17"/>
      <c r="K3244" s="17"/>
      <c r="L3244" s="17"/>
      <c r="M3244" s="17"/>
      <c r="N3244" s="17"/>
    </row>
    <row r="3245" spans="2:14" ht="24.95" customHeight="1">
      <c r="B3245" s="17"/>
      <c r="C3245" s="17"/>
      <c r="F3245" s="17"/>
      <c r="G3245" s="17"/>
      <c r="H3245" s="17"/>
      <c r="I3245" s="17"/>
      <c r="J3245" s="17"/>
      <c r="K3245" s="17"/>
      <c r="L3245" s="17"/>
      <c r="M3245" s="17"/>
      <c r="N3245" s="17"/>
    </row>
    <row r="3246" spans="2:14" ht="24.95" customHeight="1">
      <c r="B3246" s="17"/>
      <c r="C3246" s="17"/>
      <c r="F3246" s="17"/>
      <c r="G3246" s="17"/>
      <c r="H3246" s="17"/>
      <c r="I3246" s="17"/>
      <c r="J3246" s="17"/>
      <c r="K3246" s="17"/>
      <c r="L3246" s="17"/>
      <c r="M3246" s="17"/>
      <c r="N3246" s="17"/>
    </row>
    <row r="3247" spans="2:14" ht="24.95" customHeight="1">
      <c r="B3247" s="17"/>
      <c r="C3247" s="17"/>
      <c r="F3247" s="17"/>
      <c r="G3247" s="17"/>
      <c r="H3247" s="17"/>
      <c r="I3247" s="17"/>
      <c r="J3247" s="17"/>
      <c r="K3247" s="17"/>
      <c r="L3247" s="17"/>
      <c r="M3247" s="17"/>
      <c r="N3247" s="17"/>
    </row>
    <row r="3248" spans="2:14" ht="24.95" customHeight="1">
      <c r="B3248" s="17"/>
      <c r="C3248" s="17"/>
      <c r="F3248" s="17"/>
      <c r="G3248" s="17"/>
      <c r="H3248" s="17"/>
      <c r="I3248" s="17"/>
      <c r="J3248" s="17"/>
      <c r="K3248" s="17"/>
      <c r="L3248" s="17"/>
      <c r="M3248" s="17"/>
      <c r="N3248" s="17"/>
    </row>
    <row r="3249" spans="2:14" ht="24.95" customHeight="1">
      <c r="B3249" s="17"/>
      <c r="C3249" s="17"/>
      <c r="F3249" s="17"/>
      <c r="G3249" s="17"/>
      <c r="H3249" s="17"/>
      <c r="I3249" s="17"/>
      <c r="J3249" s="17"/>
      <c r="K3249" s="17"/>
      <c r="L3249" s="17"/>
      <c r="M3249" s="17"/>
      <c r="N3249" s="17"/>
    </row>
    <row r="3250" spans="2:14" ht="24.95" customHeight="1">
      <c r="B3250" s="17"/>
      <c r="C3250" s="17"/>
      <c r="F3250" s="17"/>
      <c r="G3250" s="17"/>
      <c r="H3250" s="17"/>
      <c r="I3250" s="17"/>
      <c r="J3250" s="17"/>
      <c r="K3250" s="17"/>
      <c r="L3250" s="17"/>
      <c r="M3250" s="17"/>
      <c r="N3250" s="17"/>
    </row>
    <row r="3251" spans="2:14" ht="24.95" customHeight="1">
      <c r="B3251" s="17"/>
      <c r="C3251" s="17"/>
      <c r="F3251" s="17"/>
      <c r="G3251" s="17"/>
      <c r="H3251" s="17"/>
      <c r="I3251" s="17"/>
      <c r="J3251" s="17"/>
      <c r="K3251" s="17"/>
      <c r="L3251" s="17"/>
      <c r="M3251" s="17"/>
      <c r="N3251" s="17"/>
    </row>
    <row r="3252" spans="2:14" ht="24.95" customHeight="1">
      <c r="B3252" s="17"/>
      <c r="C3252" s="17"/>
      <c r="F3252" s="17"/>
      <c r="G3252" s="17"/>
      <c r="H3252" s="17"/>
      <c r="I3252" s="17"/>
      <c r="J3252" s="17"/>
      <c r="K3252" s="17"/>
      <c r="L3252" s="17"/>
      <c r="M3252" s="17"/>
      <c r="N3252" s="17"/>
    </row>
    <row r="3253" spans="2:14" ht="24.95" customHeight="1">
      <c r="B3253" s="17"/>
      <c r="C3253" s="17"/>
      <c r="F3253" s="17"/>
      <c r="G3253" s="17"/>
      <c r="H3253" s="17"/>
      <c r="I3253" s="17"/>
      <c r="J3253" s="17"/>
      <c r="K3253" s="17"/>
      <c r="L3253" s="17"/>
      <c r="M3253" s="17"/>
      <c r="N3253" s="17"/>
    </row>
    <row r="3254" spans="2:14" ht="24.95" customHeight="1">
      <c r="B3254" s="17"/>
      <c r="C3254" s="17"/>
      <c r="F3254" s="17"/>
      <c r="G3254" s="17"/>
      <c r="H3254" s="17"/>
      <c r="I3254" s="17"/>
      <c r="J3254" s="17"/>
      <c r="K3254" s="17"/>
      <c r="L3254" s="17"/>
      <c r="M3254" s="17"/>
      <c r="N3254" s="17"/>
    </row>
    <row r="3255" spans="2:14" ht="24.95" customHeight="1">
      <c r="B3255" s="17"/>
      <c r="C3255" s="17"/>
      <c r="F3255" s="17"/>
      <c r="G3255" s="17"/>
      <c r="H3255" s="17"/>
      <c r="I3255" s="17"/>
      <c r="J3255" s="17"/>
      <c r="K3255" s="17"/>
      <c r="L3255" s="17"/>
      <c r="M3255" s="17"/>
      <c r="N3255" s="17"/>
    </row>
    <row r="3256" spans="2:14" ht="24.95" customHeight="1">
      <c r="B3256" s="17"/>
      <c r="C3256" s="17"/>
      <c r="F3256" s="17"/>
      <c r="G3256" s="17"/>
      <c r="H3256" s="17"/>
      <c r="I3256" s="17"/>
      <c r="J3256" s="17"/>
      <c r="K3256" s="17"/>
      <c r="L3256" s="17"/>
      <c r="M3256" s="17"/>
      <c r="N3256" s="17"/>
    </row>
    <row r="3257" spans="2:14" ht="24.95" customHeight="1">
      <c r="B3257" s="17"/>
      <c r="C3257" s="17"/>
      <c r="F3257" s="17"/>
      <c r="G3257" s="17"/>
      <c r="H3257" s="17"/>
      <c r="I3257" s="17"/>
      <c r="J3257" s="17"/>
      <c r="K3257" s="17"/>
      <c r="L3257" s="17"/>
      <c r="M3257" s="17"/>
      <c r="N3257" s="17"/>
    </row>
    <row r="3258" spans="2:14" ht="24.95" customHeight="1">
      <c r="B3258" s="17"/>
      <c r="C3258" s="17"/>
      <c r="F3258" s="17"/>
      <c r="G3258" s="17"/>
      <c r="H3258" s="17"/>
      <c r="I3258" s="17"/>
      <c r="J3258" s="17"/>
      <c r="K3258" s="17"/>
      <c r="L3258" s="17"/>
      <c r="M3258" s="17"/>
      <c r="N3258" s="17"/>
    </row>
    <row r="3259" spans="2:14" ht="24.95" customHeight="1">
      <c r="B3259" s="17"/>
      <c r="C3259" s="17"/>
      <c r="F3259" s="17"/>
      <c r="G3259" s="17"/>
      <c r="H3259" s="17"/>
      <c r="I3259" s="17"/>
      <c r="J3259" s="17"/>
      <c r="K3259" s="17"/>
      <c r="L3259" s="17"/>
      <c r="M3259" s="17"/>
      <c r="N3259" s="17"/>
    </row>
    <row r="3260" spans="2:14" ht="24.95" customHeight="1">
      <c r="B3260" s="17"/>
      <c r="C3260" s="17"/>
      <c r="F3260" s="17"/>
      <c r="G3260" s="17"/>
      <c r="H3260" s="17"/>
      <c r="I3260" s="17"/>
      <c r="J3260" s="17"/>
      <c r="K3260" s="17"/>
      <c r="L3260" s="17"/>
      <c r="M3260" s="17"/>
      <c r="N3260" s="17"/>
    </row>
    <row r="3261" spans="2:14" ht="24.95" customHeight="1">
      <c r="B3261" s="17"/>
      <c r="C3261" s="17"/>
      <c r="F3261" s="17"/>
      <c r="G3261" s="17"/>
      <c r="H3261" s="17"/>
      <c r="I3261" s="17"/>
      <c r="J3261" s="17"/>
      <c r="K3261" s="17"/>
      <c r="L3261" s="17"/>
      <c r="M3261" s="17"/>
      <c r="N3261" s="17"/>
    </row>
    <row r="3262" spans="2:14" ht="24.95" customHeight="1">
      <c r="B3262" s="17"/>
      <c r="C3262" s="17"/>
      <c r="F3262" s="17"/>
      <c r="G3262" s="17"/>
      <c r="H3262" s="17"/>
      <c r="I3262" s="17"/>
      <c r="J3262" s="17"/>
      <c r="K3262" s="17"/>
      <c r="L3262" s="17"/>
      <c r="M3262" s="17"/>
      <c r="N3262" s="17"/>
    </row>
    <row r="3263" spans="2:14" ht="24.95" customHeight="1">
      <c r="B3263" s="17"/>
      <c r="C3263" s="17"/>
      <c r="F3263" s="17"/>
      <c r="G3263" s="17"/>
      <c r="H3263" s="17"/>
      <c r="I3263" s="17"/>
      <c r="J3263" s="17"/>
      <c r="K3263" s="17"/>
      <c r="L3263" s="17"/>
      <c r="M3263" s="17"/>
      <c r="N3263" s="17"/>
    </row>
    <row r="3264" spans="2:14" ht="24.95" customHeight="1">
      <c r="B3264" s="17"/>
      <c r="C3264" s="17"/>
      <c r="F3264" s="17"/>
      <c r="G3264" s="17"/>
      <c r="H3264" s="17"/>
      <c r="I3264" s="17"/>
      <c r="J3264" s="17"/>
      <c r="K3264" s="17"/>
      <c r="L3264" s="17"/>
      <c r="M3264" s="17"/>
      <c r="N3264" s="17"/>
    </row>
    <row r="3265" spans="2:14" ht="24.95" customHeight="1">
      <c r="B3265" s="17"/>
      <c r="C3265" s="17"/>
      <c r="F3265" s="17"/>
      <c r="G3265" s="17"/>
      <c r="H3265" s="17"/>
      <c r="I3265" s="17"/>
      <c r="J3265" s="17"/>
      <c r="K3265" s="17"/>
      <c r="L3265" s="17"/>
      <c r="M3265" s="17"/>
      <c r="N3265" s="17"/>
    </row>
    <row r="3266" spans="2:14" ht="24.95" customHeight="1">
      <c r="B3266" s="17"/>
      <c r="C3266" s="17"/>
      <c r="F3266" s="17"/>
      <c r="G3266" s="17"/>
      <c r="H3266" s="17"/>
      <c r="I3266" s="17"/>
      <c r="J3266" s="17"/>
      <c r="K3266" s="17"/>
      <c r="L3266" s="17"/>
      <c r="M3266" s="17"/>
      <c r="N3266" s="17"/>
    </row>
    <row r="3267" spans="2:14" ht="24.95" customHeight="1">
      <c r="B3267" s="17"/>
      <c r="C3267" s="17"/>
      <c r="F3267" s="17"/>
      <c r="G3267" s="17"/>
      <c r="H3267" s="17"/>
      <c r="I3267" s="17"/>
      <c r="J3267" s="17"/>
      <c r="K3267" s="17"/>
      <c r="L3267" s="17"/>
      <c r="M3267" s="17"/>
      <c r="N3267" s="17"/>
    </row>
    <row r="3268" spans="2:14" ht="24.95" customHeight="1">
      <c r="B3268" s="17"/>
      <c r="C3268" s="17"/>
      <c r="F3268" s="17"/>
      <c r="G3268" s="17"/>
      <c r="H3268" s="17"/>
      <c r="I3268" s="17"/>
      <c r="J3268" s="17"/>
      <c r="K3268" s="17"/>
      <c r="L3268" s="17"/>
      <c r="M3268" s="17"/>
      <c r="N3268" s="17"/>
    </row>
    <row r="3269" spans="2:14" ht="24.95" customHeight="1">
      <c r="B3269" s="17"/>
      <c r="C3269" s="17"/>
      <c r="F3269" s="17"/>
      <c r="G3269" s="17"/>
      <c r="H3269" s="17"/>
      <c r="I3269" s="17"/>
      <c r="J3269" s="17"/>
      <c r="K3269" s="17"/>
      <c r="L3269" s="17"/>
      <c r="M3269" s="17"/>
      <c r="N3269" s="17"/>
    </row>
    <row r="3270" spans="2:14" ht="24.95" customHeight="1">
      <c r="B3270" s="17"/>
      <c r="C3270" s="17"/>
      <c r="F3270" s="17"/>
      <c r="G3270" s="17"/>
      <c r="H3270" s="17"/>
      <c r="I3270" s="17"/>
      <c r="J3270" s="17"/>
      <c r="K3270" s="17"/>
      <c r="L3270" s="17"/>
      <c r="M3270" s="17"/>
      <c r="N3270" s="17"/>
    </row>
    <row r="3271" spans="2:14" ht="24.95" customHeight="1">
      <c r="B3271" s="17"/>
      <c r="C3271" s="17"/>
      <c r="F3271" s="17"/>
      <c r="G3271" s="17"/>
      <c r="H3271" s="17"/>
      <c r="I3271" s="17"/>
      <c r="J3271" s="17"/>
      <c r="K3271" s="17"/>
      <c r="L3271" s="17"/>
      <c r="M3271" s="17"/>
      <c r="N3271" s="17"/>
    </row>
    <row r="3272" spans="2:14" ht="24.95" customHeight="1">
      <c r="B3272" s="17"/>
      <c r="C3272" s="17"/>
      <c r="F3272" s="17"/>
      <c r="G3272" s="17"/>
      <c r="H3272" s="17"/>
      <c r="I3272" s="17"/>
      <c r="J3272" s="17"/>
      <c r="K3272" s="17"/>
      <c r="L3272" s="17"/>
      <c r="M3272" s="17"/>
      <c r="N3272" s="17"/>
    </row>
    <row r="3273" spans="2:14" ht="24.95" customHeight="1">
      <c r="B3273" s="17"/>
      <c r="C3273" s="17"/>
      <c r="F3273" s="17"/>
      <c r="G3273" s="17"/>
      <c r="H3273" s="17"/>
      <c r="I3273" s="17"/>
      <c r="J3273" s="17"/>
      <c r="K3273" s="17"/>
      <c r="L3273" s="17"/>
      <c r="M3273" s="17"/>
      <c r="N3273" s="17"/>
    </row>
    <row r="3274" spans="2:14" ht="24.95" customHeight="1">
      <c r="B3274" s="17"/>
      <c r="C3274" s="17"/>
      <c r="F3274" s="17"/>
      <c r="G3274" s="17"/>
      <c r="H3274" s="17"/>
      <c r="I3274" s="17"/>
      <c r="J3274" s="17"/>
      <c r="K3274" s="17"/>
      <c r="L3274" s="17"/>
      <c r="M3274" s="17"/>
      <c r="N3274" s="17"/>
    </row>
    <row r="3275" spans="2:14" ht="24.95" customHeight="1">
      <c r="B3275" s="17"/>
      <c r="C3275" s="17"/>
      <c r="F3275" s="17"/>
      <c r="G3275" s="17"/>
      <c r="H3275" s="17"/>
      <c r="I3275" s="17"/>
      <c r="J3275" s="17"/>
      <c r="K3275" s="17"/>
      <c r="L3275" s="17"/>
      <c r="M3275" s="17"/>
      <c r="N3275" s="17"/>
    </row>
    <row r="3276" spans="2:14" ht="24.95" customHeight="1">
      <c r="B3276" s="17"/>
      <c r="C3276" s="17"/>
      <c r="F3276" s="17"/>
      <c r="G3276" s="17"/>
      <c r="H3276" s="17"/>
      <c r="I3276" s="17"/>
      <c r="J3276" s="17"/>
      <c r="K3276" s="17"/>
      <c r="L3276" s="17"/>
      <c r="M3276" s="17"/>
      <c r="N3276" s="17"/>
    </row>
    <row r="3277" spans="2:14" ht="24.95" customHeight="1">
      <c r="B3277" s="17"/>
      <c r="C3277" s="17"/>
      <c r="F3277" s="17"/>
      <c r="G3277" s="17"/>
      <c r="H3277" s="17"/>
      <c r="I3277" s="17"/>
      <c r="J3277" s="17"/>
      <c r="K3277" s="17"/>
      <c r="L3277" s="17"/>
      <c r="M3277" s="17"/>
      <c r="N3277" s="17"/>
    </row>
    <row r="3278" spans="2:14" ht="24.95" customHeight="1">
      <c r="B3278" s="17"/>
      <c r="C3278" s="17"/>
      <c r="F3278" s="17"/>
      <c r="G3278" s="17"/>
      <c r="H3278" s="17"/>
      <c r="I3278" s="17"/>
      <c r="J3278" s="17"/>
      <c r="K3278" s="17"/>
      <c r="L3278" s="17"/>
      <c r="M3278" s="17"/>
      <c r="N3278" s="17"/>
    </row>
    <row r="3279" spans="2:14" ht="24.95" customHeight="1">
      <c r="B3279" s="17"/>
      <c r="C3279" s="17"/>
      <c r="F3279" s="17"/>
      <c r="G3279" s="17"/>
      <c r="H3279" s="17"/>
      <c r="I3279" s="17"/>
      <c r="J3279" s="17"/>
      <c r="K3279" s="17"/>
      <c r="L3279" s="17"/>
      <c r="M3279" s="17"/>
      <c r="N3279" s="17"/>
    </row>
    <row r="3280" spans="2:14" ht="24.95" customHeight="1">
      <c r="B3280" s="17"/>
      <c r="C3280" s="17"/>
      <c r="F3280" s="17"/>
      <c r="G3280" s="17"/>
      <c r="H3280" s="17"/>
      <c r="I3280" s="17"/>
      <c r="J3280" s="17"/>
      <c r="K3280" s="17"/>
      <c r="L3280" s="17"/>
      <c r="M3280" s="17"/>
      <c r="N3280" s="17"/>
    </row>
    <row r="3281" spans="2:14" ht="24.95" customHeight="1">
      <c r="B3281" s="17"/>
      <c r="C3281" s="17"/>
      <c r="F3281" s="17"/>
      <c r="G3281" s="17"/>
      <c r="H3281" s="17"/>
      <c r="I3281" s="17"/>
      <c r="J3281" s="17"/>
      <c r="K3281" s="17"/>
      <c r="L3281" s="17"/>
      <c r="M3281" s="17"/>
      <c r="N3281" s="17"/>
    </row>
    <row r="3282" spans="2:14" ht="24.95" customHeight="1">
      <c r="B3282" s="17"/>
      <c r="C3282" s="17"/>
      <c r="F3282" s="17"/>
      <c r="G3282" s="17"/>
      <c r="H3282" s="17"/>
      <c r="I3282" s="17"/>
      <c r="J3282" s="17"/>
      <c r="K3282" s="17"/>
      <c r="L3282" s="17"/>
      <c r="M3282" s="17"/>
      <c r="N3282" s="17"/>
    </row>
    <row r="3283" spans="2:14" ht="24.95" customHeight="1">
      <c r="B3283" s="17"/>
      <c r="C3283" s="17"/>
      <c r="F3283" s="17"/>
      <c r="G3283" s="17"/>
      <c r="H3283" s="17"/>
      <c r="I3283" s="17"/>
      <c r="J3283" s="17"/>
      <c r="K3283" s="17"/>
      <c r="L3283" s="17"/>
      <c r="M3283" s="17"/>
      <c r="N3283" s="17"/>
    </row>
    <row r="3284" spans="2:14" ht="24.95" customHeight="1">
      <c r="B3284" s="17"/>
      <c r="C3284" s="17"/>
      <c r="F3284" s="17"/>
      <c r="G3284" s="17"/>
      <c r="H3284" s="17"/>
      <c r="I3284" s="17"/>
      <c r="J3284" s="17"/>
      <c r="K3284" s="17"/>
      <c r="L3284" s="17"/>
      <c r="M3284" s="17"/>
      <c r="N3284" s="17"/>
    </row>
    <row r="3285" spans="2:14" ht="24.95" customHeight="1">
      <c r="B3285" s="17"/>
      <c r="C3285" s="17"/>
      <c r="F3285" s="17"/>
      <c r="G3285" s="17"/>
      <c r="H3285" s="17"/>
      <c r="I3285" s="17"/>
      <c r="J3285" s="17"/>
      <c r="K3285" s="17"/>
      <c r="L3285" s="17"/>
      <c r="M3285" s="17"/>
      <c r="N3285" s="17"/>
    </row>
    <row r="3286" spans="2:14" ht="24.95" customHeight="1">
      <c r="B3286" s="17"/>
      <c r="C3286" s="17"/>
      <c r="F3286" s="17"/>
      <c r="G3286" s="17"/>
      <c r="H3286" s="17"/>
      <c r="I3286" s="17"/>
      <c r="J3286" s="17"/>
      <c r="K3286" s="17"/>
      <c r="L3286" s="17"/>
      <c r="M3286" s="17"/>
      <c r="N3286" s="17"/>
    </row>
    <row r="3287" spans="2:14" ht="24.95" customHeight="1">
      <c r="B3287" s="17"/>
      <c r="C3287" s="17"/>
      <c r="F3287" s="17"/>
      <c r="G3287" s="17"/>
      <c r="H3287" s="17"/>
      <c r="I3287" s="17"/>
      <c r="J3287" s="17"/>
      <c r="K3287" s="17"/>
      <c r="L3287" s="17"/>
      <c r="M3287" s="17"/>
      <c r="N3287" s="17"/>
    </row>
    <row r="3288" spans="2:14" ht="24.95" customHeight="1">
      <c r="B3288" s="17"/>
      <c r="C3288" s="17"/>
      <c r="F3288" s="17"/>
      <c r="G3288" s="17"/>
      <c r="H3288" s="17"/>
      <c r="I3288" s="17"/>
      <c r="J3288" s="17"/>
      <c r="K3288" s="17"/>
      <c r="L3288" s="17"/>
      <c r="M3288" s="17"/>
      <c r="N3288" s="17"/>
    </row>
    <row r="3289" spans="2:14" ht="24.95" customHeight="1">
      <c r="B3289" s="17"/>
      <c r="C3289" s="17"/>
      <c r="F3289" s="17"/>
      <c r="G3289" s="17"/>
      <c r="H3289" s="17"/>
      <c r="I3289" s="17"/>
      <c r="J3289" s="17"/>
      <c r="K3289" s="17"/>
      <c r="L3289" s="17"/>
      <c r="M3289" s="17"/>
      <c r="N3289" s="17"/>
    </row>
    <row r="3290" spans="2:14" ht="24.95" customHeight="1">
      <c r="B3290" s="17"/>
      <c r="C3290" s="17"/>
      <c r="F3290" s="17"/>
      <c r="G3290" s="17"/>
      <c r="H3290" s="17"/>
      <c r="I3290" s="17"/>
      <c r="J3290" s="17"/>
      <c r="K3290" s="17"/>
      <c r="L3290" s="17"/>
      <c r="M3290" s="17"/>
      <c r="N3290" s="17"/>
    </row>
    <row r="3291" spans="2:14" ht="24.95" customHeight="1">
      <c r="B3291" s="17"/>
      <c r="C3291" s="17"/>
      <c r="F3291" s="17"/>
      <c r="G3291" s="17"/>
      <c r="H3291" s="17"/>
      <c r="I3291" s="17"/>
      <c r="J3291" s="17"/>
      <c r="K3291" s="17"/>
      <c r="L3291" s="17"/>
      <c r="M3291" s="17"/>
      <c r="N3291" s="17"/>
    </row>
    <row r="3292" spans="2:14" ht="24.95" customHeight="1">
      <c r="B3292" s="17"/>
      <c r="C3292" s="17"/>
      <c r="F3292" s="17"/>
      <c r="G3292" s="17"/>
      <c r="H3292" s="17"/>
      <c r="I3292" s="17"/>
      <c r="J3292" s="17"/>
      <c r="K3292" s="17"/>
      <c r="L3292" s="17"/>
      <c r="M3292" s="17"/>
      <c r="N3292" s="17"/>
    </row>
    <row r="3293" spans="2:14" ht="24.95" customHeight="1">
      <c r="B3293" s="17"/>
      <c r="C3293" s="17"/>
      <c r="F3293" s="17"/>
      <c r="G3293" s="17"/>
      <c r="H3293" s="17"/>
      <c r="I3293" s="17"/>
      <c r="J3293" s="17"/>
      <c r="K3293" s="17"/>
      <c r="L3293" s="17"/>
      <c r="M3293" s="17"/>
      <c r="N3293" s="17"/>
    </row>
    <row r="3294" spans="2:14" ht="24.95" customHeight="1">
      <c r="B3294" s="17"/>
      <c r="C3294" s="17"/>
      <c r="F3294" s="17"/>
      <c r="G3294" s="17"/>
      <c r="H3294" s="17"/>
      <c r="I3294" s="17"/>
      <c r="J3294" s="17"/>
      <c r="K3294" s="17"/>
      <c r="L3294" s="17"/>
      <c r="M3294" s="17"/>
      <c r="N3294" s="17"/>
    </row>
    <row r="3295" spans="2:14" ht="24.95" customHeight="1">
      <c r="B3295" s="17"/>
      <c r="C3295" s="17"/>
      <c r="F3295" s="17"/>
      <c r="G3295" s="17"/>
      <c r="H3295" s="17"/>
      <c r="I3295" s="17"/>
      <c r="J3295" s="17"/>
      <c r="K3295" s="17"/>
      <c r="L3295" s="17"/>
      <c r="M3295" s="17"/>
      <c r="N3295" s="17"/>
    </row>
    <row r="3296" spans="2:14" ht="24.95" customHeight="1">
      <c r="B3296" s="17"/>
      <c r="C3296" s="17"/>
      <c r="F3296" s="17"/>
      <c r="G3296" s="17"/>
      <c r="H3296" s="17"/>
      <c r="I3296" s="17"/>
      <c r="J3296" s="17"/>
      <c r="K3296" s="17"/>
      <c r="L3296" s="17"/>
      <c r="M3296" s="17"/>
      <c r="N3296" s="17"/>
    </row>
    <row r="3297" spans="2:14" ht="24.95" customHeight="1">
      <c r="B3297" s="17"/>
      <c r="C3297" s="17"/>
      <c r="F3297" s="17"/>
      <c r="G3297" s="17"/>
      <c r="H3297" s="17"/>
      <c r="I3297" s="17"/>
      <c r="J3297" s="17"/>
      <c r="K3297" s="17"/>
      <c r="L3297" s="17"/>
      <c r="M3297" s="17"/>
      <c r="N3297" s="17"/>
    </row>
    <row r="3298" spans="2:14" ht="24.95" customHeight="1">
      <c r="B3298" s="17"/>
      <c r="C3298" s="17"/>
      <c r="F3298" s="17"/>
      <c r="G3298" s="17"/>
      <c r="H3298" s="17"/>
      <c r="I3298" s="17"/>
      <c r="J3298" s="17"/>
      <c r="K3298" s="17"/>
      <c r="L3298" s="17"/>
      <c r="M3298" s="17"/>
      <c r="N3298" s="17"/>
    </row>
    <row r="3299" spans="2:14" ht="24.95" customHeight="1">
      <c r="B3299" s="17"/>
      <c r="C3299" s="17"/>
      <c r="F3299" s="17"/>
      <c r="G3299" s="17"/>
      <c r="H3299" s="17"/>
      <c r="I3299" s="17"/>
      <c r="J3299" s="17"/>
      <c r="K3299" s="17"/>
      <c r="L3299" s="17"/>
      <c r="M3299" s="17"/>
      <c r="N3299" s="17"/>
    </row>
    <row r="3300" spans="2:14" ht="24.95" customHeight="1">
      <c r="B3300" s="17"/>
      <c r="C3300" s="17"/>
      <c r="F3300" s="17"/>
      <c r="G3300" s="17"/>
      <c r="H3300" s="17"/>
      <c r="I3300" s="17"/>
      <c r="J3300" s="17"/>
      <c r="K3300" s="17"/>
      <c r="L3300" s="17"/>
      <c r="M3300" s="17"/>
      <c r="N3300" s="17"/>
    </row>
    <row r="3301" spans="2:14" ht="24.95" customHeight="1">
      <c r="B3301" s="17"/>
      <c r="C3301" s="17"/>
      <c r="F3301" s="17"/>
      <c r="G3301" s="17"/>
      <c r="H3301" s="17"/>
      <c r="I3301" s="17"/>
      <c r="J3301" s="17"/>
      <c r="K3301" s="17"/>
      <c r="L3301" s="17"/>
      <c r="M3301" s="17"/>
      <c r="N3301" s="17"/>
    </row>
    <row r="3302" spans="2:14" ht="24.95" customHeight="1">
      <c r="B3302" s="17"/>
      <c r="C3302" s="17"/>
      <c r="F3302" s="17"/>
      <c r="G3302" s="17"/>
      <c r="H3302" s="17"/>
      <c r="I3302" s="17"/>
      <c r="J3302" s="17"/>
      <c r="K3302" s="17"/>
      <c r="L3302" s="17"/>
      <c r="M3302" s="17"/>
      <c r="N3302" s="17"/>
    </row>
    <row r="3303" spans="2:14" ht="24.95" customHeight="1">
      <c r="B3303" s="17"/>
      <c r="C3303" s="17"/>
      <c r="F3303" s="17"/>
      <c r="G3303" s="17"/>
      <c r="H3303" s="17"/>
      <c r="I3303" s="17"/>
      <c r="J3303" s="17"/>
      <c r="K3303" s="17"/>
      <c r="L3303" s="17"/>
      <c r="M3303" s="17"/>
      <c r="N3303" s="17"/>
    </row>
    <row r="3304" spans="2:14" ht="24.95" customHeight="1">
      <c r="B3304" s="17"/>
      <c r="C3304" s="17"/>
      <c r="F3304" s="17"/>
      <c r="G3304" s="17"/>
      <c r="H3304" s="17"/>
      <c r="I3304" s="17"/>
      <c r="J3304" s="17"/>
      <c r="K3304" s="17"/>
      <c r="L3304" s="17"/>
      <c r="M3304" s="17"/>
      <c r="N3304" s="17"/>
    </row>
    <row r="3305" spans="2:14" ht="24.95" customHeight="1">
      <c r="B3305" s="17"/>
      <c r="C3305" s="17"/>
      <c r="F3305" s="17"/>
      <c r="G3305" s="17"/>
      <c r="H3305" s="17"/>
      <c r="I3305" s="17"/>
      <c r="J3305" s="17"/>
      <c r="K3305" s="17"/>
      <c r="L3305" s="17"/>
      <c r="M3305" s="17"/>
      <c r="N3305" s="17"/>
    </row>
    <row r="3306" spans="2:14" ht="24.95" customHeight="1">
      <c r="B3306" s="17"/>
      <c r="C3306" s="17"/>
      <c r="F3306" s="17"/>
      <c r="G3306" s="17"/>
      <c r="H3306" s="17"/>
      <c r="I3306" s="17"/>
      <c r="J3306" s="17"/>
      <c r="K3306" s="17"/>
      <c r="L3306" s="17"/>
      <c r="M3306" s="17"/>
      <c r="N3306" s="17"/>
    </row>
    <row r="3307" spans="2:14" ht="24.95" customHeight="1">
      <c r="B3307" s="17"/>
      <c r="C3307" s="17"/>
      <c r="F3307" s="17"/>
      <c r="G3307" s="17"/>
      <c r="H3307" s="17"/>
      <c r="I3307" s="17"/>
      <c r="J3307" s="17"/>
      <c r="K3307" s="17"/>
      <c r="L3307" s="17"/>
      <c r="M3307" s="17"/>
      <c r="N3307" s="17"/>
    </row>
    <row r="3308" spans="2:14" ht="24.95" customHeight="1">
      <c r="B3308" s="17"/>
      <c r="C3308" s="17"/>
      <c r="F3308" s="17"/>
      <c r="G3308" s="17"/>
      <c r="H3308" s="17"/>
      <c r="I3308" s="17"/>
      <c r="J3308" s="17"/>
      <c r="K3308" s="17"/>
      <c r="L3308" s="17"/>
      <c r="M3308" s="17"/>
      <c r="N3308" s="17"/>
    </row>
    <row r="3309" spans="2:14" ht="24.95" customHeight="1">
      <c r="B3309" s="17"/>
      <c r="C3309" s="17"/>
      <c r="F3309" s="17"/>
      <c r="G3309" s="17"/>
      <c r="H3309" s="17"/>
      <c r="I3309" s="17"/>
      <c r="J3309" s="17"/>
      <c r="K3309" s="17"/>
      <c r="L3309" s="17"/>
      <c r="M3309" s="17"/>
      <c r="N3309" s="17"/>
    </row>
    <row r="3310" spans="2:14" ht="24.95" customHeight="1">
      <c r="B3310" s="17"/>
      <c r="C3310" s="17"/>
      <c r="F3310" s="17"/>
      <c r="G3310" s="17"/>
      <c r="H3310" s="17"/>
      <c r="I3310" s="17"/>
      <c r="J3310" s="17"/>
      <c r="K3310" s="17"/>
      <c r="L3310" s="17"/>
      <c r="M3310" s="17"/>
      <c r="N3310" s="17"/>
    </row>
    <row r="3311" spans="2:14" ht="24.95" customHeight="1">
      <c r="B3311" s="17"/>
      <c r="C3311" s="17"/>
      <c r="F3311" s="17"/>
      <c r="G3311" s="17"/>
      <c r="H3311" s="17"/>
      <c r="I3311" s="17"/>
      <c r="J3311" s="17"/>
      <c r="K3311" s="17"/>
      <c r="L3311" s="17"/>
      <c r="M3311" s="17"/>
      <c r="N3311" s="17"/>
    </row>
    <row r="3312" spans="2:14" ht="24.95" customHeight="1">
      <c r="B3312" s="17"/>
      <c r="C3312" s="17"/>
      <c r="F3312" s="17"/>
      <c r="G3312" s="17"/>
      <c r="H3312" s="17"/>
      <c r="I3312" s="17"/>
      <c r="J3312" s="17"/>
      <c r="K3312" s="17"/>
      <c r="L3312" s="17"/>
      <c r="M3312" s="17"/>
      <c r="N3312" s="17"/>
    </row>
    <row r="3313" spans="2:14" ht="24.95" customHeight="1">
      <c r="B3313" s="17"/>
      <c r="C3313" s="17"/>
      <c r="F3313" s="17"/>
      <c r="G3313" s="17"/>
      <c r="H3313" s="17"/>
      <c r="I3313" s="17"/>
      <c r="J3313" s="17"/>
      <c r="K3313" s="17"/>
      <c r="L3313" s="17"/>
      <c r="M3313" s="17"/>
      <c r="N3313" s="17"/>
    </row>
    <row r="3314" spans="2:14" ht="24.95" customHeight="1">
      <c r="B3314" s="17"/>
      <c r="C3314" s="17"/>
      <c r="F3314" s="17"/>
      <c r="G3314" s="17"/>
      <c r="H3314" s="17"/>
      <c r="I3314" s="17"/>
      <c r="J3314" s="17"/>
      <c r="K3314" s="17"/>
      <c r="L3314" s="17"/>
      <c r="M3314" s="17"/>
      <c r="N3314" s="17"/>
    </row>
    <row r="3315" spans="2:14" ht="24.95" customHeight="1">
      <c r="B3315" s="17"/>
      <c r="C3315" s="17"/>
      <c r="F3315" s="17"/>
      <c r="G3315" s="17"/>
      <c r="H3315" s="17"/>
      <c r="I3315" s="17"/>
      <c r="J3315" s="17"/>
      <c r="K3315" s="17"/>
      <c r="L3315" s="17"/>
      <c r="M3315" s="17"/>
      <c r="N3315" s="17"/>
    </row>
    <row r="3316" spans="2:14" ht="24.95" customHeight="1">
      <c r="B3316" s="17"/>
      <c r="C3316" s="17"/>
      <c r="F3316" s="17"/>
      <c r="G3316" s="17"/>
      <c r="H3316" s="17"/>
      <c r="I3316" s="17"/>
      <c r="J3316" s="17"/>
      <c r="K3316" s="17"/>
      <c r="L3316" s="17"/>
      <c r="M3316" s="17"/>
      <c r="N3316" s="17"/>
    </row>
    <row r="3317" spans="2:14" ht="24.95" customHeight="1">
      <c r="B3317" s="17"/>
      <c r="C3317" s="17"/>
      <c r="F3317" s="17"/>
      <c r="G3317" s="17"/>
      <c r="H3317" s="17"/>
      <c r="I3317" s="17"/>
      <c r="J3317" s="17"/>
      <c r="K3317" s="17"/>
      <c r="L3317" s="17"/>
      <c r="M3317" s="17"/>
      <c r="N3317" s="17"/>
    </row>
    <row r="3318" spans="2:14" ht="24.95" customHeight="1">
      <c r="B3318" s="17"/>
      <c r="C3318" s="17"/>
      <c r="F3318" s="17"/>
      <c r="G3318" s="17"/>
      <c r="H3318" s="17"/>
      <c r="I3318" s="17"/>
      <c r="J3318" s="17"/>
      <c r="K3318" s="17"/>
      <c r="L3318" s="17"/>
      <c r="M3318" s="17"/>
      <c r="N3318" s="17"/>
    </row>
    <row r="3319" spans="2:14" ht="24.95" customHeight="1">
      <c r="B3319" s="17"/>
      <c r="C3319" s="17"/>
      <c r="F3319" s="17"/>
      <c r="G3319" s="17"/>
      <c r="H3319" s="17"/>
      <c r="I3319" s="17"/>
      <c r="J3319" s="17"/>
      <c r="K3319" s="17"/>
      <c r="L3319" s="17"/>
      <c r="M3319" s="17"/>
      <c r="N3319" s="17"/>
    </row>
    <row r="3320" spans="2:14" ht="24.95" customHeight="1">
      <c r="B3320" s="17"/>
      <c r="C3320" s="17"/>
      <c r="F3320" s="17"/>
      <c r="G3320" s="17"/>
      <c r="H3320" s="17"/>
      <c r="I3320" s="17"/>
      <c r="J3320" s="17"/>
      <c r="K3320" s="17"/>
      <c r="L3320" s="17"/>
      <c r="M3320" s="17"/>
      <c r="N3320" s="17"/>
    </row>
    <row r="3321" spans="2:14" ht="24.95" customHeight="1">
      <c r="B3321" s="17"/>
      <c r="C3321" s="17"/>
      <c r="F3321" s="17"/>
      <c r="G3321" s="17"/>
      <c r="H3321" s="17"/>
      <c r="I3321" s="17"/>
      <c r="J3321" s="17"/>
      <c r="K3321" s="17"/>
      <c r="L3321" s="17"/>
      <c r="M3321" s="17"/>
      <c r="N3321" s="17"/>
    </row>
    <row r="3322" spans="2:14" ht="24.95" customHeight="1">
      <c r="B3322" s="17"/>
      <c r="C3322" s="17"/>
      <c r="F3322" s="17"/>
      <c r="G3322" s="17"/>
      <c r="H3322" s="17"/>
      <c r="I3322" s="17"/>
      <c r="J3322" s="17"/>
      <c r="K3322" s="17"/>
      <c r="L3322" s="17"/>
      <c r="M3322" s="17"/>
      <c r="N3322" s="17"/>
    </row>
    <row r="3323" spans="2:14" ht="24.95" customHeight="1">
      <c r="B3323" s="17"/>
      <c r="C3323" s="17"/>
      <c r="F3323" s="17"/>
      <c r="G3323" s="17"/>
      <c r="H3323" s="17"/>
      <c r="I3323" s="17"/>
      <c r="J3323" s="17"/>
      <c r="K3323" s="17"/>
      <c r="L3323" s="17"/>
      <c r="M3323" s="17"/>
      <c r="N3323" s="17"/>
    </row>
    <row r="3324" spans="2:14" ht="24.95" customHeight="1">
      <c r="B3324" s="17"/>
      <c r="C3324" s="17"/>
      <c r="F3324" s="17"/>
      <c r="G3324" s="17"/>
      <c r="H3324" s="17"/>
      <c r="I3324" s="17"/>
      <c r="J3324" s="17"/>
      <c r="K3324" s="17"/>
      <c r="L3324" s="17"/>
      <c r="M3324" s="17"/>
      <c r="N3324" s="17"/>
    </row>
    <row r="3325" spans="2:14" ht="24.95" customHeight="1">
      <c r="B3325" s="17"/>
      <c r="C3325" s="17"/>
      <c r="F3325" s="17"/>
      <c r="G3325" s="17"/>
      <c r="H3325" s="17"/>
      <c r="I3325" s="17"/>
      <c r="J3325" s="17"/>
      <c r="K3325" s="17"/>
      <c r="L3325" s="17"/>
      <c r="M3325" s="17"/>
      <c r="N3325" s="17"/>
    </row>
    <row r="3326" spans="2:14" ht="24.95" customHeight="1">
      <c r="B3326" s="17"/>
      <c r="C3326" s="17"/>
      <c r="F3326" s="17"/>
      <c r="G3326" s="17"/>
      <c r="H3326" s="17"/>
      <c r="I3326" s="17"/>
      <c r="J3326" s="17"/>
      <c r="K3326" s="17"/>
      <c r="L3326" s="17"/>
      <c r="M3326" s="17"/>
      <c r="N3326" s="17"/>
    </row>
    <row r="3327" spans="2:14" ht="24.95" customHeight="1">
      <c r="B3327" s="17"/>
      <c r="C3327" s="17"/>
      <c r="F3327" s="17"/>
      <c r="G3327" s="17"/>
      <c r="H3327" s="17"/>
      <c r="I3327" s="17"/>
      <c r="J3327" s="17"/>
      <c r="K3327" s="17"/>
      <c r="L3327" s="17"/>
      <c r="M3327" s="17"/>
      <c r="N3327" s="17"/>
    </row>
    <row r="3328" spans="2:14" ht="24.95" customHeight="1">
      <c r="B3328" s="17"/>
      <c r="C3328" s="17"/>
      <c r="F3328" s="17"/>
      <c r="G3328" s="17"/>
      <c r="H3328" s="17"/>
      <c r="I3328" s="17"/>
      <c r="J3328" s="17"/>
      <c r="K3328" s="17"/>
      <c r="L3328" s="17"/>
      <c r="M3328" s="17"/>
      <c r="N3328" s="17"/>
    </row>
    <row r="3329" spans="2:14" ht="24.95" customHeight="1">
      <c r="B3329" s="17"/>
      <c r="C3329" s="17"/>
      <c r="F3329" s="17"/>
      <c r="G3329" s="17"/>
      <c r="H3329" s="17"/>
      <c r="I3329" s="17"/>
      <c r="J3329" s="17"/>
      <c r="K3329" s="17"/>
      <c r="L3329" s="17"/>
      <c r="M3329" s="17"/>
      <c r="N3329" s="17"/>
    </row>
    <row r="3330" spans="2:14" ht="24.95" customHeight="1">
      <c r="B3330" s="17"/>
      <c r="C3330" s="17"/>
      <c r="F3330" s="17"/>
      <c r="G3330" s="17"/>
      <c r="H3330" s="17"/>
      <c r="I3330" s="17"/>
      <c r="J3330" s="17"/>
      <c r="K3330" s="17"/>
      <c r="L3330" s="17"/>
      <c r="M3330" s="17"/>
      <c r="N3330" s="17"/>
    </row>
    <row r="3331" spans="2:14" ht="24.95" customHeight="1">
      <c r="B3331" s="17"/>
      <c r="C3331" s="17"/>
      <c r="F3331" s="17"/>
      <c r="G3331" s="17"/>
      <c r="H3331" s="17"/>
      <c r="I3331" s="17"/>
      <c r="J3331" s="17"/>
      <c r="K3331" s="17"/>
      <c r="L3331" s="17"/>
      <c r="M3331" s="17"/>
      <c r="N3331" s="17"/>
    </row>
    <row r="3332" spans="2:14" ht="24.95" customHeight="1">
      <c r="B3332" s="17"/>
      <c r="C3332" s="17"/>
      <c r="F3332" s="17"/>
      <c r="G3332" s="17"/>
      <c r="H3332" s="17"/>
      <c r="I3332" s="17"/>
      <c r="J3332" s="17"/>
      <c r="K3332" s="17"/>
      <c r="L3332" s="17"/>
      <c r="M3332" s="17"/>
      <c r="N3332" s="17"/>
    </row>
    <row r="3333" spans="2:14" ht="24.95" customHeight="1">
      <c r="B3333" s="17"/>
      <c r="C3333" s="17"/>
      <c r="F3333" s="17"/>
      <c r="G3333" s="17"/>
      <c r="H3333" s="17"/>
      <c r="I3333" s="17"/>
      <c r="J3333" s="17"/>
      <c r="K3333" s="17"/>
      <c r="L3333" s="17"/>
      <c r="M3333" s="17"/>
      <c r="N3333" s="17"/>
    </row>
    <row r="3334" spans="2:14" ht="24.95" customHeight="1">
      <c r="B3334" s="17"/>
      <c r="C3334" s="17"/>
      <c r="F3334" s="17"/>
      <c r="G3334" s="17"/>
      <c r="H3334" s="17"/>
      <c r="I3334" s="17"/>
      <c r="J3334" s="17"/>
      <c r="K3334" s="17"/>
      <c r="L3334" s="17"/>
      <c r="M3334" s="17"/>
      <c r="N3334" s="17"/>
    </row>
    <row r="3335" spans="2:14" ht="24.95" customHeight="1">
      <c r="B3335" s="17"/>
      <c r="C3335" s="17"/>
      <c r="F3335" s="17"/>
      <c r="G3335" s="17"/>
      <c r="H3335" s="17"/>
      <c r="I3335" s="17"/>
      <c r="J3335" s="17"/>
      <c r="K3335" s="17"/>
      <c r="L3335" s="17"/>
      <c r="M3335" s="17"/>
      <c r="N3335" s="17"/>
    </row>
    <row r="3336" spans="2:14" ht="24.95" customHeight="1">
      <c r="B3336" s="17"/>
      <c r="C3336" s="17"/>
      <c r="F3336" s="17"/>
      <c r="G3336" s="17"/>
      <c r="H3336" s="17"/>
      <c r="I3336" s="17"/>
      <c r="J3336" s="17"/>
      <c r="K3336" s="17"/>
      <c r="L3336" s="17"/>
      <c r="M3336" s="17"/>
      <c r="N3336" s="17"/>
    </row>
    <row r="3337" spans="2:14" ht="24.95" customHeight="1">
      <c r="B3337" s="17"/>
      <c r="C3337" s="17"/>
      <c r="F3337" s="17"/>
      <c r="G3337" s="17"/>
      <c r="H3337" s="17"/>
      <c r="I3337" s="17"/>
      <c r="J3337" s="17"/>
      <c r="K3337" s="17"/>
      <c r="L3337" s="17"/>
      <c r="M3337" s="17"/>
      <c r="N3337" s="17"/>
    </row>
    <row r="3338" spans="2:14" ht="24.95" customHeight="1">
      <c r="B3338" s="17"/>
      <c r="C3338" s="17"/>
      <c r="F3338" s="17"/>
      <c r="G3338" s="17"/>
      <c r="H3338" s="17"/>
      <c r="I3338" s="17"/>
      <c r="J3338" s="17"/>
      <c r="K3338" s="17"/>
      <c r="L3338" s="17"/>
      <c r="M3338" s="17"/>
      <c r="N3338" s="17"/>
    </row>
    <row r="3339" spans="2:14" ht="24.95" customHeight="1">
      <c r="B3339" s="17"/>
      <c r="C3339" s="17"/>
      <c r="F3339" s="17"/>
      <c r="G3339" s="17"/>
      <c r="H3339" s="17"/>
      <c r="I3339" s="17"/>
      <c r="J3339" s="17"/>
      <c r="K3339" s="17"/>
      <c r="L3339" s="17"/>
      <c r="M3339" s="17"/>
      <c r="N3339" s="17"/>
    </row>
    <row r="3340" spans="2:14" ht="24.95" customHeight="1">
      <c r="B3340" s="17"/>
      <c r="C3340" s="17"/>
      <c r="F3340" s="17"/>
      <c r="G3340" s="17"/>
      <c r="H3340" s="17"/>
      <c r="I3340" s="17"/>
      <c r="J3340" s="17"/>
      <c r="K3340" s="17"/>
      <c r="L3340" s="17"/>
      <c r="M3340" s="17"/>
      <c r="N3340" s="17"/>
    </row>
    <row r="3341" spans="2:14" ht="24.95" customHeight="1">
      <c r="B3341" s="17"/>
      <c r="C3341" s="17"/>
      <c r="F3341" s="17"/>
      <c r="G3341" s="17"/>
      <c r="H3341" s="17"/>
      <c r="I3341" s="17"/>
      <c r="J3341" s="17"/>
      <c r="K3341" s="17"/>
      <c r="L3341" s="17"/>
      <c r="M3341" s="17"/>
      <c r="N3341" s="17"/>
    </row>
    <row r="3342" spans="2:14" ht="24.95" customHeight="1">
      <c r="B3342" s="17"/>
      <c r="C3342" s="17"/>
      <c r="F3342" s="17"/>
      <c r="G3342" s="17"/>
      <c r="H3342" s="17"/>
      <c r="I3342" s="17"/>
      <c r="J3342" s="17"/>
      <c r="K3342" s="17"/>
      <c r="L3342" s="17"/>
      <c r="M3342" s="17"/>
      <c r="N3342" s="17"/>
    </row>
    <row r="3343" spans="2:14" ht="24.95" customHeight="1">
      <c r="B3343" s="17"/>
      <c r="C3343" s="17"/>
      <c r="F3343" s="17"/>
      <c r="G3343" s="17"/>
      <c r="H3343" s="17"/>
      <c r="I3343" s="17"/>
      <c r="J3343" s="17"/>
      <c r="K3343" s="17"/>
      <c r="L3343" s="17"/>
      <c r="M3343" s="17"/>
      <c r="N3343" s="17"/>
    </row>
    <row r="3344" spans="2:14" ht="24.95" customHeight="1">
      <c r="B3344" s="17"/>
      <c r="C3344" s="17"/>
      <c r="F3344" s="17"/>
      <c r="G3344" s="17"/>
      <c r="H3344" s="17"/>
      <c r="I3344" s="17"/>
      <c r="J3344" s="17"/>
      <c r="K3344" s="17"/>
      <c r="L3344" s="17"/>
      <c r="M3344" s="17"/>
      <c r="N3344" s="17"/>
    </row>
    <row r="3345" spans="2:14" ht="24.95" customHeight="1">
      <c r="B3345" s="17"/>
      <c r="C3345" s="17"/>
      <c r="F3345" s="17"/>
      <c r="G3345" s="17"/>
      <c r="H3345" s="17"/>
      <c r="I3345" s="17"/>
      <c r="J3345" s="17"/>
      <c r="K3345" s="17"/>
      <c r="L3345" s="17"/>
      <c r="M3345" s="17"/>
      <c r="N3345" s="17"/>
    </row>
    <row r="3346" spans="2:14" ht="24.95" customHeight="1">
      <c r="B3346" s="17"/>
      <c r="C3346" s="17"/>
      <c r="F3346" s="17"/>
      <c r="G3346" s="17"/>
      <c r="H3346" s="17"/>
      <c r="I3346" s="17"/>
      <c r="J3346" s="17"/>
      <c r="K3346" s="17"/>
      <c r="L3346" s="17"/>
      <c r="M3346" s="17"/>
      <c r="N3346" s="17"/>
    </row>
    <row r="3347" spans="2:14" ht="24.95" customHeight="1">
      <c r="B3347" s="17"/>
      <c r="C3347" s="17"/>
      <c r="F3347" s="17"/>
      <c r="G3347" s="17"/>
      <c r="H3347" s="17"/>
      <c r="I3347" s="17"/>
      <c r="J3347" s="17"/>
      <c r="K3347" s="17"/>
      <c r="L3347" s="17"/>
      <c r="M3347" s="17"/>
      <c r="N3347" s="17"/>
    </row>
    <row r="3348" spans="2:14" ht="24.95" customHeight="1">
      <c r="B3348" s="17"/>
      <c r="C3348" s="17"/>
      <c r="F3348" s="17"/>
      <c r="G3348" s="17"/>
      <c r="H3348" s="17"/>
      <c r="I3348" s="17"/>
      <c r="J3348" s="17"/>
      <c r="K3348" s="17"/>
      <c r="L3348" s="17"/>
      <c r="M3348" s="17"/>
      <c r="N3348" s="17"/>
    </row>
    <row r="3349" spans="2:14" ht="24.95" customHeight="1">
      <c r="B3349" s="17"/>
      <c r="C3349" s="17"/>
      <c r="F3349" s="17"/>
      <c r="G3349" s="17"/>
      <c r="H3349" s="17"/>
      <c r="I3349" s="17"/>
      <c r="J3349" s="17"/>
      <c r="K3349" s="17"/>
      <c r="L3349" s="17"/>
      <c r="M3349" s="17"/>
      <c r="N3349" s="17"/>
    </row>
    <row r="3350" spans="2:14" ht="24.95" customHeight="1">
      <c r="B3350" s="17"/>
      <c r="C3350" s="17"/>
      <c r="F3350" s="17"/>
      <c r="G3350" s="17"/>
      <c r="H3350" s="17"/>
      <c r="I3350" s="17"/>
      <c r="J3350" s="17"/>
      <c r="K3350" s="17"/>
      <c r="L3350" s="17"/>
      <c r="M3350" s="17"/>
      <c r="N3350" s="17"/>
    </row>
    <row r="3351" spans="2:14" ht="24.95" customHeight="1">
      <c r="B3351" s="17"/>
      <c r="C3351" s="17"/>
      <c r="F3351" s="17"/>
      <c r="G3351" s="17"/>
      <c r="H3351" s="17"/>
      <c r="I3351" s="17"/>
      <c r="J3351" s="17"/>
      <c r="K3351" s="17"/>
      <c r="L3351" s="17"/>
      <c r="M3351" s="17"/>
      <c r="N3351" s="17"/>
    </row>
    <row r="3352" spans="2:14" ht="24.95" customHeight="1">
      <c r="B3352" s="17"/>
      <c r="C3352" s="17"/>
      <c r="F3352" s="17"/>
      <c r="G3352" s="17"/>
      <c r="H3352" s="17"/>
      <c r="I3352" s="17"/>
      <c r="J3352" s="17"/>
      <c r="K3352" s="17"/>
      <c r="L3352" s="17"/>
      <c r="M3352" s="17"/>
      <c r="N3352" s="17"/>
    </row>
    <row r="3353" spans="2:14" ht="24.95" customHeight="1">
      <c r="B3353" s="17"/>
      <c r="C3353" s="17"/>
      <c r="F3353" s="17"/>
      <c r="G3353" s="17"/>
      <c r="H3353" s="17"/>
      <c r="I3353" s="17"/>
      <c r="J3353" s="17"/>
      <c r="K3353" s="17"/>
      <c r="L3353" s="17"/>
      <c r="M3353" s="17"/>
      <c r="N3353" s="17"/>
    </row>
    <row r="3354" spans="2:14" ht="24.95" customHeight="1">
      <c r="B3354" s="17"/>
      <c r="C3354" s="17"/>
      <c r="F3354" s="17"/>
      <c r="G3354" s="17"/>
      <c r="H3354" s="17"/>
      <c r="I3354" s="17"/>
      <c r="J3354" s="17"/>
      <c r="K3354" s="17"/>
      <c r="L3354" s="17"/>
      <c r="M3354" s="17"/>
      <c r="N3354" s="17"/>
    </row>
    <row r="3355" spans="2:14" ht="24.95" customHeight="1">
      <c r="B3355" s="17"/>
      <c r="C3355" s="17"/>
      <c r="F3355" s="17"/>
      <c r="G3355" s="17"/>
      <c r="H3355" s="17"/>
      <c r="I3355" s="17"/>
      <c r="J3355" s="17"/>
      <c r="K3355" s="17"/>
      <c r="L3355" s="17"/>
      <c r="M3355" s="17"/>
      <c r="N3355" s="17"/>
    </row>
    <row r="3356" spans="2:14" ht="24.95" customHeight="1">
      <c r="B3356" s="17"/>
      <c r="C3356" s="17"/>
      <c r="F3356" s="17"/>
      <c r="G3356" s="17"/>
      <c r="H3356" s="17"/>
      <c r="I3356" s="17"/>
      <c r="J3356" s="17"/>
      <c r="K3356" s="17"/>
      <c r="L3356" s="17"/>
      <c r="M3356" s="17"/>
      <c r="N3356" s="17"/>
    </row>
    <row r="3357" spans="2:14" ht="24.95" customHeight="1">
      <c r="B3357" s="17"/>
      <c r="C3357" s="17"/>
      <c r="F3357" s="17"/>
      <c r="G3357" s="17"/>
      <c r="H3357" s="17"/>
      <c r="I3357" s="17"/>
      <c r="J3357" s="17"/>
      <c r="K3357" s="17"/>
      <c r="L3357" s="17"/>
      <c r="M3357" s="17"/>
      <c r="N3357" s="17"/>
    </row>
    <row r="3358" spans="2:14" ht="24.95" customHeight="1">
      <c r="B3358" s="17"/>
      <c r="C3358" s="17"/>
      <c r="F3358" s="17"/>
      <c r="G3358" s="17"/>
      <c r="H3358" s="17"/>
      <c r="I3358" s="17"/>
      <c r="J3358" s="17"/>
      <c r="K3358" s="17"/>
      <c r="L3358" s="17"/>
      <c r="M3358" s="17"/>
      <c r="N3358" s="17"/>
    </row>
    <row r="3359" spans="2:14" ht="24.95" customHeight="1">
      <c r="B3359" s="17"/>
      <c r="C3359" s="17"/>
      <c r="F3359" s="17"/>
      <c r="G3359" s="17"/>
      <c r="H3359" s="17"/>
      <c r="I3359" s="17"/>
      <c r="J3359" s="17"/>
      <c r="K3359" s="17"/>
      <c r="L3359" s="17"/>
      <c r="M3359" s="17"/>
      <c r="N3359" s="17"/>
    </row>
    <row r="3360" spans="2:14" ht="24.95" customHeight="1">
      <c r="B3360" s="17"/>
      <c r="C3360" s="17"/>
      <c r="F3360" s="17"/>
      <c r="G3360" s="17"/>
      <c r="H3360" s="17"/>
      <c r="I3360" s="17"/>
      <c r="J3360" s="17"/>
      <c r="K3360" s="17"/>
      <c r="L3360" s="17"/>
      <c r="M3360" s="17"/>
      <c r="N3360" s="17"/>
    </row>
    <row r="3361" spans="2:14" ht="24.95" customHeight="1">
      <c r="B3361" s="17"/>
      <c r="C3361" s="17"/>
      <c r="F3361" s="17"/>
      <c r="G3361" s="17"/>
      <c r="H3361" s="17"/>
      <c r="I3361" s="17"/>
      <c r="J3361" s="17"/>
      <c r="K3361" s="17"/>
      <c r="L3361" s="17"/>
      <c r="M3361" s="17"/>
      <c r="N3361" s="17"/>
    </row>
    <row r="3362" spans="2:14" ht="24.95" customHeight="1">
      <c r="B3362" s="17"/>
      <c r="C3362" s="17"/>
      <c r="F3362" s="17"/>
      <c r="G3362" s="17"/>
      <c r="H3362" s="17"/>
      <c r="I3362" s="17"/>
      <c r="J3362" s="17"/>
      <c r="K3362" s="17"/>
      <c r="L3362" s="17"/>
      <c r="M3362" s="17"/>
      <c r="N3362" s="17"/>
    </row>
    <row r="3363" spans="2:14" ht="24.95" customHeight="1">
      <c r="B3363" s="17"/>
      <c r="C3363" s="17"/>
      <c r="F3363" s="17"/>
      <c r="G3363" s="17"/>
      <c r="H3363" s="17"/>
      <c r="I3363" s="17"/>
      <c r="J3363" s="17"/>
      <c r="K3363" s="17"/>
      <c r="L3363" s="17"/>
      <c r="M3363" s="17"/>
      <c r="N3363" s="17"/>
    </row>
    <row r="3364" spans="2:14" ht="24.95" customHeight="1">
      <c r="B3364" s="17"/>
      <c r="C3364" s="17"/>
      <c r="F3364" s="17"/>
      <c r="G3364" s="17"/>
      <c r="H3364" s="17"/>
      <c r="I3364" s="17"/>
      <c r="J3364" s="17"/>
      <c r="K3364" s="17"/>
      <c r="L3364" s="17"/>
      <c r="M3364" s="17"/>
      <c r="N3364" s="17"/>
    </row>
    <row r="3365" spans="2:14" ht="24.95" customHeight="1">
      <c r="B3365" s="17"/>
      <c r="C3365" s="17"/>
      <c r="F3365" s="17"/>
      <c r="G3365" s="17"/>
      <c r="H3365" s="17"/>
      <c r="I3365" s="17"/>
      <c r="J3365" s="17"/>
      <c r="K3365" s="17"/>
      <c r="L3365" s="17"/>
      <c r="M3365" s="17"/>
      <c r="N3365" s="17"/>
    </row>
    <row r="3366" spans="2:14" ht="24.95" customHeight="1">
      <c r="B3366" s="17"/>
      <c r="C3366" s="17"/>
      <c r="F3366" s="17"/>
      <c r="G3366" s="17"/>
      <c r="H3366" s="17"/>
      <c r="I3366" s="17"/>
      <c r="J3366" s="17"/>
      <c r="K3366" s="17"/>
      <c r="L3366" s="17"/>
      <c r="M3366" s="17"/>
      <c r="N3366" s="17"/>
    </row>
    <row r="3367" spans="2:14" ht="24.95" customHeight="1">
      <c r="B3367" s="17"/>
      <c r="C3367" s="17"/>
      <c r="F3367" s="17"/>
      <c r="G3367" s="17"/>
      <c r="H3367" s="17"/>
      <c r="I3367" s="17"/>
      <c r="J3367" s="17"/>
      <c r="K3367" s="17"/>
      <c r="L3367" s="17"/>
      <c r="M3367" s="17"/>
      <c r="N3367" s="17"/>
    </row>
    <row r="3368" spans="2:14" ht="24.95" customHeight="1">
      <c r="B3368" s="17"/>
      <c r="C3368" s="17"/>
      <c r="F3368" s="17"/>
      <c r="G3368" s="17"/>
      <c r="H3368" s="17"/>
      <c r="I3368" s="17"/>
      <c r="J3368" s="17"/>
      <c r="K3368" s="17"/>
      <c r="L3368" s="17"/>
      <c r="M3368" s="17"/>
      <c r="N3368" s="17"/>
    </row>
    <row r="3369" spans="2:14" ht="24.95" customHeight="1">
      <c r="B3369" s="17"/>
      <c r="C3369" s="17"/>
      <c r="F3369" s="17"/>
      <c r="G3369" s="17"/>
      <c r="H3369" s="17"/>
      <c r="I3369" s="17"/>
      <c r="J3369" s="17"/>
      <c r="K3369" s="17"/>
      <c r="L3369" s="17"/>
      <c r="M3369" s="17"/>
      <c r="N3369" s="17"/>
    </row>
    <row r="3370" spans="2:14" ht="24.95" customHeight="1">
      <c r="B3370" s="17"/>
      <c r="C3370" s="17"/>
      <c r="F3370" s="17"/>
      <c r="G3370" s="17"/>
      <c r="H3370" s="17"/>
      <c r="I3370" s="17"/>
      <c r="J3370" s="17"/>
      <c r="K3370" s="17"/>
      <c r="L3370" s="17"/>
      <c r="M3370" s="17"/>
      <c r="N3370" s="17"/>
    </row>
    <row r="3371" spans="2:14" ht="24.95" customHeight="1">
      <c r="B3371" s="17"/>
      <c r="C3371" s="17"/>
      <c r="F3371" s="17"/>
      <c r="G3371" s="17"/>
      <c r="H3371" s="17"/>
      <c r="I3371" s="17"/>
      <c r="J3371" s="17"/>
      <c r="K3371" s="17"/>
      <c r="L3371" s="17"/>
      <c r="M3371" s="17"/>
      <c r="N3371" s="17"/>
    </row>
    <row r="3372" spans="2:14" ht="24.95" customHeight="1">
      <c r="B3372" s="17"/>
      <c r="C3372" s="17"/>
      <c r="F3372" s="17"/>
      <c r="G3372" s="17"/>
      <c r="H3372" s="17"/>
      <c r="I3372" s="17"/>
      <c r="J3372" s="17"/>
      <c r="K3372" s="17"/>
      <c r="L3372" s="17"/>
      <c r="M3372" s="17"/>
      <c r="N3372" s="17"/>
    </row>
    <row r="3373" spans="2:14" ht="24.95" customHeight="1">
      <c r="B3373" s="17"/>
      <c r="C3373" s="17"/>
      <c r="F3373" s="17"/>
      <c r="G3373" s="17"/>
      <c r="H3373" s="17"/>
      <c r="I3373" s="17"/>
      <c r="J3373" s="17"/>
      <c r="K3373" s="17"/>
      <c r="L3373" s="17"/>
      <c r="M3373" s="17"/>
      <c r="N3373" s="17"/>
    </row>
    <row r="3374" spans="2:14" ht="24.95" customHeight="1">
      <c r="B3374" s="17"/>
      <c r="C3374" s="17"/>
      <c r="F3374" s="17"/>
      <c r="G3374" s="17"/>
      <c r="H3374" s="17"/>
      <c r="I3374" s="17"/>
      <c r="J3374" s="17"/>
      <c r="K3374" s="17"/>
      <c r="L3374" s="17"/>
      <c r="M3374" s="17"/>
      <c r="N3374" s="17"/>
    </row>
    <row r="3375" spans="2:14" ht="24.95" customHeight="1">
      <c r="B3375" s="17"/>
      <c r="C3375" s="17"/>
      <c r="F3375" s="17"/>
      <c r="G3375" s="17"/>
      <c r="H3375" s="17"/>
      <c r="I3375" s="17"/>
      <c r="J3375" s="17"/>
      <c r="K3375" s="17"/>
      <c r="L3375" s="17"/>
      <c r="M3375" s="17"/>
      <c r="N3375" s="17"/>
    </row>
    <row r="3376" spans="2:14" ht="24.95" customHeight="1">
      <c r="B3376" s="17"/>
      <c r="C3376" s="17"/>
      <c r="F3376" s="17"/>
      <c r="G3376" s="17"/>
      <c r="H3376" s="17"/>
      <c r="I3376" s="17"/>
      <c r="J3376" s="17"/>
      <c r="K3376" s="17"/>
      <c r="L3376" s="17"/>
      <c r="M3376" s="17"/>
      <c r="N3376" s="17"/>
    </row>
    <row r="3377" spans="2:14" ht="24.95" customHeight="1">
      <c r="B3377" s="17"/>
      <c r="C3377" s="17"/>
      <c r="F3377" s="17"/>
      <c r="G3377" s="17"/>
      <c r="H3377" s="17"/>
      <c r="I3377" s="17"/>
      <c r="J3377" s="17"/>
      <c r="K3377" s="17"/>
      <c r="L3377" s="17"/>
      <c r="M3377" s="17"/>
      <c r="N3377" s="17"/>
    </row>
    <row r="3378" spans="2:14" ht="24.95" customHeight="1">
      <c r="B3378" s="17"/>
      <c r="C3378" s="17"/>
      <c r="F3378" s="17"/>
      <c r="G3378" s="17"/>
      <c r="H3378" s="17"/>
      <c r="I3378" s="17"/>
      <c r="J3378" s="17"/>
      <c r="K3378" s="17"/>
      <c r="L3378" s="17"/>
      <c r="M3378" s="17"/>
      <c r="N3378" s="17"/>
    </row>
    <row r="3379" spans="2:14" ht="24.95" customHeight="1">
      <c r="B3379" s="17"/>
      <c r="C3379" s="17"/>
      <c r="F3379" s="17"/>
      <c r="G3379" s="17"/>
      <c r="H3379" s="17"/>
      <c r="I3379" s="17"/>
      <c r="J3379" s="17"/>
      <c r="K3379" s="17"/>
      <c r="L3379" s="17"/>
      <c r="M3379" s="17"/>
      <c r="N3379" s="17"/>
    </row>
    <row r="3380" spans="2:14" ht="24.95" customHeight="1">
      <c r="B3380" s="17"/>
      <c r="C3380" s="17"/>
      <c r="F3380" s="17"/>
      <c r="G3380" s="17"/>
      <c r="H3380" s="17"/>
      <c r="I3380" s="17"/>
      <c r="J3380" s="17"/>
      <c r="K3380" s="17"/>
      <c r="L3380" s="17"/>
      <c r="M3380" s="17"/>
      <c r="N3380" s="17"/>
    </row>
    <row r="3381" spans="2:14" ht="24.95" customHeight="1">
      <c r="B3381" s="17"/>
      <c r="C3381" s="17"/>
      <c r="F3381" s="17"/>
      <c r="G3381" s="17"/>
      <c r="H3381" s="17"/>
      <c r="I3381" s="17"/>
      <c r="J3381" s="17"/>
      <c r="K3381" s="17"/>
      <c r="L3381" s="17"/>
      <c r="M3381" s="17"/>
      <c r="N3381" s="17"/>
    </row>
    <row r="3382" spans="2:14" ht="24.95" customHeight="1">
      <c r="B3382" s="17"/>
      <c r="C3382" s="17"/>
      <c r="F3382" s="17"/>
      <c r="G3382" s="17"/>
      <c r="H3382" s="17"/>
      <c r="I3382" s="17"/>
      <c r="J3382" s="17"/>
      <c r="K3382" s="17"/>
      <c r="L3382" s="17"/>
      <c r="M3382" s="17"/>
      <c r="N3382" s="17"/>
    </row>
    <row r="3383" spans="2:14" ht="24.95" customHeight="1">
      <c r="B3383" s="17"/>
      <c r="C3383" s="17"/>
      <c r="F3383" s="17"/>
      <c r="G3383" s="17"/>
      <c r="H3383" s="17"/>
      <c r="I3383" s="17"/>
      <c r="J3383" s="17"/>
      <c r="K3383" s="17"/>
      <c r="L3383" s="17"/>
      <c r="M3383" s="17"/>
      <c r="N3383" s="17"/>
    </row>
    <row r="3384" spans="2:14" ht="24.95" customHeight="1">
      <c r="B3384" s="17"/>
      <c r="C3384" s="17"/>
      <c r="F3384" s="17"/>
      <c r="G3384" s="17"/>
      <c r="H3384" s="17"/>
      <c r="I3384" s="17"/>
      <c r="J3384" s="17"/>
      <c r="K3384" s="17"/>
      <c r="L3384" s="17"/>
      <c r="M3384" s="17"/>
      <c r="N3384" s="17"/>
    </row>
    <row r="3385" spans="2:14" ht="24.95" customHeight="1">
      <c r="B3385" s="17"/>
      <c r="C3385" s="17"/>
      <c r="F3385" s="17"/>
      <c r="G3385" s="17"/>
      <c r="H3385" s="17"/>
      <c r="I3385" s="17"/>
      <c r="J3385" s="17"/>
      <c r="K3385" s="17"/>
      <c r="L3385" s="17"/>
      <c r="M3385" s="17"/>
      <c r="N3385" s="17"/>
    </row>
    <row r="3386" spans="2:14" ht="24.95" customHeight="1">
      <c r="B3386" s="17"/>
      <c r="C3386" s="17"/>
      <c r="F3386" s="17"/>
      <c r="G3386" s="17"/>
      <c r="H3386" s="17"/>
      <c r="I3386" s="17"/>
      <c r="J3386" s="17"/>
      <c r="K3386" s="17"/>
      <c r="L3386" s="17"/>
      <c r="M3386" s="17"/>
      <c r="N3386" s="17"/>
    </row>
    <row r="3387" spans="2:14" ht="24.95" customHeight="1">
      <c r="B3387" s="17"/>
      <c r="C3387" s="17"/>
      <c r="F3387" s="17"/>
      <c r="G3387" s="17"/>
      <c r="H3387" s="17"/>
      <c r="I3387" s="17"/>
      <c r="J3387" s="17"/>
      <c r="K3387" s="17"/>
      <c r="L3387" s="17"/>
      <c r="M3387" s="17"/>
      <c r="N3387" s="17"/>
    </row>
    <row r="3388" spans="2:14" ht="24.95" customHeight="1">
      <c r="B3388" s="17"/>
      <c r="C3388" s="17"/>
      <c r="F3388" s="17"/>
      <c r="G3388" s="17"/>
      <c r="H3388" s="17"/>
      <c r="I3388" s="17"/>
      <c r="J3388" s="17"/>
      <c r="K3388" s="17"/>
      <c r="L3388" s="17"/>
      <c r="M3388" s="17"/>
      <c r="N3388" s="17"/>
    </row>
    <row r="3389" spans="2:14" ht="24.95" customHeight="1">
      <c r="B3389" s="17"/>
      <c r="C3389" s="17"/>
      <c r="F3389" s="17"/>
      <c r="G3389" s="17"/>
      <c r="H3389" s="17"/>
      <c r="I3389" s="17"/>
      <c r="J3389" s="17"/>
      <c r="K3389" s="17"/>
      <c r="L3389" s="17"/>
      <c r="M3389" s="17"/>
      <c r="N3389" s="17"/>
    </row>
    <row r="3390" spans="2:14" ht="24.95" customHeight="1">
      <c r="B3390" s="17"/>
      <c r="C3390" s="17"/>
      <c r="F3390" s="17"/>
      <c r="G3390" s="17"/>
      <c r="H3390" s="17"/>
      <c r="I3390" s="17"/>
      <c r="J3390" s="17"/>
      <c r="K3390" s="17"/>
      <c r="L3390" s="17"/>
      <c r="M3390" s="17"/>
      <c r="N3390" s="17"/>
    </row>
    <row r="3391" spans="2:14" ht="24.95" customHeight="1">
      <c r="B3391" s="17"/>
      <c r="C3391" s="17"/>
      <c r="F3391" s="17"/>
      <c r="G3391" s="17"/>
      <c r="H3391" s="17"/>
      <c r="I3391" s="17"/>
      <c r="J3391" s="17"/>
      <c r="K3391" s="17"/>
      <c r="L3391" s="17"/>
      <c r="M3391" s="17"/>
      <c r="N3391" s="17"/>
    </row>
    <row r="3392" spans="2:14" ht="24.95" customHeight="1">
      <c r="B3392" s="17"/>
      <c r="C3392" s="17"/>
      <c r="F3392" s="17"/>
      <c r="G3392" s="17"/>
      <c r="H3392" s="17"/>
      <c r="I3392" s="17"/>
      <c r="J3392" s="17"/>
      <c r="K3392" s="17"/>
      <c r="L3392" s="17"/>
      <c r="M3392" s="17"/>
      <c r="N3392" s="17"/>
    </row>
    <row r="3393" spans="2:14" ht="24.95" customHeight="1">
      <c r="B3393" s="17"/>
      <c r="C3393" s="17"/>
      <c r="F3393" s="17"/>
      <c r="G3393" s="17"/>
      <c r="H3393" s="17"/>
      <c r="I3393" s="17"/>
      <c r="J3393" s="17"/>
      <c r="K3393" s="17"/>
      <c r="L3393" s="17"/>
      <c r="M3393" s="17"/>
      <c r="N3393" s="17"/>
    </row>
    <row r="3394" spans="2:14" ht="24.95" customHeight="1">
      <c r="B3394" s="17"/>
      <c r="C3394" s="17"/>
      <c r="F3394" s="17"/>
      <c r="G3394" s="17"/>
      <c r="H3394" s="17"/>
      <c r="I3394" s="17"/>
      <c r="J3394" s="17"/>
      <c r="K3394" s="17"/>
      <c r="L3394" s="17"/>
      <c r="M3394" s="17"/>
      <c r="N3394" s="17"/>
    </row>
    <row r="3395" spans="2:14" ht="24.95" customHeight="1">
      <c r="B3395" s="17"/>
      <c r="C3395" s="17"/>
      <c r="F3395" s="17"/>
      <c r="G3395" s="17"/>
      <c r="H3395" s="17"/>
      <c r="I3395" s="17"/>
      <c r="J3395" s="17"/>
      <c r="K3395" s="17"/>
      <c r="L3395" s="17"/>
      <c r="M3395" s="17"/>
      <c r="N3395" s="17"/>
    </row>
    <row r="3396" spans="2:14" ht="24.95" customHeight="1">
      <c r="B3396" s="17"/>
      <c r="C3396" s="17"/>
      <c r="F3396" s="17"/>
      <c r="G3396" s="17"/>
      <c r="H3396" s="17"/>
      <c r="I3396" s="17"/>
      <c r="J3396" s="17"/>
      <c r="K3396" s="17"/>
      <c r="L3396" s="17"/>
      <c r="M3396" s="17"/>
      <c r="N3396" s="17"/>
    </row>
    <row r="3397" spans="2:14" ht="24.95" customHeight="1">
      <c r="B3397" s="17"/>
      <c r="C3397" s="17"/>
      <c r="F3397" s="17"/>
      <c r="G3397" s="17"/>
      <c r="H3397" s="17"/>
      <c r="I3397" s="17"/>
      <c r="J3397" s="17"/>
      <c r="K3397" s="17"/>
      <c r="L3397" s="17"/>
      <c r="M3397" s="17"/>
      <c r="N3397" s="17"/>
    </row>
    <row r="3398" spans="2:14" ht="24.95" customHeight="1">
      <c r="B3398" s="17"/>
      <c r="C3398" s="17"/>
      <c r="F3398" s="17"/>
      <c r="G3398" s="17"/>
      <c r="H3398" s="17"/>
      <c r="I3398" s="17"/>
      <c r="J3398" s="17"/>
      <c r="K3398" s="17"/>
      <c r="L3398" s="17"/>
      <c r="M3398" s="17"/>
      <c r="N3398" s="17"/>
    </row>
    <row r="3399" spans="2:14" ht="24.95" customHeight="1">
      <c r="B3399" s="17"/>
      <c r="C3399" s="17"/>
      <c r="F3399" s="17"/>
      <c r="G3399" s="17"/>
      <c r="H3399" s="17"/>
      <c r="I3399" s="17"/>
      <c r="J3399" s="17"/>
      <c r="K3399" s="17"/>
      <c r="L3399" s="17"/>
      <c r="M3399" s="17"/>
      <c r="N3399" s="17"/>
    </row>
    <row r="3400" spans="2:14" ht="24.95" customHeight="1">
      <c r="B3400" s="17"/>
      <c r="C3400" s="17"/>
      <c r="F3400" s="17"/>
      <c r="G3400" s="17"/>
      <c r="H3400" s="17"/>
      <c r="I3400" s="17"/>
      <c r="J3400" s="17"/>
      <c r="K3400" s="17"/>
      <c r="L3400" s="17"/>
      <c r="M3400" s="17"/>
      <c r="N3400" s="17"/>
    </row>
    <row r="3401" spans="2:14" ht="24.95" customHeight="1">
      <c r="B3401" s="17"/>
      <c r="C3401" s="17"/>
      <c r="F3401" s="17"/>
      <c r="G3401" s="17"/>
      <c r="H3401" s="17"/>
      <c r="I3401" s="17"/>
      <c r="J3401" s="17"/>
      <c r="K3401" s="17"/>
      <c r="L3401" s="17"/>
      <c r="M3401" s="17"/>
      <c r="N3401" s="17"/>
    </row>
    <row r="3402" spans="2:14" ht="24.95" customHeight="1">
      <c r="B3402" s="17"/>
      <c r="C3402" s="17"/>
      <c r="F3402" s="17"/>
      <c r="G3402" s="17"/>
      <c r="H3402" s="17"/>
      <c r="I3402" s="17"/>
      <c r="J3402" s="17"/>
      <c r="K3402" s="17"/>
      <c r="L3402" s="17"/>
      <c r="M3402" s="17"/>
      <c r="N3402" s="17"/>
    </row>
    <row r="3403" spans="2:14" ht="24.95" customHeight="1">
      <c r="B3403" s="17"/>
      <c r="C3403" s="17"/>
      <c r="F3403" s="17"/>
      <c r="G3403" s="17"/>
      <c r="H3403" s="17"/>
      <c r="I3403" s="17"/>
      <c r="J3403" s="17"/>
      <c r="K3403" s="17"/>
      <c r="L3403" s="17"/>
      <c r="M3403" s="17"/>
      <c r="N3403" s="17"/>
    </row>
    <row r="3404" spans="2:14" ht="24.95" customHeight="1">
      <c r="B3404" s="17"/>
      <c r="C3404" s="17"/>
      <c r="F3404" s="17"/>
      <c r="G3404" s="17"/>
      <c r="H3404" s="17"/>
      <c r="I3404" s="17"/>
      <c r="J3404" s="17"/>
      <c r="K3404" s="17"/>
      <c r="L3404" s="17"/>
      <c r="M3404" s="17"/>
      <c r="N3404" s="17"/>
    </row>
    <row r="3405" spans="2:14" ht="24.95" customHeight="1">
      <c r="B3405" s="17"/>
      <c r="C3405" s="17"/>
      <c r="F3405" s="17"/>
      <c r="G3405" s="17"/>
      <c r="H3405" s="17"/>
      <c r="I3405" s="17"/>
      <c r="J3405" s="17"/>
      <c r="K3405" s="17"/>
      <c r="L3405" s="17"/>
      <c r="M3405" s="17"/>
      <c r="N3405" s="17"/>
    </row>
    <row r="3406" spans="2:14" ht="24.95" customHeight="1">
      <c r="B3406" s="17"/>
      <c r="C3406" s="17"/>
      <c r="F3406" s="17"/>
      <c r="G3406" s="17"/>
      <c r="H3406" s="17"/>
      <c r="I3406" s="17"/>
      <c r="J3406" s="17"/>
      <c r="K3406" s="17"/>
      <c r="L3406" s="17"/>
      <c r="M3406" s="17"/>
      <c r="N3406" s="17"/>
    </row>
    <row r="3407" spans="2:14" ht="24.95" customHeight="1">
      <c r="B3407" s="17"/>
      <c r="C3407" s="17"/>
      <c r="F3407" s="17"/>
      <c r="G3407" s="17"/>
      <c r="H3407" s="17"/>
      <c r="I3407" s="17"/>
      <c r="J3407" s="17"/>
      <c r="K3407" s="17"/>
      <c r="L3407" s="17"/>
      <c r="M3407" s="17"/>
      <c r="N3407" s="17"/>
    </row>
    <row r="3408" spans="2:14" ht="24.95" customHeight="1">
      <c r="B3408" s="17"/>
      <c r="C3408" s="17"/>
      <c r="F3408" s="17"/>
      <c r="G3408" s="17"/>
      <c r="H3408" s="17"/>
      <c r="I3408" s="17"/>
      <c r="J3408" s="17"/>
      <c r="K3408" s="17"/>
      <c r="L3408" s="17"/>
      <c r="M3408" s="17"/>
      <c r="N3408" s="17"/>
    </row>
    <row r="3409" spans="2:14" ht="24.95" customHeight="1">
      <c r="B3409" s="17"/>
      <c r="C3409" s="17"/>
      <c r="F3409" s="17"/>
      <c r="G3409" s="17"/>
      <c r="H3409" s="17"/>
      <c r="I3409" s="17"/>
      <c r="J3409" s="17"/>
      <c r="K3409" s="17"/>
      <c r="L3409" s="17"/>
      <c r="M3409" s="17"/>
      <c r="N3409" s="17"/>
    </row>
    <row r="3410" spans="2:14" ht="24.95" customHeight="1">
      <c r="B3410" s="17"/>
      <c r="C3410" s="17"/>
      <c r="F3410" s="17"/>
      <c r="G3410" s="17"/>
      <c r="H3410" s="17"/>
      <c r="I3410" s="17"/>
      <c r="J3410" s="17"/>
      <c r="K3410" s="17"/>
      <c r="L3410" s="17"/>
      <c r="M3410" s="17"/>
      <c r="N3410" s="17"/>
    </row>
    <row r="3411" spans="2:14" ht="24.95" customHeight="1">
      <c r="B3411" s="17"/>
      <c r="C3411" s="17"/>
      <c r="F3411" s="17"/>
      <c r="G3411" s="17"/>
      <c r="H3411" s="17"/>
      <c r="I3411" s="17"/>
      <c r="J3411" s="17"/>
      <c r="K3411" s="17"/>
      <c r="L3411" s="17"/>
      <c r="M3411" s="17"/>
      <c r="N3411" s="17"/>
    </row>
    <row r="3412" spans="2:14" ht="24.95" customHeight="1">
      <c r="B3412" s="17"/>
      <c r="C3412" s="17"/>
      <c r="F3412" s="17"/>
      <c r="G3412" s="17"/>
      <c r="H3412" s="17"/>
      <c r="I3412" s="17"/>
      <c r="J3412" s="17"/>
      <c r="K3412" s="17"/>
      <c r="L3412" s="17"/>
      <c r="M3412" s="17"/>
      <c r="N3412" s="17"/>
    </row>
    <row r="3413" spans="2:14" ht="24.95" customHeight="1">
      <c r="B3413" s="17"/>
      <c r="C3413" s="17"/>
      <c r="F3413" s="17"/>
      <c r="G3413" s="17"/>
      <c r="H3413" s="17"/>
      <c r="I3413" s="17"/>
      <c r="J3413" s="17"/>
      <c r="K3413" s="17"/>
      <c r="L3413" s="17"/>
      <c r="M3413" s="17"/>
      <c r="N3413" s="17"/>
    </row>
    <row r="3414" spans="2:14" ht="24.95" customHeight="1">
      <c r="B3414" s="17"/>
      <c r="C3414" s="17"/>
      <c r="F3414" s="17"/>
      <c r="G3414" s="17"/>
      <c r="H3414" s="17"/>
      <c r="I3414" s="17"/>
      <c r="J3414" s="17"/>
      <c r="K3414" s="17"/>
      <c r="L3414" s="17"/>
      <c r="M3414" s="17"/>
      <c r="N3414" s="17"/>
    </row>
    <row r="3415" spans="2:14" ht="24.95" customHeight="1">
      <c r="B3415" s="17"/>
      <c r="C3415" s="17"/>
      <c r="F3415" s="17"/>
      <c r="G3415" s="17"/>
      <c r="H3415" s="17"/>
      <c r="I3415" s="17"/>
      <c r="J3415" s="17"/>
      <c r="K3415" s="17"/>
      <c r="L3415" s="17"/>
      <c r="M3415" s="17"/>
      <c r="N3415" s="17"/>
    </row>
    <row r="3416" spans="2:14" ht="24.95" customHeight="1">
      <c r="B3416" s="17"/>
      <c r="C3416" s="17"/>
      <c r="F3416" s="17"/>
      <c r="G3416" s="17"/>
      <c r="H3416" s="17"/>
      <c r="I3416" s="17"/>
      <c r="J3416" s="17"/>
      <c r="K3416" s="17"/>
      <c r="L3416" s="17"/>
      <c r="M3416" s="17"/>
      <c r="N3416" s="17"/>
    </row>
    <row r="3417" spans="2:14" ht="24.95" customHeight="1">
      <c r="B3417" s="17"/>
      <c r="C3417" s="17"/>
      <c r="F3417" s="17"/>
      <c r="G3417" s="17"/>
      <c r="H3417" s="17"/>
      <c r="I3417" s="17"/>
      <c r="J3417" s="17"/>
      <c r="K3417" s="17"/>
      <c r="L3417" s="17"/>
      <c r="M3417" s="17"/>
      <c r="N3417" s="17"/>
    </row>
    <row r="3418" spans="2:14" ht="24.95" customHeight="1">
      <c r="B3418" s="17"/>
      <c r="C3418" s="17"/>
      <c r="F3418" s="17"/>
      <c r="G3418" s="17"/>
      <c r="H3418" s="17"/>
      <c r="I3418" s="17"/>
      <c r="J3418" s="17"/>
      <c r="K3418" s="17"/>
      <c r="L3418" s="17"/>
      <c r="M3418" s="17"/>
      <c r="N3418" s="17"/>
    </row>
    <row r="3419" spans="2:14" ht="24.95" customHeight="1">
      <c r="B3419" s="17"/>
      <c r="C3419" s="17"/>
      <c r="F3419" s="17"/>
      <c r="G3419" s="17"/>
      <c r="H3419" s="17"/>
      <c r="I3419" s="17"/>
      <c r="J3419" s="17"/>
      <c r="K3419" s="17"/>
      <c r="L3419" s="17"/>
      <c r="M3419" s="17"/>
      <c r="N3419" s="17"/>
    </row>
    <row r="3420" spans="2:14" ht="24.95" customHeight="1">
      <c r="B3420" s="17"/>
      <c r="C3420" s="17"/>
      <c r="F3420" s="17"/>
      <c r="G3420" s="17"/>
      <c r="H3420" s="17"/>
      <c r="I3420" s="17"/>
      <c r="J3420" s="17"/>
      <c r="K3420" s="17"/>
      <c r="L3420" s="17"/>
      <c r="M3420" s="17"/>
      <c r="N3420" s="17"/>
    </row>
    <row r="3421" spans="2:14" ht="24.95" customHeight="1">
      <c r="B3421" s="17"/>
      <c r="C3421" s="17"/>
      <c r="F3421" s="17"/>
      <c r="G3421" s="17"/>
      <c r="H3421" s="17"/>
      <c r="I3421" s="17"/>
      <c r="J3421" s="17"/>
      <c r="K3421" s="17"/>
      <c r="L3421" s="17"/>
      <c r="M3421" s="17"/>
      <c r="N3421" s="17"/>
    </row>
    <row r="3422" spans="2:14" ht="24.95" customHeight="1">
      <c r="B3422" s="17"/>
      <c r="C3422" s="17"/>
      <c r="F3422" s="17"/>
      <c r="G3422" s="17"/>
      <c r="H3422" s="17"/>
      <c r="I3422" s="17"/>
      <c r="J3422" s="17"/>
      <c r="K3422" s="17"/>
      <c r="L3422" s="17"/>
      <c r="M3422" s="17"/>
      <c r="N3422" s="17"/>
    </row>
    <row r="3423" spans="2:14" ht="24.95" customHeight="1">
      <c r="B3423" s="17"/>
      <c r="C3423" s="17"/>
      <c r="F3423" s="17"/>
      <c r="G3423" s="17"/>
      <c r="H3423" s="17"/>
      <c r="I3423" s="17"/>
      <c r="J3423" s="17"/>
      <c r="K3423" s="17"/>
      <c r="L3423" s="17"/>
      <c r="M3423" s="17"/>
      <c r="N3423" s="17"/>
    </row>
    <row r="3424" spans="2:14" ht="24.95" customHeight="1">
      <c r="B3424" s="17"/>
      <c r="C3424" s="17"/>
      <c r="F3424" s="17"/>
      <c r="G3424" s="17"/>
      <c r="H3424" s="17"/>
      <c r="I3424" s="17"/>
      <c r="J3424" s="17"/>
      <c r="K3424" s="17"/>
      <c r="L3424" s="17"/>
      <c r="M3424" s="17"/>
      <c r="N3424" s="17"/>
    </row>
    <row r="3425" spans="2:14" ht="24.95" customHeight="1">
      <c r="B3425" s="17"/>
      <c r="C3425" s="17"/>
      <c r="F3425" s="17"/>
      <c r="G3425" s="17"/>
      <c r="H3425" s="17"/>
      <c r="I3425" s="17"/>
      <c r="J3425" s="17"/>
      <c r="K3425" s="17"/>
      <c r="L3425" s="17"/>
      <c r="M3425" s="17"/>
      <c r="N3425" s="17"/>
    </row>
    <row r="3426" spans="2:14" ht="24.95" customHeight="1">
      <c r="B3426" s="17"/>
      <c r="C3426" s="17"/>
      <c r="F3426" s="17"/>
      <c r="G3426" s="17"/>
      <c r="H3426" s="17"/>
      <c r="I3426" s="17"/>
      <c r="J3426" s="17"/>
      <c r="K3426" s="17"/>
      <c r="L3426" s="17"/>
      <c r="M3426" s="17"/>
      <c r="N3426" s="17"/>
    </row>
    <row r="3427" spans="2:14" ht="24.95" customHeight="1">
      <c r="B3427" s="17"/>
      <c r="C3427" s="17"/>
      <c r="F3427" s="17"/>
      <c r="G3427" s="17"/>
      <c r="H3427" s="17"/>
      <c r="I3427" s="17"/>
      <c r="J3427" s="17"/>
      <c r="K3427" s="17"/>
      <c r="L3427" s="17"/>
      <c r="M3427" s="17"/>
      <c r="N3427" s="17"/>
    </row>
    <row r="3428" spans="2:14" ht="24.95" customHeight="1">
      <c r="B3428" s="17"/>
      <c r="C3428" s="17"/>
      <c r="F3428" s="17"/>
      <c r="G3428" s="17"/>
      <c r="H3428" s="17"/>
      <c r="I3428" s="17"/>
      <c r="J3428" s="17"/>
      <c r="K3428" s="17"/>
      <c r="L3428" s="17"/>
      <c r="M3428" s="17"/>
      <c r="N3428" s="17"/>
    </row>
    <row r="3429" spans="2:14" ht="24.95" customHeight="1">
      <c r="B3429" s="17"/>
      <c r="C3429" s="17"/>
      <c r="F3429" s="17"/>
      <c r="G3429" s="17"/>
      <c r="H3429" s="17"/>
      <c r="I3429" s="17"/>
      <c r="J3429" s="17"/>
      <c r="K3429" s="17"/>
      <c r="L3429" s="17"/>
      <c r="M3429" s="17"/>
      <c r="N3429" s="17"/>
    </row>
    <row r="3430" spans="2:14" ht="24.95" customHeight="1">
      <c r="B3430" s="17"/>
      <c r="C3430" s="17"/>
      <c r="F3430" s="17"/>
      <c r="G3430" s="17"/>
      <c r="H3430" s="17"/>
      <c r="I3430" s="17"/>
      <c r="J3430" s="17"/>
      <c r="K3430" s="17"/>
      <c r="L3430" s="17"/>
      <c r="M3430" s="17"/>
      <c r="N3430" s="17"/>
    </row>
    <row r="3431" spans="2:14" ht="24.95" customHeight="1">
      <c r="B3431" s="17"/>
      <c r="C3431" s="17"/>
      <c r="F3431" s="17"/>
      <c r="G3431" s="17"/>
      <c r="H3431" s="17"/>
      <c r="I3431" s="17"/>
      <c r="J3431" s="17"/>
      <c r="K3431" s="17"/>
      <c r="L3431" s="17"/>
      <c r="M3431" s="17"/>
      <c r="N3431" s="17"/>
    </row>
    <row r="3432" spans="2:14" ht="24.95" customHeight="1">
      <c r="B3432" s="17"/>
      <c r="C3432" s="17"/>
      <c r="F3432" s="17"/>
      <c r="G3432" s="17"/>
      <c r="H3432" s="17"/>
      <c r="I3432" s="17"/>
      <c r="J3432" s="17"/>
      <c r="K3432" s="17"/>
      <c r="L3432" s="17"/>
      <c r="M3432" s="17"/>
      <c r="N3432" s="17"/>
    </row>
    <row r="3433" spans="2:14" ht="24.95" customHeight="1">
      <c r="B3433" s="17"/>
      <c r="C3433" s="17"/>
      <c r="F3433" s="17"/>
      <c r="G3433" s="17"/>
      <c r="H3433" s="17"/>
      <c r="I3433" s="17"/>
      <c r="J3433" s="17"/>
      <c r="K3433" s="17"/>
      <c r="L3433" s="17"/>
      <c r="M3433" s="17"/>
      <c r="N3433" s="17"/>
    </row>
    <row r="3434" spans="2:14" ht="24.95" customHeight="1">
      <c r="B3434" s="17"/>
      <c r="C3434" s="17"/>
      <c r="F3434" s="17"/>
      <c r="G3434" s="17"/>
      <c r="H3434" s="17"/>
      <c r="I3434" s="17"/>
      <c r="J3434" s="17"/>
      <c r="K3434" s="17"/>
      <c r="L3434" s="17"/>
      <c r="M3434" s="17"/>
      <c r="N3434" s="17"/>
    </row>
    <row r="3435" spans="2:14" ht="24.95" customHeight="1">
      <c r="B3435" s="17"/>
      <c r="C3435" s="17"/>
      <c r="F3435" s="17"/>
      <c r="G3435" s="17"/>
      <c r="H3435" s="17"/>
      <c r="I3435" s="17"/>
      <c r="J3435" s="17"/>
      <c r="K3435" s="17"/>
      <c r="L3435" s="17"/>
      <c r="M3435" s="17"/>
      <c r="N3435" s="17"/>
    </row>
    <row r="3436" spans="2:14" ht="24.95" customHeight="1">
      <c r="B3436" s="17"/>
      <c r="C3436" s="17"/>
      <c r="F3436" s="17"/>
      <c r="G3436" s="17"/>
      <c r="H3436" s="17"/>
      <c r="I3436" s="17"/>
      <c r="J3436" s="17"/>
      <c r="K3436" s="17"/>
      <c r="L3436" s="17"/>
      <c r="M3436" s="17"/>
      <c r="N3436" s="17"/>
    </row>
    <row r="3437" spans="2:14" ht="24.95" customHeight="1">
      <c r="B3437" s="17"/>
      <c r="C3437" s="17"/>
      <c r="F3437" s="17"/>
      <c r="G3437" s="17"/>
      <c r="H3437" s="17"/>
      <c r="I3437" s="17"/>
      <c r="J3437" s="17"/>
      <c r="K3437" s="17"/>
      <c r="L3437" s="17"/>
      <c r="M3437" s="17"/>
      <c r="N3437" s="17"/>
    </row>
    <row r="3438" spans="2:14" ht="24.95" customHeight="1">
      <c r="B3438" s="17"/>
      <c r="C3438" s="17"/>
      <c r="F3438" s="17"/>
      <c r="G3438" s="17"/>
      <c r="H3438" s="17"/>
      <c r="I3438" s="17"/>
      <c r="J3438" s="17"/>
      <c r="K3438" s="17"/>
      <c r="L3438" s="17"/>
      <c r="M3438" s="17"/>
      <c r="N3438" s="17"/>
    </row>
    <row r="3439" spans="2:14" ht="24.95" customHeight="1">
      <c r="B3439" s="17"/>
      <c r="C3439" s="17"/>
      <c r="F3439" s="17"/>
      <c r="G3439" s="17"/>
      <c r="H3439" s="17"/>
      <c r="I3439" s="17"/>
      <c r="J3439" s="17"/>
      <c r="K3439" s="17"/>
      <c r="L3439" s="17"/>
      <c r="M3439" s="17"/>
      <c r="N3439" s="17"/>
    </row>
    <row r="3440" spans="2:14" ht="24.95" customHeight="1">
      <c r="B3440" s="17"/>
      <c r="C3440" s="17"/>
      <c r="F3440" s="17"/>
      <c r="G3440" s="17"/>
      <c r="H3440" s="17"/>
      <c r="I3440" s="17"/>
      <c r="J3440" s="17"/>
      <c r="K3440" s="17"/>
      <c r="L3440" s="17"/>
      <c r="M3440" s="17"/>
      <c r="N3440" s="17"/>
    </row>
    <row r="3441" spans="2:14" ht="24.95" customHeight="1">
      <c r="B3441" s="17"/>
      <c r="C3441" s="17"/>
      <c r="F3441" s="17"/>
      <c r="G3441" s="17"/>
      <c r="H3441" s="17"/>
      <c r="I3441" s="17"/>
      <c r="J3441" s="17"/>
      <c r="K3441" s="17"/>
      <c r="L3441" s="17"/>
      <c r="M3441" s="17"/>
      <c r="N3441" s="17"/>
    </row>
    <row r="3442" spans="2:14" ht="24.95" customHeight="1">
      <c r="B3442" s="17"/>
      <c r="C3442" s="17"/>
      <c r="F3442" s="17"/>
      <c r="G3442" s="17"/>
      <c r="H3442" s="17"/>
      <c r="I3442" s="17"/>
      <c r="J3442" s="17"/>
      <c r="K3442" s="17"/>
      <c r="L3442" s="17"/>
      <c r="M3442" s="17"/>
      <c r="N3442" s="17"/>
    </row>
    <row r="3443" spans="2:14" ht="24.95" customHeight="1">
      <c r="B3443" s="17"/>
      <c r="C3443" s="17"/>
      <c r="F3443" s="17"/>
      <c r="G3443" s="17"/>
      <c r="H3443" s="17"/>
      <c r="I3443" s="17"/>
      <c r="J3443" s="17"/>
      <c r="K3443" s="17"/>
      <c r="L3443" s="17"/>
      <c r="M3443" s="17"/>
      <c r="N3443" s="17"/>
    </row>
    <row r="3444" spans="2:14" ht="24.95" customHeight="1">
      <c r="B3444" s="17"/>
      <c r="C3444" s="17"/>
      <c r="F3444" s="17"/>
      <c r="G3444" s="17"/>
      <c r="H3444" s="17"/>
      <c r="I3444" s="17"/>
      <c r="J3444" s="17"/>
      <c r="K3444" s="17"/>
      <c r="L3444" s="17"/>
      <c r="M3444" s="17"/>
      <c r="N3444" s="17"/>
    </row>
    <row r="3445" spans="2:14" ht="24.95" customHeight="1">
      <c r="B3445" s="17"/>
      <c r="C3445" s="17"/>
      <c r="F3445" s="17"/>
      <c r="G3445" s="17"/>
      <c r="H3445" s="17"/>
      <c r="I3445" s="17"/>
      <c r="J3445" s="17"/>
      <c r="K3445" s="17"/>
      <c r="L3445" s="17"/>
      <c r="M3445" s="17"/>
      <c r="N3445" s="17"/>
    </row>
    <row r="3446" spans="2:14" ht="24.95" customHeight="1">
      <c r="B3446" s="17"/>
      <c r="C3446" s="17"/>
      <c r="F3446" s="17"/>
      <c r="G3446" s="17"/>
      <c r="H3446" s="17"/>
      <c r="I3446" s="17"/>
      <c r="J3446" s="17"/>
      <c r="K3446" s="17"/>
      <c r="L3446" s="17"/>
      <c r="M3446" s="17"/>
      <c r="N3446" s="17"/>
    </row>
    <row r="3447" spans="2:14" ht="24.95" customHeight="1">
      <c r="B3447" s="17"/>
      <c r="C3447" s="17"/>
      <c r="F3447" s="17"/>
      <c r="G3447" s="17"/>
      <c r="H3447" s="17"/>
      <c r="I3447" s="17"/>
      <c r="J3447" s="17"/>
      <c r="K3447" s="17"/>
      <c r="L3447" s="17"/>
      <c r="M3447" s="17"/>
      <c r="N3447" s="17"/>
    </row>
    <row r="3448" spans="2:14" ht="24.95" customHeight="1">
      <c r="B3448" s="17"/>
      <c r="C3448" s="17"/>
      <c r="F3448" s="17"/>
      <c r="G3448" s="17"/>
      <c r="H3448" s="17"/>
      <c r="I3448" s="17"/>
      <c r="J3448" s="17"/>
      <c r="K3448" s="17"/>
      <c r="L3448" s="17"/>
      <c r="M3448" s="17"/>
      <c r="N3448" s="17"/>
    </row>
    <row r="3449" spans="2:14" ht="24.95" customHeight="1">
      <c r="B3449" s="17"/>
      <c r="C3449" s="17"/>
      <c r="F3449" s="17"/>
      <c r="G3449" s="17"/>
      <c r="H3449" s="17"/>
      <c r="I3449" s="17"/>
      <c r="J3449" s="17"/>
      <c r="K3449" s="17"/>
      <c r="L3449" s="17"/>
      <c r="M3449" s="17"/>
      <c r="N3449" s="17"/>
    </row>
    <row r="3450" spans="2:14" ht="24.95" customHeight="1">
      <c r="B3450" s="17"/>
      <c r="C3450" s="17"/>
      <c r="F3450" s="17"/>
      <c r="G3450" s="17"/>
      <c r="H3450" s="17"/>
      <c r="I3450" s="17"/>
      <c r="J3450" s="17"/>
      <c r="K3450" s="17"/>
      <c r="L3450" s="17"/>
      <c r="M3450" s="17"/>
      <c r="N3450" s="17"/>
    </row>
    <row r="3451" spans="2:14" ht="24.95" customHeight="1">
      <c r="B3451" s="17"/>
      <c r="C3451" s="17"/>
      <c r="F3451" s="17"/>
      <c r="G3451" s="17"/>
      <c r="H3451" s="17"/>
      <c r="I3451" s="17"/>
      <c r="J3451" s="17"/>
      <c r="K3451" s="17"/>
      <c r="L3451" s="17"/>
      <c r="M3451" s="17"/>
      <c r="N3451" s="17"/>
    </row>
    <row r="3452" spans="2:14" ht="24.95" customHeight="1">
      <c r="B3452" s="17"/>
      <c r="C3452" s="17"/>
      <c r="F3452" s="17"/>
      <c r="G3452" s="17"/>
      <c r="H3452" s="17"/>
      <c r="I3452" s="17"/>
      <c r="J3452" s="17"/>
      <c r="K3452" s="17"/>
      <c r="L3452" s="17"/>
      <c r="M3452" s="17"/>
      <c r="N3452" s="17"/>
    </row>
    <row r="3453" spans="2:14" ht="24.95" customHeight="1">
      <c r="B3453" s="17"/>
      <c r="C3453" s="17"/>
      <c r="F3453" s="17"/>
      <c r="G3453" s="17"/>
      <c r="H3453" s="17"/>
      <c r="I3453" s="17"/>
      <c r="J3453" s="17"/>
      <c r="K3453" s="17"/>
      <c r="L3453" s="17"/>
      <c r="M3453" s="17"/>
      <c r="N3453" s="17"/>
    </row>
    <row r="3454" spans="2:14" ht="24.95" customHeight="1">
      <c r="B3454" s="17"/>
      <c r="C3454" s="17"/>
      <c r="F3454" s="17"/>
      <c r="G3454" s="17"/>
      <c r="H3454" s="17"/>
      <c r="I3454" s="17"/>
      <c r="J3454" s="17"/>
      <c r="K3454" s="17"/>
      <c r="L3454" s="17"/>
      <c r="M3454" s="17"/>
      <c r="N3454" s="17"/>
    </row>
    <row r="3455" spans="2:14" ht="24.95" customHeight="1">
      <c r="B3455" s="17"/>
      <c r="C3455" s="17"/>
      <c r="F3455" s="17"/>
      <c r="G3455" s="17"/>
      <c r="H3455" s="17"/>
      <c r="I3455" s="17"/>
      <c r="J3455" s="17"/>
      <c r="K3455" s="17"/>
      <c r="L3455" s="17"/>
      <c r="M3455" s="17"/>
      <c r="N3455" s="17"/>
    </row>
    <row r="3456" spans="2:14" ht="24.95" customHeight="1">
      <c r="B3456" s="17"/>
      <c r="C3456" s="17"/>
      <c r="F3456" s="17"/>
      <c r="G3456" s="17"/>
      <c r="H3456" s="17"/>
      <c r="I3456" s="17"/>
      <c r="J3456" s="17"/>
      <c r="K3456" s="17"/>
      <c r="L3456" s="17"/>
      <c r="M3456" s="17"/>
      <c r="N3456" s="17"/>
    </row>
    <row r="3457" spans="2:14" ht="24.95" customHeight="1">
      <c r="B3457" s="17"/>
      <c r="C3457" s="17"/>
      <c r="F3457" s="17"/>
      <c r="G3457" s="17"/>
      <c r="H3457" s="17"/>
      <c r="I3457" s="17"/>
      <c r="J3457" s="17"/>
      <c r="K3457" s="17"/>
      <c r="L3457" s="17"/>
      <c r="M3457" s="17"/>
      <c r="N3457" s="17"/>
    </row>
    <row r="3458" spans="2:14" ht="24.95" customHeight="1">
      <c r="B3458" s="17"/>
      <c r="C3458" s="17"/>
      <c r="F3458" s="17"/>
      <c r="G3458" s="17"/>
      <c r="H3458" s="17"/>
      <c r="I3458" s="17"/>
      <c r="J3458" s="17"/>
      <c r="K3458" s="17"/>
      <c r="L3458" s="17"/>
      <c r="M3458" s="17"/>
      <c r="N3458" s="17"/>
    </row>
    <row r="3459" spans="2:14" ht="24.95" customHeight="1">
      <c r="B3459" s="17"/>
      <c r="C3459" s="17"/>
      <c r="F3459" s="17"/>
      <c r="G3459" s="17"/>
      <c r="H3459" s="17"/>
      <c r="I3459" s="17"/>
      <c r="J3459" s="17"/>
      <c r="K3459" s="17"/>
      <c r="L3459" s="17"/>
      <c r="M3459" s="17"/>
      <c r="N3459" s="17"/>
    </row>
    <row r="3460" spans="2:14" ht="24.95" customHeight="1">
      <c r="B3460" s="17"/>
      <c r="C3460" s="17"/>
      <c r="F3460" s="17"/>
      <c r="G3460" s="17"/>
      <c r="H3460" s="17"/>
      <c r="I3460" s="17"/>
      <c r="J3460" s="17"/>
      <c r="K3460" s="17"/>
      <c r="L3460" s="17"/>
      <c r="M3460" s="17"/>
      <c r="N3460" s="17"/>
    </row>
    <row r="3461" spans="2:14" ht="24.95" customHeight="1">
      <c r="B3461" s="17"/>
      <c r="C3461" s="17"/>
      <c r="F3461" s="17"/>
      <c r="G3461" s="17"/>
      <c r="H3461" s="17"/>
      <c r="I3461" s="17"/>
      <c r="J3461" s="17"/>
      <c r="K3461" s="17"/>
      <c r="L3461" s="17"/>
      <c r="M3461" s="17"/>
      <c r="N3461" s="17"/>
    </row>
    <row r="3462" spans="2:14" ht="24.95" customHeight="1">
      <c r="B3462" s="17"/>
      <c r="C3462" s="17"/>
      <c r="F3462" s="17"/>
      <c r="G3462" s="17"/>
      <c r="H3462" s="17"/>
      <c r="I3462" s="17"/>
      <c r="J3462" s="17"/>
      <c r="K3462" s="17"/>
      <c r="L3462" s="17"/>
      <c r="M3462" s="17"/>
      <c r="N3462" s="17"/>
    </row>
    <row r="3463" spans="2:14" ht="24.95" customHeight="1">
      <c r="B3463" s="17"/>
      <c r="C3463" s="17"/>
      <c r="F3463" s="17"/>
      <c r="G3463" s="17"/>
      <c r="H3463" s="17"/>
      <c r="I3463" s="17"/>
      <c r="J3463" s="17"/>
      <c r="K3463" s="17"/>
      <c r="L3463" s="17"/>
      <c r="M3463" s="17"/>
      <c r="N3463" s="17"/>
    </row>
    <row r="3464" spans="2:14" ht="24.95" customHeight="1">
      <c r="B3464" s="17"/>
      <c r="C3464" s="17"/>
      <c r="F3464" s="17"/>
      <c r="G3464" s="17"/>
      <c r="H3464" s="17"/>
      <c r="I3464" s="17"/>
      <c r="J3464" s="17"/>
      <c r="K3464" s="17"/>
      <c r="L3464" s="17"/>
      <c r="M3464" s="17"/>
      <c r="N3464" s="17"/>
    </row>
    <row r="3465" spans="2:14" ht="24.95" customHeight="1">
      <c r="B3465" s="17"/>
      <c r="C3465" s="17"/>
      <c r="F3465" s="17"/>
      <c r="G3465" s="17"/>
      <c r="H3465" s="17"/>
      <c r="I3465" s="17"/>
      <c r="J3465" s="17"/>
      <c r="K3465" s="17"/>
      <c r="L3465" s="17"/>
      <c r="M3465" s="17"/>
      <c r="N3465" s="17"/>
    </row>
    <row r="3466" spans="2:14" ht="24.95" customHeight="1">
      <c r="B3466" s="17"/>
      <c r="C3466" s="17"/>
      <c r="F3466" s="17"/>
      <c r="G3466" s="17"/>
      <c r="H3466" s="17"/>
      <c r="I3466" s="17"/>
      <c r="J3466" s="17"/>
      <c r="K3466" s="17"/>
      <c r="L3466" s="17"/>
      <c r="M3466" s="17"/>
      <c r="N3466" s="17"/>
    </row>
    <row r="3467" spans="2:14" ht="24.95" customHeight="1">
      <c r="B3467" s="17"/>
      <c r="C3467" s="17"/>
      <c r="F3467" s="17"/>
      <c r="G3467" s="17"/>
      <c r="H3467" s="17"/>
      <c r="I3467" s="17"/>
      <c r="J3467" s="17"/>
      <c r="K3467" s="17"/>
      <c r="L3467" s="17"/>
      <c r="M3467" s="17"/>
      <c r="N3467" s="17"/>
    </row>
    <row r="3468" spans="2:14" ht="24.95" customHeight="1">
      <c r="B3468" s="17"/>
      <c r="C3468" s="17"/>
      <c r="F3468" s="17"/>
      <c r="G3468" s="17"/>
      <c r="H3468" s="17"/>
      <c r="I3468" s="17"/>
      <c r="J3468" s="17"/>
      <c r="K3468" s="17"/>
      <c r="L3468" s="17"/>
      <c r="M3468" s="17"/>
      <c r="N3468" s="17"/>
    </row>
    <row r="3469" spans="2:14" ht="24.95" customHeight="1">
      <c r="B3469" s="17"/>
      <c r="C3469" s="17"/>
      <c r="F3469" s="17"/>
      <c r="G3469" s="17"/>
      <c r="H3469" s="17"/>
      <c r="I3469" s="17"/>
      <c r="J3469" s="17"/>
      <c r="K3469" s="17"/>
      <c r="L3469" s="17"/>
      <c r="M3469" s="17"/>
      <c r="N3469" s="17"/>
    </row>
    <row r="3470" spans="2:14" ht="24.95" customHeight="1">
      <c r="B3470" s="17"/>
      <c r="C3470" s="17"/>
      <c r="F3470" s="17"/>
      <c r="G3470" s="17"/>
      <c r="H3470" s="17"/>
      <c r="I3470" s="17"/>
      <c r="J3470" s="17"/>
      <c r="K3470" s="17"/>
      <c r="L3470" s="17"/>
      <c r="M3470" s="17"/>
      <c r="N3470" s="17"/>
    </row>
    <row r="3471" spans="2:14" ht="24.95" customHeight="1">
      <c r="B3471" s="17"/>
      <c r="C3471" s="17"/>
      <c r="F3471" s="17"/>
      <c r="G3471" s="17"/>
      <c r="H3471" s="17"/>
      <c r="I3471" s="17"/>
      <c r="J3471" s="17"/>
      <c r="K3471" s="17"/>
      <c r="L3471" s="17"/>
      <c r="M3471" s="17"/>
      <c r="N3471" s="17"/>
    </row>
    <row r="3472" spans="2:14" ht="24.95" customHeight="1">
      <c r="B3472" s="17"/>
      <c r="C3472" s="17"/>
      <c r="F3472" s="17"/>
      <c r="G3472" s="17"/>
      <c r="H3472" s="17"/>
      <c r="I3472" s="17"/>
      <c r="J3472" s="17"/>
      <c r="K3472" s="17"/>
      <c r="L3472" s="17"/>
      <c r="M3472" s="17"/>
      <c r="N3472" s="17"/>
    </row>
    <row r="3473" spans="2:14" ht="24.95" customHeight="1">
      <c r="B3473" s="17"/>
      <c r="C3473" s="17"/>
      <c r="F3473" s="17"/>
      <c r="G3473" s="17"/>
      <c r="H3473" s="17"/>
      <c r="I3473" s="17"/>
      <c r="J3473" s="17"/>
      <c r="K3473" s="17"/>
      <c r="L3473" s="17"/>
      <c r="M3473" s="17"/>
      <c r="N3473" s="17"/>
    </row>
    <row r="3474" spans="2:14" ht="24.95" customHeight="1">
      <c r="B3474" s="17"/>
      <c r="C3474" s="17"/>
      <c r="F3474" s="17"/>
      <c r="G3474" s="17"/>
      <c r="H3474" s="17"/>
      <c r="I3474" s="17"/>
      <c r="J3474" s="17"/>
      <c r="K3474" s="17"/>
      <c r="L3474" s="17"/>
      <c r="M3474" s="17"/>
      <c r="N3474" s="17"/>
    </row>
    <row r="3475" spans="2:14" ht="24.95" customHeight="1">
      <c r="B3475" s="17"/>
      <c r="C3475" s="17"/>
      <c r="F3475" s="17"/>
      <c r="G3475" s="17"/>
      <c r="H3475" s="17"/>
      <c r="I3475" s="17"/>
      <c r="J3475" s="17"/>
      <c r="K3475" s="17"/>
      <c r="L3475" s="17"/>
      <c r="M3475" s="17"/>
      <c r="N3475" s="17"/>
    </row>
    <row r="3476" spans="2:14" ht="24.95" customHeight="1">
      <c r="B3476" s="17"/>
      <c r="C3476" s="17"/>
      <c r="F3476" s="17"/>
      <c r="G3476" s="17"/>
      <c r="H3476" s="17"/>
      <c r="I3476" s="17"/>
      <c r="J3476" s="17"/>
      <c r="K3476" s="17"/>
      <c r="L3476" s="17"/>
      <c r="M3476" s="17"/>
      <c r="N3476" s="17"/>
    </row>
    <row r="3477" spans="2:14" ht="24.95" customHeight="1">
      <c r="B3477" s="17"/>
      <c r="C3477" s="17"/>
      <c r="F3477" s="17"/>
      <c r="G3477" s="17"/>
      <c r="H3477" s="17"/>
      <c r="I3477" s="17"/>
      <c r="J3477" s="17"/>
      <c r="K3477" s="17"/>
      <c r="L3477" s="17"/>
      <c r="M3477" s="17"/>
      <c r="N3477" s="17"/>
    </row>
    <row r="3478" spans="2:14" ht="24.95" customHeight="1">
      <c r="B3478" s="17"/>
      <c r="C3478" s="17"/>
      <c r="F3478" s="17"/>
      <c r="G3478" s="17"/>
      <c r="H3478" s="17"/>
      <c r="I3478" s="17"/>
      <c r="J3478" s="17"/>
      <c r="K3478" s="17"/>
      <c r="L3478" s="17"/>
      <c r="M3478" s="17"/>
      <c r="N3478" s="17"/>
    </row>
    <row r="3479" spans="2:14" ht="24.95" customHeight="1">
      <c r="B3479" s="17"/>
      <c r="C3479" s="17"/>
      <c r="F3479" s="17"/>
      <c r="G3479" s="17"/>
      <c r="H3479" s="17"/>
      <c r="I3479" s="17"/>
      <c r="J3479" s="17"/>
      <c r="K3479" s="17"/>
      <c r="L3479" s="17"/>
      <c r="M3479" s="17"/>
      <c r="N3479" s="17"/>
    </row>
    <row r="3480" spans="2:14" ht="24.95" customHeight="1">
      <c r="B3480" s="17"/>
      <c r="C3480" s="17"/>
      <c r="F3480" s="17"/>
      <c r="G3480" s="17"/>
      <c r="H3480" s="17"/>
      <c r="I3480" s="17"/>
      <c r="J3480" s="17"/>
      <c r="K3480" s="17"/>
      <c r="L3480" s="17"/>
      <c r="M3480" s="17"/>
      <c r="N3480" s="17"/>
    </row>
    <row r="3481" spans="2:14" ht="24.95" customHeight="1">
      <c r="B3481" s="17"/>
      <c r="C3481" s="17"/>
      <c r="F3481" s="17"/>
      <c r="G3481" s="17"/>
      <c r="H3481" s="17"/>
      <c r="I3481" s="17"/>
      <c r="J3481" s="17"/>
      <c r="K3481" s="17"/>
      <c r="L3481" s="17"/>
      <c r="M3481" s="17"/>
      <c r="N3481" s="17"/>
    </row>
    <row r="3482" spans="2:14" ht="24.95" customHeight="1">
      <c r="B3482" s="17"/>
      <c r="C3482" s="17"/>
      <c r="F3482" s="17"/>
      <c r="G3482" s="17"/>
      <c r="H3482" s="17"/>
      <c r="I3482" s="17"/>
      <c r="J3482" s="17"/>
      <c r="K3482" s="17"/>
      <c r="L3482" s="17"/>
      <c r="M3482" s="17"/>
      <c r="N3482" s="17"/>
    </row>
    <row r="3483" spans="2:14" ht="24.95" customHeight="1">
      <c r="B3483" s="17"/>
      <c r="C3483" s="17"/>
      <c r="F3483" s="17"/>
      <c r="G3483" s="17"/>
      <c r="H3483" s="17"/>
      <c r="I3483" s="17"/>
      <c r="J3483" s="17"/>
      <c r="K3483" s="17"/>
      <c r="L3483" s="17"/>
      <c r="M3483" s="17"/>
      <c r="N3483" s="17"/>
    </row>
    <row r="3484" spans="2:14" ht="24.95" customHeight="1">
      <c r="B3484" s="17"/>
      <c r="C3484" s="17"/>
      <c r="F3484" s="17"/>
      <c r="G3484" s="17"/>
      <c r="H3484" s="17"/>
      <c r="I3484" s="17"/>
      <c r="J3484" s="17"/>
      <c r="K3484" s="17"/>
      <c r="L3484" s="17"/>
      <c r="M3484" s="17"/>
      <c r="N3484" s="17"/>
    </row>
    <row r="3485" spans="2:14" ht="24.95" customHeight="1">
      <c r="B3485" s="17"/>
      <c r="C3485" s="17"/>
      <c r="F3485" s="17"/>
      <c r="G3485" s="17"/>
      <c r="H3485" s="17"/>
      <c r="I3485" s="17"/>
      <c r="J3485" s="17"/>
      <c r="K3485" s="17"/>
      <c r="L3485" s="17"/>
      <c r="M3485" s="17"/>
      <c r="N3485" s="17"/>
    </row>
    <row r="3486" spans="2:14" ht="24.95" customHeight="1">
      <c r="B3486" s="17"/>
      <c r="C3486" s="17"/>
      <c r="F3486" s="17"/>
      <c r="G3486" s="17"/>
      <c r="H3486" s="17"/>
      <c r="I3486" s="17"/>
      <c r="J3486" s="17"/>
      <c r="K3486" s="17"/>
      <c r="L3486" s="17"/>
      <c r="M3486" s="17"/>
      <c r="N3486" s="17"/>
    </row>
    <row r="3487" spans="2:14" ht="24.95" customHeight="1">
      <c r="B3487" s="17"/>
      <c r="C3487" s="17"/>
      <c r="F3487" s="17"/>
      <c r="G3487" s="17"/>
      <c r="H3487" s="17"/>
      <c r="I3487" s="17"/>
      <c r="J3487" s="17"/>
      <c r="K3487" s="17"/>
      <c r="L3487" s="17"/>
      <c r="M3487" s="17"/>
      <c r="N3487" s="17"/>
    </row>
    <row r="3488" spans="2:14" ht="24.95" customHeight="1">
      <c r="B3488" s="17"/>
      <c r="C3488" s="17"/>
      <c r="F3488" s="17"/>
      <c r="G3488" s="17"/>
      <c r="H3488" s="17"/>
      <c r="I3488" s="17"/>
      <c r="J3488" s="17"/>
      <c r="K3488" s="17"/>
      <c r="L3488" s="17"/>
      <c r="M3488" s="17"/>
      <c r="N3488" s="17"/>
    </row>
    <row r="3489" spans="2:14" ht="24.95" customHeight="1">
      <c r="B3489" s="17"/>
      <c r="C3489" s="17"/>
      <c r="F3489" s="17"/>
      <c r="G3489" s="17"/>
      <c r="H3489" s="17"/>
      <c r="I3489" s="17"/>
      <c r="J3489" s="17"/>
      <c r="K3489" s="17"/>
      <c r="L3489" s="17"/>
      <c r="M3489" s="17"/>
      <c r="N3489" s="17"/>
    </row>
    <row r="3490" spans="2:14" ht="24.95" customHeight="1">
      <c r="B3490" s="17"/>
      <c r="C3490" s="17"/>
      <c r="F3490" s="17"/>
      <c r="G3490" s="17"/>
      <c r="H3490" s="17"/>
      <c r="I3490" s="17"/>
      <c r="J3490" s="17"/>
      <c r="K3490" s="17"/>
      <c r="L3490" s="17"/>
      <c r="M3490" s="17"/>
      <c r="N3490" s="17"/>
    </row>
    <row r="3491" spans="2:14" ht="24.95" customHeight="1">
      <c r="B3491" s="17"/>
      <c r="C3491" s="17"/>
      <c r="F3491" s="17"/>
      <c r="G3491" s="17"/>
      <c r="H3491" s="17"/>
      <c r="I3491" s="17"/>
      <c r="J3491" s="17"/>
      <c r="K3491" s="17"/>
      <c r="L3491" s="17"/>
      <c r="M3491" s="17"/>
      <c r="N3491" s="17"/>
    </row>
    <row r="3492" spans="2:14" ht="24.95" customHeight="1">
      <c r="B3492" s="17"/>
      <c r="C3492" s="17"/>
      <c r="F3492" s="17"/>
      <c r="G3492" s="17"/>
      <c r="H3492" s="17"/>
      <c r="I3492" s="17"/>
      <c r="J3492" s="17"/>
      <c r="K3492" s="17"/>
      <c r="L3492" s="17"/>
      <c r="M3492" s="17"/>
      <c r="N3492" s="17"/>
    </row>
    <row r="3493" spans="2:14" ht="24.95" customHeight="1">
      <c r="B3493" s="17"/>
      <c r="C3493" s="17"/>
      <c r="F3493" s="17"/>
      <c r="G3493" s="17"/>
      <c r="H3493" s="17"/>
      <c r="I3493" s="17"/>
      <c r="J3493" s="17"/>
      <c r="K3493" s="17"/>
      <c r="L3493" s="17"/>
      <c r="M3493" s="17"/>
      <c r="N3493" s="17"/>
    </row>
    <row r="3494" spans="2:14" ht="24.95" customHeight="1">
      <c r="B3494" s="17"/>
      <c r="C3494" s="17"/>
      <c r="F3494" s="17"/>
      <c r="G3494" s="17"/>
      <c r="H3494" s="17"/>
      <c r="I3494" s="17"/>
      <c r="J3494" s="17"/>
      <c r="K3494" s="17"/>
      <c r="L3494" s="17"/>
      <c r="M3494" s="17"/>
      <c r="N3494" s="17"/>
    </row>
    <row r="3495" spans="2:14" ht="24.95" customHeight="1">
      <c r="B3495" s="17"/>
      <c r="C3495" s="17"/>
      <c r="F3495" s="17"/>
      <c r="G3495" s="17"/>
      <c r="H3495" s="17"/>
      <c r="I3495" s="17"/>
      <c r="J3495" s="17"/>
      <c r="K3495" s="17"/>
      <c r="L3495" s="17"/>
      <c r="M3495" s="17"/>
      <c r="N3495" s="17"/>
    </row>
    <row r="3496" spans="2:14" ht="24.95" customHeight="1">
      <c r="B3496" s="17"/>
      <c r="C3496" s="17"/>
      <c r="F3496" s="17"/>
      <c r="G3496" s="17"/>
      <c r="H3496" s="17"/>
      <c r="I3496" s="17"/>
      <c r="J3496" s="17"/>
      <c r="K3496" s="17"/>
      <c r="L3496" s="17"/>
      <c r="M3496" s="17"/>
      <c r="N3496" s="17"/>
    </row>
    <row r="3497" spans="2:14" ht="24.95" customHeight="1">
      <c r="B3497" s="17"/>
      <c r="C3497" s="17"/>
      <c r="F3497" s="17"/>
      <c r="G3497" s="17"/>
      <c r="H3497" s="17"/>
      <c r="I3497" s="17"/>
      <c r="J3497" s="17"/>
      <c r="K3497" s="17"/>
      <c r="L3497" s="17"/>
      <c r="M3497" s="17"/>
      <c r="N3497" s="17"/>
    </row>
    <row r="3498" spans="2:14" ht="24.95" customHeight="1">
      <c r="B3498" s="17"/>
      <c r="C3498" s="17"/>
      <c r="F3498" s="17"/>
      <c r="G3498" s="17"/>
      <c r="H3498" s="17"/>
      <c r="I3498" s="17"/>
      <c r="J3498" s="17"/>
      <c r="K3498" s="17"/>
      <c r="L3498" s="17"/>
      <c r="M3498" s="17"/>
      <c r="N3498" s="17"/>
    </row>
    <row r="3499" spans="2:14" ht="24.95" customHeight="1">
      <c r="B3499" s="17"/>
      <c r="C3499" s="17"/>
      <c r="F3499" s="17"/>
      <c r="G3499" s="17"/>
      <c r="H3499" s="17"/>
      <c r="I3499" s="17"/>
      <c r="J3499" s="17"/>
      <c r="K3499" s="17"/>
      <c r="L3499" s="17"/>
      <c r="M3499" s="17"/>
      <c r="N3499" s="17"/>
    </row>
    <row r="3500" spans="2:14" ht="24.95" customHeight="1">
      <c r="B3500" s="17"/>
      <c r="C3500" s="17"/>
      <c r="F3500" s="17"/>
      <c r="G3500" s="17"/>
      <c r="H3500" s="17"/>
      <c r="I3500" s="17"/>
      <c r="J3500" s="17"/>
      <c r="K3500" s="17"/>
      <c r="L3500" s="17"/>
      <c r="M3500" s="17"/>
      <c r="N3500" s="17"/>
    </row>
    <row r="3501" spans="2:14" ht="24.95" customHeight="1">
      <c r="B3501" s="17"/>
      <c r="C3501" s="17"/>
      <c r="F3501" s="17"/>
      <c r="G3501" s="17"/>
      <c r="H3501" s="17"/>
      <c r="I3501" s="17"/>
      <c r="J3501" s="17"/>
      <c r="K3501" s="17"/>
      <c r="L3501" s="17"/>
      <c r="M3501" s="17"/>
      <c r="N3501" s="17"/>
    </row>
    <row r="3502" spans="2:14" ht="24.95" customHeight="1">
      <c r="B3502" s="17"/>
      <c r="C3502" s="17"/>
      <c r="F3502" s="17"/>
      <c r="G3502" s="17"/>
      <c r="H3502" s="17"/>
      <c r="I3502" s="17"/>
      <c r="J3502" s="17"/>
      <c r="K3502" s="17"/>
      <c r="L3502" s="17"/>
      <c r="M3502" s="17"/>
      <c r="N3502" s="17"/>
    </row>
    <row r="3503" spans="2:14" ht="24.95" customHeight="1">
      <c r="B3503" s="17"/>
      <c r="C3503" s="17"/>
      <c r="F3503" s="17"/>
      <c r="G3503" s="17"/>
      <c r="H3503" s="17"/>
      <c r="I3503" s="17"/>
      <c r="J3503" s="17"/>
      <c r="K3503" s="17"/>
      <c r="L3503" s="17"/>
      <c r="M3503" s="17"/>
      <c r="N3503" s="17"/>
    </row>
    <row r="3504" spans="2:14" ht="24.95" customHeight="1">
      <c r="B3504" s="17"/>
      <c r="C3504" s="17"/>
      <c r="F3504" s="17"/>
      <c r="G3504" s="17"/>
      <c r="H3504" s="17"/>
      <c r="I3504" s="17"/>
      <c r="J3504" s="17"/>
      <c r="K3504" s="17"/>
      <c r="L3504" s="17"/>
      <c r="M3504" s="17"/>
      <c r="N3504" s="17"/>
    </row>
    <row r="3505" spans="2:14" ht="24.95" customHeight="1">
      <c r="B3505" s="17"/>
      <c r="C3505" s="17"/>
      <c r="F3505" s="17"/>
      <c r="G3505" s="17"/>
      <c r="H3505" s="17"/>
      <c r="I3505" s="17"/>
      <c r="J3505" s="17"/>
      <c r="K3505" s="17"/>
      <c r="L3505" s="17"/>
      <c r="M3505" s="17"/>
      <c r="N3505" s="17"/>
    </row>
    <row r="3506" spans="2:14" ht="24.95" customHeight="1">
      <c r="B3506" s="17"/>
      <c r="C3506" s="17"/>
      <c r="F3506" s="17"/>
      <c r="G3506" s="17"/>
      <c r="H3506" s="17"/>
      <c r="I3506" s="17"/>
      <c r="J3506" s="17"/>
      <c r="K3506" s="17"/>
      <c r="L3506" s="17"/>
      <c r="M3506" s="17"/>
      <c r="N3506" s="17"/>
    </row>
    <row r="3507" spans="2:14" ht="24.95" customHeight="1">
      <c r="B3507" s="17"/>
      <c r="C3507" s="17"/>
      <c r="F3507" s="17"/>
      <c r="G3507" s="17"/>
      <c r="H3507" s="17"/>
      <c r="I3507" s="17"/>
      <c r="J3507" s="17"/>
      <c r="K3507" s="17"/>
      <c r="L3507" s="17"/>
      <c r="M3507" s="17"/>
      <c r="N3507" s="17"/>
    </row>
    <row r="3508" spans="2:14" ht="24.95" customHeight="1">
      <c r="B3508" s="17"/>
      <c r="C3508" s="17"/>
      <c r="F3508" s="17"/>
      <c r="G3508" s="17"/>
      <c r="H3508" s="17"/>
      <c r="I3508" s="17"/>
      <c r="J3508" s="17"/>
      <c r="K3508" s="17"/>
      <c r="L3508" s="17"/>
      <c r="M3508" s="17"/>
      <c r="N3508" s="17"/>
    </row>
    <row r="3509" spans="2:14" ht="24.95" customHeight="1">
      <c r="B3509" s="17"/>
      <c r="C3509" s="17"/>
      <c r="F3509" s="17"/>
      <c r="G3509" s="17"/>
      <c r="H3509" s="17"/>
      <c r="I3509" s="17"/>
      <c r="J3509" s="17"/>
      <c r="K3509" s="17"/>
      <c r="L3509" s="17"/>
      <c r="M3509" s="17"/>
      <c r="N3509" s="17"/>
    </row>
    <row r="3510" spans="2:14" ht="24.95" customHeight="1">
      <c r="B3510" s="17"/>
      <c r="C3510" s="17"/>
      <c r="F3510" s="17"/>
      <c r="G3510" s="17"/>
      <c r="H3510" s="17"/>
      <c r="I3510" s="17"/>
      <c r="J3510" s="17"/>
      <c r="K3510" s="17"/>
      <c r="L3510" s="17"/>
      <c r="M3510" s="17"/>
      <c r="N3510" s="17"/>
    </row>
    <row r="3511" spans="2:14" ht="24.95" customHeight="1">
      <c r="B3511" s="17"/>
      <c r="C3511" s="17"/>
      <c r="F3511" s="17"/>
      <c r="G3511" s="17"/>
      <c r="H3511" s="17"/>
      <c r="I3511" s="17"/>
      <c r="J3511" s="17"/>
      <c r="K3511" s="17"/>
      <c r="L3511" s="17"/>
      <c r="M3511" s="17"/>
      <c r="N3511" s="17"/>
    </row>
    <row r="3512" spans="2:14" ht="24.95" customHeight="1">
      <c r="B3512" s="17"/>
      <c r="C3512" s="17"/>
      <c r="F3512" s="17"/>
      <c r="G3512" s="17"/>
      <c r="H3512" s="17"/>
      <c r="I3512" s="17"/>
      <c r="J3512" s="17"/>
      <c r="K3512" s="17"/>
      <c r="L3512" s="17"/>
      <c r="M3512" s="17"/>
      <c r="N3512" s="17"/>
    </row>
    <row r="3513" spans="2:14" ht="24.95" customHeight="1">
      <c r="B3513" s="17"/>
      <c r="C3513" s="17"/>
      <c r="F3513" s="17"/>
      <c r="G3513" s="17"/>
      <c r="H3513" s="17"/>
      <c r="I3513" s="17"/>
      <c r="J3513" s="17"/>
      <c r="K3513" s="17"/>
      <c r="L3513" s="17"/>
      <c r="M3513" s="17"/>
      <c r="N3513" s="17"/>
    </row>
    <row r="3514" spans="2:14" ht="24.95" customHeight="1">
      <c r="B3514" s="17"/>
      <c r="C3514" s="17"/>
      <c r="F3514" s="17"/>
      <c r="G3514" s="17"/>
      <c r="H3514" s="17"/>
      <c r="I3514" s="17"/>
      <c r="J3514" s="17"/>
      <c r="K3514" s="17"/>
      <c r="L3514" s="17"/>
      <c r="M3514" s="17"/>
      <c r="N3514" s="17"/>
    </row>
    <row r="3515" spans="2:14" ht="24.95" customHeight="1">
      <c r="B3515" s="17"/>
      <c r="C3515" s="17"/>
      <c r="F3515" s="17"/>
      <c r="G3515" s="17"/>
      <c r="H3515" s="17"/>
      <c r="I3515" s="17"/>
      <c r="J3515" s="17"/>
      <c r="K3515" s="17"/>
      <c r="L3515" s="17"/>
      <c r="M3515" s="17"/>
      <c r="N3515" s="17"/>
    </row>
    <row r="3516" spans="2:14" ht="24.95" customHeight="1">
      <c r="B3516" s="17"/>
      <c r="C3516" s="17"/>
      <c r="F3516" s="17"/>
      <c r="G3516" s="17"/>
      <c r="H3516" s="17"/>
      <c r="I3516" s="17"/>
      <c r="J3516" s="17"/>
      <c r="K3516" s="17"/>
      <c r="L3516" s="17"/>
      <c r="M3516" s="17"/>
      <c r="N3516" s="17"/>
    </row>
    <row r="3517" spans="2:14" ht="24.95" customHeight="1">
      <c r="B3517" s="17"/>
      <c r="C3517" s="17"/>
      <c r="F3517" s="17"/>
      <c r="G3517" s="17"/>
      <c r="H3517" s="17"/>
      <c r="I3517" s="17"/>
      <c r="J3517" s="17"/>
      <c r="K3517" s="17"/>
      <c r="L3517" s="17"/>
      <c r="M3517" s="17"/>
      <c r="N3517" s="17"/>
    </row>
    <row r="3518" spans="2:14" ht="24.95" customHeight="1">
      <c r="B3518" s="17"/>
      <c r="C3518" s="17"/>
      <c r="F3518" s="17"/>
      <c r="G3518" s="17"/>
      <c r="H3518" s="17"/>
      <c r="I3518" s="17"/>
      <c r="J3518" s="17"/>
      <c r="K3518" s="17"/>
      <c r="L3518" s="17"/>
      <c r="M3518" s="17"/>
      <c r="N3518" s="17"/>
    </row>
    <row r="3519" spans="2:14" ht="24.95" customHeight="1">
      <c r="B3519" s="17"/>
      <c r="C3519" s="17"/>
      <c r="F3519" s="17"/>
      <c r="G3519" s="17"/>
      <c r="H3519" s="17"/>
      <c r="I3519" s="17"/>
      <c r="J3519" s="17"/>
      <c r="K3519" s="17"/>
      <c r="L3519" s="17"/>
      <c r="M3519" s="17"/>
      <c r="N3519" s="17"/>
    </row>
    <row r="3520" spans="2:14" ht="24.95" customHeight="1">
      <c r="B3520" s="17"/>
      <c r="C3520" s="17"/>
      <c r="F3520" s="17"/>
      <c r="G3520" s="17"/>
      <c r="H3520" s="17"/>
      <c r="I3520" s="17"/>
      <c r="J3520" s="17"/>
      <c r="K3520" s="17"/>
      <c r="L3520" s="17"/>
      <c r="M3520" s="17"/>
      <c r="N3520" s="17"/>
    </row>
    <row r="3521" spans="2:14" ht="24.95" customHeight="1">
      <c r="B3521" s="17"/>
      <c r="C3521" s="17"/>
      <c r="F3521" s="17"/>
      <c r="G3521" s="17"/>
      <c r="H3521" s="17"/>
      <c r="I3521" s="17"/>
      <c r="J3521" s="17"/>
      <c r="K3521" s="17"/>
      <c r="L3521" s="17"/>
      <c r="M3521" s="17"/>
      <c r="N3521" s="17"/>
    </row>
    <row r="3522" spans="2:14" ht="24.95" customHeight="1">
      <c r="B3522" s="17"/>
      <c r="C3522" s="17"/>
      <c r="F3522" s="17"/>
      <c r="G3522" s="17"/>
      <c r="H3522" s="17"/>
      <c r="I3522" s="17"/>
      <c r="J3522" s="17"/>
      <c r="K3522" s="17"/>
      <c r="L3522" s="17"/>
      <c r="M3522" s="17"/>
      <c r="N3522" s="17"/>
    </row>
    <row r="3523" spans="2:14" ht="24.95" customHeight="1">
      <c r="B3523" s="17"/>
      <c r="C3523" s="17"/>
      <c r="F3523" s="17"/>
      <c r="G3523" s="17"/>
      <c r="H3523" s="17"/>
      <c r="I3523" s="17"/>
      <c r="J3523" s="17"/>
      <c r="K3523" s="17"/>
      <c r="L3523" s="17"/>
      <c r="M3523" s="17"/>
      <c r="N3523" s="17"/>
    </row>
    <row r="3524" spans="2:14" ht="24.95" customHeight="1">
      <c r="B3524" s="17"/>
      <c r="C3524" s="17"/>
      <c r="F3524" s="17"/>
      <c r="G3524" s="17"/>
      <c r="H3524" s="17"/>
      <c r="I3524" s="17"/>
      <c r="J3524" s="17"/>
      <c r="K3524" s="17"/>
      <c r="L3524" s="17"/>
      <c r="M3524" s="17"/>
      <c r="N3524" s="17"/>
    </row>
    <row r="3525" spans="2:14" ht="24.95" customHeight="1">
      <c r="B3525" s="17"/>
      <c r="C3525" s="17"/>
      <c r="F3525" s="17"/>
      <c r="G3525" s="17"/>
      <c r="H3525" s="17"/>
      <c r="I3525" s="17"/>
      <c r="J3525" s="17"/>
      <c r="K3525" s="17"/>
      <c r="L3525" s="17"/>
      <c r="M3525" s="17"/>
      <c r="N3525" s="17"/>
    </row>
    <row r="3526" spans="2:14" ht="24.95" customHeight="1">
      <c r="B3526" s="17"/>
      <c r="C3526" s="17"/>
      <c r="F3526" s="17"/>
      <c r="G3526" s="17"/>
      <c r="H3526" s="17"/>
      <c r="I3526" s="17"/>
      <c r="J3526" s="17"/>
      <c r="K3526" s="17"/>
      <c r="L3526" s="17"/>
      <c r="M3526" s="17"/>
      <c r="N3526" s="17"/>
    </row>
    <row r="3527" spans="2:14" ht="24.95" customHeight="1">
      <c r="B3527" s="17"/>
      <c r="C3527" s="17"/>
      <c r="F3527" s="17"/>
      <c r="G3527" s="17"/>
      <c r="H3527" s="17"/>
      <c r="I3527" s="17"/>
      <c r="J3527" s="17"/>
      <c r="K3527" s="17"/>
      <c r="L3527" s="17"/>
      <c r="M3527" s="17"/>
      <c r="N3527" s="17"/>
    </row>
    <row r="3528" spans="2:14" ht="24.95" customHeight="1">
      <c r="B3528" s="17"/>
      <c r="C3528" s="17"/>
      <c r="F3528" s="17"/>
      <c r="G3528" s="17"/>
      <c r="H3528" s="17"/>
      <c r="I3528" s="17"/>
      <c r="J3528" s="17"/>
      <c r="K3528" s="17"/>
      <c r="L3528" s="17"/>
      <c r="M3528" s="17"/>
      <c r="N3528" s="17"/>
    </row>
    <row r="3529" spans="2:14" ht="24.95" customHeight="1">
      <c r="B3529" s="17"/>
      <c r="C3529" s="17"/>
      <c r="F3529" s="17"/>
      <c r="G3529" s="17"/>
      <c r="H3529" s="17"/>
      <c r="I3529" s="17"/>
      <c r="J3529" s="17"/>
      <c r="K3529" s="17"/>
      <c r="L3529" s="17"/>
      <c r="M3529" s="17"/>
      <c r="N3529" s="17"/>
    </row>
    <row r="3530" spans="2:14" ht="24.95" customHeight="1">
      <c r="B3530" s="17"/>
      <c r="C3530" s="17"/>
      <c r="F3530" s="17"/>
      <c r="G3530" s="17"/>
      <c r="H3530" s="17"/>
      <c r="I3530" s="17"/>
      <c r="J3530" s="17"/>
      <c r="K3530" s="17"/>
      <c r="L3530" s="17"/>
      <c r="M3530" s="17"/>
      <c r="N3530" s="17"/>
    </row>
    <row r="3531" spans="2:14" ht="24.95" customHeight="1">
      <c r="B3531" s="17"/>
      <c r="C3531" s="17"/>
      <c r="F3531" s="17"/>
      <c r="G3531" s="17"/>
      <c r="H3531" s="17"/>
      <c r="I3531" s="17"/>
      <c r="J3531" s="17"/>
      <c r="K3531" s="17"/>
      <c r="L3531" s="17"/>
      <c r="M3531" s="17"/>
      <c r="N3531" s="17"/>
    </row>
    <row r="3532" spans="2:14" ht="24.95" customHeight="1">
      <c r="B3532" s="17"/>
      <c r="C3532" s="17"/>
      <c r="F3532" s="17"/>
      <c r="G3532" s="17"/>
      <c r="H3532" s="17"/>
      <c r="I3532" s="17"/>
      <c r="J3532" s="17"/>
      <c r="K3532" s="17"/>
      <c r="L3532" s="17"/>
      <c r="M3532" s="17"/>
      <c r="N3532" s="17"/>
    </row>
    <row r="3533" spans="2:14" ht="24.95" customHeight="1">
      <c r="B3533" s="17"/>
      <c r="C3533" s="17"/>
      <c r="F3533" s="17"/>
      <c r="G3533" s="17"/>
      <c r="H3533" s="17"/>
      <c r="I3533" s="17"/>
      <c r="J3533" s="17"/>
      <c r="K3533" s="17"/>
      <c r="L3533" s="17"/>
      <c r="M3533" s="17"/>
      <c r="N3533" s="17"/>
    </row>
    <row r="3534" spans="2:14" ht="24.95" customHeight="1">
      <c r="B3534" s="17"/>
      <c r="C3534" s="17"/>
      <c r="F3534" s="17"/>
      <c r="G3534" s="17"/>
      <c r="H3534" s="17"/>
      <c r="I3534" s="17"/>
      <c r="J3534" s="17"/>
      <c r="K3534" s="17"/>
      <c r="L3534" s="17"/>
      <c r="M3534" s="17"/>
      <c r="N3534" s="17"/>
    </row>
    <row r="3535" spans="2:14" ht="24.95" customHeight="1">
      <c r="B3535" s="17"/>
      <c r="C3535" s="17"/>
      <c r="F3535" s="17"/>
      <c r="G3535" s="17"/>
      <c r="H3535" s="17"/>
      <c r="I3535" s="17"/>
      <c r="J3535" s="17"/>
      <c r="K3535" s="17"/>
      <c r="L3535" s="17"/>
      <c r="M3535" s="17"/>
      <c r="N3535" s="17"/>
    </row>
    <row r="3536" spans="2:14" ht="24.95" customHeight="1">
      <c r="B3536" s="17"/>
      <c r="C3536" s="17"/>
      <c r="F3536" s="17"/>
      <c r="G3536" s="17"/>
      <c r="H3536" s="17"/>
      <c r="I3536" s="17"/>
      <c r="J3536" s="17"/>
      <c r="K3536" s="17"/>
      <c r="L3536" s="17"/>
      <c r="M3536" s="17"/>
      <c r="N3536" s="17"/>
    </row>
    <row r="3537" spans="2:14" ht="24.95" customHeight="1">
      <c r="B3537" s="17"/>
      <c r="C3537" s="17"/>
      <c r="F3537" s="17"/>
      <c r="G3537" s="17"/>
      <c r="H3537" s="17"/>
      <c r="I3537" s="17"/>
      <c r="J3537" s="17"/>
      <c r="K3537" s="17"/>
      <c r="L3537" s="17"/>
      <c r="M3537" s="17"/>
      <c r="N3537" s="17"/>
    </row>
    <row r="3538" spans="2:14" ht="24.95" customHeight="1">
      <c r="B3538" s="17"/>
      <c r="C3538" s="17"/>
      <c r="F3538" s="17"/>
      <c r="G3538" s="17"/>
      <c r="H3538" s="17"/>
      <c r="I3538" s="17"/>
      <c r="J3538" s="17"/>
      <c r="K3538" s="17"/>
      <c r="L3538" s="17"/>
      <c r="M3538" s="17"/>
      <c r="N3538" s="17"/>
    </row>
    <row r="3539" spans="2:14" ht="24.95" customHeight="1">
      <c r="B3539" s="17"/>
      <c r="C3539" s="17"/>
      <c r="F3539" s="17"/>
      <c r="G3539" s="17"/>
      <c r="H3539" s="17"/>
      <c r="I3539" s="17"/>
      <c r="J3539" s="17"/>
      <c r="K3539" s="17"/>
      <c r="L3539" s="17"/>
      <c r="M3539" s="17"/>
      <c r="N3539" s="17"/>
    </row>
    <row r="3540" spans="2:14" ht="24.95" customHeight="1">
      <c r="B3540" s="17"/>
      <c r="C3540" s="17"/>
      <c r="F3540" s="17"/>
      <c r="G3540" s="17"/>
      <c r="H3540" s="17"/>
      <c r="I3540" s="17"/>
      <c r="J3540" s="17"/>
      <c r="K3540" s="17"/>
      <c r="L3540" s="17"/>
      <c r="M3540" s="17"/>
      <c r="N3540" s="17"/>
    </row>
    <row r="3541" spans="2:14" ht="24.95" customHeight="1">
      <c r="B3541" s="17"/>
      <c r="C3541" s="17"/>
      <c r="F3541" s="17"/>
      <c r="G3541" s="17"/>
      <c r="H3541" s="17"/>
      <c r="I3541" s="17"/>
      <c r="J3541" s="17"/>
      <c r="K3541" s="17"/>
      <c r="L3541" s="17"/>
      <c r="M3541" s="17"/>
      <c r="N3541" s="17"/>
    </row>
    <row r="3542" spans="2:14" ht="24.95" customHeight="1">
      <c r="B3542" s="17"/>
      <c r="C3542" s="17"/>
      <c r="F3542" s="17"/>
      <c r="G3542" s="17"/>
      <c r="H3542" s="17"/>
      <c r="I3542" s="17"/>
      <c r="J3542" s="17"/>
      <c r="K3542" s="17"/>
      <c r="L3542" s="17"/>
      <c r="M3542" s="17"/>
      <c r="N3542" s="17"/>
    </row>
    <row r="3543" spans="2:14" ht="24.95" customHeight="1">
      <c r="B3543" s="17"/>
      <c r="C3543" s="17"/>
      <c r="F3543" s="17"/>
      <c r="G3543" s="17"/>
      <c r="H3543" s="17"/>
      <c r="I3543" s="17"/>
      <c r="J3543" s="17"/>
      <c r="K3543" s="17"/>
      <c r="L3543" s="17"/>
      <c r="M3543" s="17"/>
      <c r="N3543" s="17"/>
    </row>
    <row r="3544" spans="2:14" ht="24.95" customHeight="1">
      <c r="B3544" s="17"/>
      <c r="C3544" s="17"/>
      <c r="F3544" s="17"/>
      <c r="G3544" s="17"/>
      <c r="H3544" s="17"/>
      <c r="I3544" s="17"/>
      <c r="J3544" s="17"/>
      <c r="K3544" s="17"/>
      <c r="L3544" s="17"/>
      <c r="M3544" s="17"/>
      <c r="N3544" s="17"/>
    </row>
    <row r="3545" spans="2:14" ht="24.95" customHeight="1">
      <c r="B3545" s="17"/>
      <c r="C3545" s="17"/>
      <c r="F3545" s="17"/>
      <c r="G3545" s="17"/>
      <c r="H3545" s="17"/>
      <c r="I3545" s="17"/>
      <c r="J3545" s="17"/>
      <c r="K3545" s="17"/>
      <c r="L3545" s="17"/>
      <c r="M3545" s="17"/>
      <c r="N3545" s="17"/>
    </row>
    <row r="3546" spans="2:14" ht="24.95" customHeight="1">
      <c r="B3546" s="17"/>
      <c r="C3546" s="17"/>
      <c r="F3546" s="17"/>
      <c r="G3546" s="17"/>
      <c r="H3546" s="17"/>
      <c r="I3546" s="17"/>
      <c r="J3546" s="17"/>
      <c r="K3546" s="17"/>
      <c r="L3546" s="17"/>
      <c r="M3546" s="17"/>
      <c r="N3546" s="17"/>
    </row>
    <row r="3547" spans="2:14" ht="24.95" customHeight="1">
      <c r="B3547" s="17"/>
      <c r="C3547" s="17"/>
      <c r="F3547" s="17"/>
      <c r="G3547" s="17"/>
      <c r="H3547" s="17"/>
      <c r="I3547" s="17"/>
      <c r="J3547" s="17"/>
      <c r="K3547" s="17"/>
      <c r="L3547" s="17"/>
      <c r="M3547" s="17"/>
      <c r="N3547" s="17"/>
    </row>
    <row r="3548" spans="2:14" ht="24.95" customHeight="1">
      <c r="B3548" s="17"/>
      <c r="C3548" s="17"/>
      <c r="F3548" s="17"/>
      <c r="G3548" s="17"/>
      <c r="H3548" s="17"/>
      <c r="I3548" s="17"/>
      <c r="J3548" s="17"/>
      <c r="K3548" s="17"/>
      <c r="L3548" s="17"/>
      <c r="M3548" s="17"/>
      <c r="N3548" s="17"/>
    </row>
    <row r="3549" spans="2:14" ht="24.95" customHeight="1">
      <c r="B3549" s="17"/>
      <c r="C3549" s="17"/>
      <c r="F3549" s="17"/>
      <c r="G3549" s="17"/>
      <c r="H3549" s="17"/>
      <c r="I3549" s="17"/>
      <c r="J3549" s="17"/>
      <c r="K3549" s="17"/>
      <c r="L3549" s="17"/>
      <c r="M3549" s="17"/>
      <c r="N3549" s="17"/>
    </row>
    <row r="3550" spans="2:14" ht="24.95" customHeight="1">
      <c r="B3550" s="17"/>
      <c r="C3550" s="17"/>
      <c r="F3550" s="17"/>
      <c r="G3550" s="17"/>
      <c r="H3550" s="17"/>
      <c r="I3550" s="17"/>
      <c r="J3550" s="17"/>
      <c r="K3550" s="17"/>
      <c r="L3550" s="17"/>
      <c r="M3550" s="17"/>
      <c r="N3550" s="17"/>
    </row>
    <row r="3551" spans="2:14" ht="24.95" customHeight="1">
      <c r="B3551" s="17"/>
      <c r="C3551" s="17"/>
      <c r="F3551" s="17"/>
      <c r="G3551" s="17"/>
      <c r="H3551" s="17"/>
      <c r="I3551" s="17"/>
      <c r="J3551" s="17"/>
      <c r="K3551" s="17"/>
      <c r="L3551" s="17"/>
      <c r="M3551" s="17"/>
      <c r="N3551" s="17"/>
    </row>
    <row r="3552" spans="2:14" ht="24.95" customHeight="1">
      <c r="B3552" s="17"/>
      <c r="C3552" s="17"/>
      <c r="F3552" s="17"/>
      <c r="G3552" s="17"/>
      <c r="H3552" s="17"/>
      <c r="I3552" s="17"/>
      <c r="J3552" s="17"/>
      <c r="K3552" s="17"/>
      <c r="L3552" s="17"/>
      <c r="M3552" s="17"/>
      <c r="N3552" s="17"/>
    </row>
    <row r="3553" spans="2:14" ht="24.95" customHeight="1">
      <c r="B3553" s="17"/>
      <c r="C3553" s="17"/>
      <c r="F3553" s="17"/>
      <c r="G3553" s="17"/>
      <c r="H3553" s="17"/>
      <c r="I3553" s="17"/>
      <c r="J3553" s="17"/>
      <c r="K3553" s="17"/>
      <c r="L3553" s="17"/>
      <c r="M3553" s="17"/>
      <c r="N3553" s="17"/>
    </row>
    <row r="3554" spans="2:14" ht="24.95" customHeight="1">
      <c r="B3554" s="17"/>
      <c r="C3554" s="17"/>
      <c r="F3554" s="17"/>
      <c r="G3554" s="17"/>
      <c r="H3554" s="17"/>
      <c r="I3554" s="17"/>
      <c r="J3554" s="17"/>
      <c r="K3554" s="17"/>
      <c r="L3554" s="17"/>
      <c r="M3554" s="17"/>
      <c r="N3554" s="17"/>
    </row>
    <row r="3555" spans="2:14" ht="24.95" customHeight="1">
      <c r="B3555" s="17"/>
      <c r="C3555" s="17"/>
      <c r="F3555" s="17"/>
      <c r="G3555" s="17"/>
      <c r="H3555" s="17"/>
      <c r="I3555" s="17"/>
      <c r="J3555" s="17"/>
      <c r="K3555" s="17"/>
      <c r="L3555" s="17"/>
      <c r="M3555" s="17"/>
      <c r="N3555" s="17"/>
    </row>
    <row r="3556" spans="2:14" ht="24.95" customHeight="1">
      <c r="B3556" s="17"/>
      <c r="C3556" s="17"/>
      <c r="F3556" s="17"/>
      <c r="G3556" s="17"/>
      <c r="H3556" s="17"/>
      <c r="I3556" s="17"/>
      <c r="J3556" s="17"/>
      <c r="K3556" s="17"/>
      <c r="L3556" s="17"/>
      <c r="M3556" s="17"/>
      <c r="N3556" s="17"/>
    </row>
    <row r="3557" spans="2:14" ht="24.95" customHeight="1">
      <c r="B3557" s="17"/>
      <c r="C3557" s="17"/>
      <c r="F3557" s="17"/>
      <c r="G3557" s="17"/>
      <c r="H3557" s="17"/>
      <c r="I3557" s="17"/>
      <c r="J3557" s="17"/>
      <c r="K3557" s="17"/>
      <c r="L3557" s="17"/>
      <c r="M3557" s="17"/>
      <c r="N3557" s="17"/>
    </row>
    <row r="3558" spans="2:14" ht="24.95" customHeight="1">
      <c r="B3558" s="17"/>
      <c r="C3558" s="17"/>
      <c r="F3558" s="17"/>
      <c r="G3558" s="17"/>
      <c r="H3558" s="17"/>
      <c r="I3558" s="17"/>
      <c r="J3558" s="17"/>
      <c r="K3558" s="17"/>
      <c r="L3558" s="17"/>
      <c r="M3558" s="17"/>
      <c r="N3558" s="17"/>
    </row>
    <row r="3559" spans="2:14" ht="24.95" customHeight="1">
      <c r="B3559" s="17"/>
      <c r="C3559" s="17"/>
      <c r="F3559" s="17"/>
      <c r="G3559" s="17"/>
      <c r="H3559" s="17"/>
      <c r="I3559" s="17"/>
      <c r="J3559" s="17"/>
      <c r="K3559" s="17"/>
      <c r="L3559" s="17"/>
      <c r="M3559" s="17"/>
      <c r="N3559" s="17"/>
    </row>
    <row r="3560" spans="2:14" ht="24.95" customHeight="1">
      <c r="B3560" s="17"/>
      <c r="C3560" s="17"/>
      <c r="F3560" s="17"/>
      <c r="G3560" s="17"/>
      <c r="H3560" s="17"/>
      <c r="I3560" s="17"/>
      <c r="J3560" s="17"/>
      <c r="K3560" s="17"/>
      <c r="L3560" s="17"/>
      <c r="M3560" s="17"/>
      <c r="N3560" s="17"/>
    </row>
    <row r="3561" spans="2:14" ht="24.95" customHeight="1">
      <c r="B3561" s="17"/>
      <c r="C3561" s="17"/>
      <c r="F3561" s="17"/>
      <c r="G3561" s="17"/>
      <c r="H3561" s="17"/>
      <c r="I3561" s="17"/>
      <c r="J3561" s="17"/>
      <c r="K3561" s="17"/>
      <c r="L3561" s="17"/>
      <c r="M3561" s="17"/>
      <c r="N3561" s="17"/>
    </row>
    <row r="3562" spans="2:14" ht="24.95" customHeight="1">
      <c r="B3562" s="17"/>
      <c r="C3562" s="17"/>
      <c r="F3562" s="17"/>
      <c r="G3562" s="17"/>
      <c r="H3562" s="17"/>
      <c r="I3562" s="17"/>
      <c r="J3562" s="17"/>
      <c r="K3562" s="17"/>
      <c r="L3562" s="17"/>
      <c r="M3562" s="17"/>
      <c r="N3562" s="17"/>
    </row>
    <row r="3563" spans="2:14" ht="24.95" customHeight="1">
      <c r="B3563" s="17"/>
      <c r="C3563" s="17"/>
      <c r="F3563" s="17"/>
      <c r="G3563" s="17"/>
      <c r="H3563" s="17"/>
      <c r="I3563" s="17"/>
      <c r="J3563" s="17"/>
      <c r="K3563" s="17"/>
      <c r="L3563" s="17"/>
      <c r="M3563" s="17"/>
      <c r="N3563" s="17"/>
    </row>
    <row r="3564" spans="2:14" ht="24.95" customHeight="1">
      <c r="B3564" s="17"/>
      <c r="C3564" s="17"/>
      <c r="F3564" s="17"/>
      <c r="G3564" s="17"/>
      <c r="H3564" s="17"/>
      <c r="I3564" s="17"/>
      <c r="J3564" s="17"/>
      <c r="K3564" s="17"/>
      <c r="L3564" s="17"/>
      <c r="M3564" s="17"/>
      <c r="N3564" s="17"/>
    </row>
    <row r="3565" spans="2:14" ht="24.95" customHeight="1">
      <c r="B3565" s="17"/>
      <c r="C3565" s="17"/>
      <c r="F3565" s="17"/>
      <c r="G3565" s="17"/>
      <c r="H3565" s="17"/>
      <c r="I3565" s="17"/>
      <c r="J3565" s="17"/>
      <c r="K3565" s="17"/>
      <c r="L3565" s="17"/>
      <c r="M3565" s="17"/>
      <c r="N3565" s="17"/>
    </row>
    <row r="3566" spans="2:14" ht="24.95" customHeight="1">
      <c r="B3566" s="17"/>
      <c r="C3566" s="17"/>
      <c r="F3566" s="17"/>
      <c r="G3566" s="17"/>
      <c r="H3566" s="17"/>
      <c r="I3566" s="17"/>
      <c r="J3566" s="17"/>
      <c r="K3566" s="17"/>
      <c r="L3566" s="17"/>
      <c r="M3566" s="17"/>
      <c r="N3566" s="17"/>
    </row>
    <row r="3567" spans="2:14" ht="24.95" customHeight="1">
      <c r="B3567" s="17"/>
      <c r="C3567" s="17"/>
      <c r="F3567" s="17"/>
      <c r="G3567" s="17"/>
      <c r="H3567" s="17"/>
      <c r="I3567" s="17"/>
      <c r="J3567" s="17"/>
      <c r="K3567" s="17"/>
      <c r="L3567" s="17"/>
      <c r="M3567" s="17"/>
      <c r="N3567" s="17"/>
    </row>
    <row r="3568" spans="2:14" ht="24.95" customHeight="1">
      <c r="B3568" s="17"/>
      <c r="C3568" s="17"/>
      <c r="F3568" s="17"/>
      <c r="G3568" s="17"/>
      <c r="H3568" s="17"/>
      <c r="I3568" s="17"/>
      <c r="J3568" s="17"/>
      <c r="K3568" s="17"/>
      <c r="L3568" s="17"/>
      <c r="M3568" s="17"/>
      <c r="N3568" s="17"/>
    </row>
    <row r="3569" spans="2:14" ht="24.95" customHeight="1">
      <c r="B3569" s="17"/>
      <c r="C3569" s="17"/>
      <c r="F3569" s="17"/>
      <c r="G3569" s="17"/>
      <c r="H3569" s="17"/>
      <c r="I3569" s="17"/>
      <c r="J3569" s="17"/>
      <c r="K3569" s="17"/>
      <c r="L3569" s="17"/>
      <c r="M3569" s="17"/>
      <c r="N3569" s="17"/>
    </row>
    <row r="3570" spans="2:14" ht="24.95" customHeight="1">
      <c r="B3570" s="17"/>
      <c r="C3570" s="17"/>
      <c r="F3570" s="17"/>
      <c r="G3570" s="17"/>
      <c r="H3570" s="17"/>
      <c r="I3570" s="17"/>
      <c r="J3570" s="17"/>
      <c r="K3570" s="17"/>
      <c r="L3570" s="17"/>
      <c r="M3570" s="17"/>
      <c r="N3570" s="17"/>
    </row>
    <row r="3571" spans="2:14" ht="24.95" customHeight="1">
      <c r="B3571" s="17"/>
      <c r="C3571" s="17"/>
      <c r="F3571" s="17"/>
      <c r="G3571" s="17"/>
      <c r="H3571" s="17"/>
      <c r="I3571" s="17"/>
      <c r="J3571" s="17"/>
      <c r="K3571" s="17"/>
      <c r="L3571" s="17"/>
      <c r="M3571" s="17"/>
      <c r="N3571" s="17"/>
    </row>
    <row r="3572" spans="2:14" ht="24.95" customHeight="1">
      <c r="B3572" s="17"/>
      <c r="C3572" s="17"/>
      <c r="F3572" s="17"/>
      <c r="G3572" s="17"/>
      <c r="H3572" s="17"/>
      <c r="I3572" s="17"/>
      <c r="J3572" s="17"/>
      <c r="K3572" s="17"/>
      <c r="L3572" s="17"/>
      <c r="M3572" s="17"/>
      <c r="N3572" s="17"/>
    </row>
    <row r="3573" spans="2:14" ht="24.95" customHeight="1">
      <c r="B3573" s="17"/>
      <c r="C3573" s="17"/>
      <c r="F3573" s="17"/>
      <c r="G3573" s="17"/>
      <c r="H3573" s="17"/>
      <c r="I3573" s="17"/>
      <c r="J3573" s="17"/>
      <c r="K3573" s="17"/>
      <c r="L3573" s="17"/>
      <c r="M3573" s="17"/>
      <c r="N3573" s="17"/>
    </row>
    <row r="3574" spans="2:14" ht="24.95" customHeight="1">
      <c r="B3574" s="17"/>
      <c r="C3574" s="17"/>
      <c r="F3574" s="17"/>
      <c r="G3574" s="17"/>
      <c r="H3574" s="17"/>
      <c r="I3574" s="17"/>
      <c r="J3574" s="17"/>
      <c r="K3574" s="17"/>
      <c r="L3574" s="17"/>
      <c r="M3574" s="17"/>
      <c r="N3574" s="17"/>
    </row>
    <row r="3575" spans="2:14" ht="24.95" customHeight="1">
      <c r="B3575" s="17"/>
      <c r="C3575" s="17"/>
      <c r="F3575" s="17"/>
      <c r="G3575" s="17"/>
      <c r="H3575" s="17"/>
      <c r="I3575" s="17"/>
      <c r="J3575" s="17"/>
      <c r="K3575" s="17"/>
      <c r="L3575" s="17"/>
      <c r="M3575" s="17"/>
      <c r="N3575" s="17"/>
    </row>
    <row r="3576" spans="2:14" ht="24.95" customHeight="1">
      <c r="B3576" s="17"/>
      <c r="C3576" s="17"/>
      <c r="F3576" s="17"/>
      <c r="G3576" s="17"/>
      <c r="H3576" s="17"/>
      <c r="I3576" s="17"/>
      <c r="J3576" s="17"/>
      <c r="K3576" s="17"/>
      <c r="L3576" s="17"/>
      <c r="M3576" s="17"/>
      <c r="N3576" s="17"/>
    </row>
    <row r="3577" spans="2:14" ht="24.95" customHeight="1">
      <c r="B3577" s="17"/>
      <c r="C3577" s="17"/>
      <c r="F3577" s="17"/>
      <c r="G3577" s="17"/>
      <c r="H3577" s="17"/>
      <c r="I3577" s="17"/>
      <c r="J3577" s="17"/>
      <c r="K3577" s="17"/>
      <c r="L3577" s="17"/>
      <c r="M3577" s="17"/>
      <c r="N3577" s="17"/>
    </row>
    <row r="3578" spans="2:14" ht="24.95" customHeight="1">
      <c r="B3578" s="17"/>
      <c r="C3578" s="17"/>
      <c r="F3578" s="17"/>
      <c r="G3578" s="17"/>
      <c r="H3578" s="17"/>
      <c r="I3578" s="17"/>
      <c r="J3578" s="17"/>
      <c r="K3578" s="17"/>
      <c r="L3578" s="17"/>
      <c r="M3578" s="17"/>
      <c r="N3578" s="17"/>
    </row>
    <row r="3579" spans="2:14" ht="24.95" customHeight="1">
      <c r="B3579" s="17"/>
      <c r="C3579" s="17"/>
      <c r="F3579" s="17"/>
      <c r="G3579" s="17"/>
      <c r="H3579" s="17"/>
      <c r="I3579" s="17"/>
      <c r="J3579" s="17"/>
      <c r="K3579" s="17"/>
      <c r="L3579" s="17"/>
      <c r="M3579" s="17"/>
      <c r="N3579" s="17"/>
    </row>
    <row r="3580" spans="2:14" ht="24.95" customHeight="1">
      <c r="B3580" s="17"/>
      <c r="C3580" s="17"/>
      <c r="F3580" s="17"/>
      <c r="G3580" s="17"/>
      <c r="H3580" s="17"/>
      <c r="I3580" s="17"/>
      <c r="J3580" s="17"/>
      <c r="K3580" s="17"/>
      <c r="L3580" s="17"/>
      <c r="M3580" s="17"/>
      <c r="N3580" s="17"/>
    </row>
    <row r="3581" spans="2:14" ht="24.95" customHeight="1">
      <c r="B3581" s="17"/>
      <c r="C3581" s="17"/>
      <c r="F3581" s="17"/>
      <c r="G3581" s="17"/>
      <c r="H3581" s="17"/>
      <c r="I3581" s="17"/>
      <c r="J3581" s="17"/>
      <c r="K3581" s="17"/>
      <c r="L3581" s="17"/>
      <c r="M3581" s="17"/>
      <c r="N3581" s="17"/>
    </row>
    <row r="3582" spans="2:14" ht="24.95" customHeight="1">
      <c r="B3582" s="17"/>
      <c r="C3582" s="17"/>
      <c r="F3582" s="17"/>
      <c r="G3582" s="17"/>
      <c r="H3582" s="17"/>
      <c r="I3582" s="17"/>
      <c r="J3582" s="17"/>
      <c r="K3582" s="17"/>
      <c r="L3582" s="17"/>
      <c r="M3582" s="17"/>
      <c r="N3582" s="17"/>
    </row>
    <row r="3583" spans="2:14" ht="24.95" customHeight="1">
      <c r="B3583" s="17"/>
      <c r="C3583" s="17"/>
      <c r="F3583" s="17"/>
      <c r="G3583" s="17"/>
      <c r="H3583" s="17"/>
      <c r="I3583" s="17"/>
      <c r="J3583" s="17"/>
      <c r="K3583" s="17"/>
      <c r="L3583" s="17"/>
      <c r="M3583" s="17"/>
      <c r="N3583" s="17"/>
    </row>
    <row r="3584" spans="2:14" ht="24.95" customHeight="1">
      <c r="B3584" s="17"/>
      <c r="C3584" s="17"/>
      <c r="F3584" s="17"/>
      <c r="G3584" s="17"/>
      <c r="H3584" s="17"/>
      <c r="I3584" s="17"/>
      <c r="J3584" s="17"/>
      <c r="K3584" s="17"/>
      <c r="L3584" s="17"/>
      <c r="M3584" s="17"/>
      <c r="N3584" s="17"/>
    </row>
    <row r="3585" spans="2:14" ht="24.95" customHeight="1">
      <c r="B3585" s="17"/>
      <c r="C3585" s="17"/>
      <c r="F3585" s="17"/>
      <c r="G3585" s="17"/>
      <c r="H3585" s="17"/>
      <c r="I3585" s="17"/>
      <c r="J3585" s="17"/>
      <c r="K3585" s="17"/>
      <c r="L3585" s="17"/>
      <c r="M3585" s="17"/>
      <c r="N3585" s="17"/>
    </row>
    <row r="3586" spans="2:14" ht="24.95" customHeight="1">
      <c r="B3586" s="17"/>
      <c r="C3586" s="17"/>
      <c r="F3586" s="17"/>
      <c r="G3586" s="17"/>
      <c r="H3586" s="17"/>
      <c r="I3586" s="17"/>
      <c r="J3586" s="17"/>
      <c r="K3586" s="17"/>
      <c r="L3586" s="17"/>
      <c r="M3586" s="17"/>
      <c r="N3586" s="17"/>
    </row>
    <row r="3587" spans="2:14" ht="24.95" customHeight="1">
      <c r="B3587" s="17"/>
      <c r="C3587" s="17"/>
      <c r="F3587" s="17"/>
      <c r="G3587" s="17"/>
      <c r="H3587" s="17"/>
      <c r="I3587" s="17"/>
      <c r="J3587" s="17"/>
      <c r="K3587" s="17"/>
      <c r="L3587" s="17"/>
      <c r="M3587" s="17"/>
      <c r="N3587" s="17"/>
    </row>
    <row r="3588" spans="2:14" ht="24.95" customHeight="1">
      <c r="B3588" s="17"/>
      <c r="C3588" s="17"/>
      <c r="F3588" s="17"/>
      <c r="G3588" s="17"/>
      <c r="H3588" s="17"/>
      <c r="I3588" s="17"/>
      <c r="J3588" s="17"/>
      <c r="K3588" s="17"/>
      <c r="L3588" s="17"/>
      <c r="M3588" s="17"/>
      <c r="N3588" s="17"/>
    </row>
    <row r="3589" spans="2:14" ht="24.95" customHeight="1">
      <c r="B3589" s="17"/>
      <c r="C3589" s="17"/>
      <c r="F3589" s="17"/>
      <c r="G3589" s="17"/>
      <c r="H3589" s="17"/>
      <c r="I3589" s="17"/>
      <c r="J3589" s="17"/>
      <c r="K3589" s="17"/>
      <c r="L3589" s="17"/>
      <c r="M3589" s="17"/>
      <c r="N3589" s="17"/>
    </row>
    <row r="3590" spans="2:14" ht="24.95" customHeight="1">
      <c r="B3590" s="17"/>
      <c r="C3590" s="17"/>
      <c r="F3590" s="17"/>
      <c r="G3590" s="17"/>
      <c r="H3590" s="17"/>
      <c r="I3590" s="17"/>
      <c r="J3590" s="17"/>
      <c r="K3590" s="17"/>
      <c r="L3590" s="17"/>
      <c r="M3590" s="17"/>
      <c r="N3590" s="17"/>
    </row>
    <row r="3591" spans="2:14" ht="24.95" customHeight="1">
      <c r="B3591" s="17"/>
      <c r="C3591" s="17"/>
      <c r="F3591" s="17"/>
      <c r="G3591" s="17"/>
      <c r="H3591" s="17"/>
      <c r="I3591" s="17"/>
      <c r="J3591" s="17"/>
      <c r="K3591" s="17"/>
      <c r="L3591" s="17"/>
      <c r="M3591" s="17"/>
      <c r="N3591" s="17"/>
    </row>
    <row r="3592" spans="2:14" ht="24.95" customHeight="1">
      <c r="B3592" s="17"/>
      <c r="C3592" s="17"/>
      <c r="F3592" s="17"/>
      <c r="G3592" s="17"/>
      <c r="H3592" s="17"/>
      <c r="I3592" s="17"/>
      <c r="J3592" s="17"/>
      <c r="K3592" s="17"/>
      <c r="L3592" s="17"/>
      <c r="M3592" s="17"/>
      <c r="N3592" s="17"/>
    </row>
    <row r="3593" spans="2:14" ht="24.95" customHeight="1">
      <c r="B3593" s="17"/>
      <c r="C3593" s="17"/>
      <c r="F3593" s="17"/>
      <c r="G3593" s="17"/>
      <c r="H3593" s="17"/>
      <c r="I3593" s="17"/>
      <c r="J3593" s="17"/>
      <c r="K3593" s="17"/>
      <c r="L3593" s="17"/>
      <c r="M3593" s="17"/>
      <c r="N3593" s="17"/>
    </row>
    <row r="3594" spans="2:14" ht="24.95" customHeight="1">
      <c r="B3594" s="17"/>
      <c r="C3594" s="17"/>
      <c r="F3594" s="17"/>
      <c r="G3594" s="17"/>
      <c r="H3594" s="17"/>
      <c r="I3594" s="17"/>
      <c r="J3594" s="17"/>
      <c r="K3594" s="17"/>
      <c r="L3594" s="17"/>
      <c r="M3594" s="17"/>
      <c r="N3594" s="17"/>
    </row>
    <row r="3595" spans="2:14" ht="24.95" customHeight="1">
      <c r="B3595" s="17"/>
      <c r="C3595" s="17"/>
      <c r="F3595" s="17"/>
      <c r="G3595" s="17"/>
      <c r="H3595" s="17"/>
      <c r="I3595" s="17"/>
      <c r="J3595" s="17"/>
      <c r="K3595" s="17"/>
      <c r="L3595" s="17"/>
      <c r="M3595" s="17"/>
      <c r="N3595" s="17"/>
    </row>
    <row r="3596" spans="2:14" ht="24.95" customHeight="1">
      <c r="B3596" s="17"/>
      <c r="C3596" s="17"/>
      <c r="F3596" s="17"/>
      <c r="G3596" s="17"/>
      <c r="H3596" s="17"/>
      <c r="I3596" s="17"/>
      <c r="J3596" s="17"/>
      <c r="K3596" s="17"/>
      <c r="L3596" s="17"/>
      <c r="M3596" s="17"/>
      <c r="N3596" s="17"/>
    </row>
    <row r="3597" spans="2:14" ht="24.95" customHeight="1">
      <c r="B3597" s="17"/>
      <c r="C3597" s="17"/>
      <c r="F3597" s="17"/>
      <c r="G3597" s="17"/>
      <c r="H3597" s="17"/>
      <c r="I3597" s="17"/>
      <c r="J3597" s="17"/>
      <c r="K3597" s="17"/>
      <c r="L3597" s="17"/>
      <c r="M3597" s="17"/>
      <c r="N3597" s="17"/>
    </row>
    <row r="3598" spans="2:14" ht="24.95" customHeight="1">
      <c r="B3598" s="17"/>
      <c r="C3598" s="17"/>
      <c r="F3598" s="17"/>
      <c r="G3598" s="17"/>
      <c r="H3598" s="17"/>
      <c r="I3598" s="17"/>
      <c r="J3598" s="17"/>
      <c r="K3598" s="17"/>
      <c r="L3598" s="17"/>
      <c r="M3598" s="17"/>
      <c r="N3598" s="17"/>
    </row>
    <row r="3599" spans="2:14" ht="24.95" customHeight="1">
      <c r="B3599" s="17"/>
      <c r="C3599" s="17"/>
      <c r="F3599" s="17"/>
      <c r="G3599" s="17"/>
      <c r="H3599" s="17"/>
      <c r="I3599" s="17"/>
      <c r="J3599" s="17"/>
      <c r="K3599" s="17"/>
      <c r="L3599" s="17"/>
      <c r="M3599" s="17"/>
      <c r="N3599" s="17"/>
    </row>
    <row r="3600" spans="2:14" ht="24.95" customHeight="1">
      <c r="B3600" s="17"/>
      <c r="C3600" s="17"/>
      <c r="F3600" s="17"/>
      <c r="G3600" s="17"/>
      <c r="H3600" s="17"/>
      <c r="I3600" s="17"/>
      <c r="J3600" s="17"/>
      <c r="K3600" s="17"/>
      <c r="L3600" s="17"/>
      <c r="M3600" s="17"/>
      <c r="N3600" s="17"/>
    </row>
    <row r="3601" spans="2:14" ht="24.95" customHeight="1">
      <c r="B3601" s="17"/>
      <c r="C3601" s="17"/>
      <c r="F3601" s="17"/>
      <c r="G3601" s="17"/>
      <c r="H3601" s="17"/>
      <c r="I3601" s="17"/>
      <c r="J3601" s="17"/>
      <c r="K3601" s="17"/>
      <c r="L3601" s="17"/>
      <c r="M3601" s="17"/>
      <c r="N3601" s="17"/>
    </row>
    <row r="3602" spans="2:14" ht="24.95" customHeight="1">
      <c r="B3602" s="17"/>
      <c r="C3602" s="17"/>
      <c r="F3602" s="17"/>
      <c r="G3602" s="17"/>
      <c r="H3602" s="17"/>
      <c r="I3602" s="17"/>
      <c r="J3602" s="17"/>
      <c r="K3602" s="17"/>
      <c r="L3602" s="17"/>
      <c r="M3602" s="17"/>
      <c r="N3602" s="17"/>
    </row>
    <row r="3603" spans="2:14" ht="24.95" customHeight="1">
      <c r="B3603" s="17"/>
      <c r="C3603" s="17"/>
      <c r="F3603" s="17"/>
      <c r="G3603" s="17"/>
      <c r="H3603" s="17"/>
      <c r="I3603" s="17"/>
      <c r="J3603" s="17"/>
      <c r="K3603" s="17"/>
      <c r="L3603" s="17"/>
      <c r="M3603" s="17"/>
      <c r="N3603" s="17"/>
    </row>
    <row r="3604" spans="2:14" ht="24.95" customHeight="1">
      <c r="B3604" s="17"/>
      <c r="C3604" s="17"/>
      <c r="F3604" s="17"/>
      <c r="G3604" s="17"/>
      <c r="H3604" s="17"/>
      <c r="I3604" s="17"/>
      <c r="J3604" s="17"/>
      <c r="K3604" s="17"/>
      <c r="L3604" s="17"/>
      <c r="M3604" s="17"/>
      <c r="N3604" s="17"/>
    </row>
    <row r="3605" spans="2:14" ht="24.95" customHeight="1">
      <c r="B3605" s="17"/>
      <c r="C3605" s="17"/>
      <c r="F3605" s="17"/>
      <c r="G3605" s="17"/>
      <c r="H3605" s="17"/>
      <c r="I3605" s="17"/>
      <c r="J3605" s="17"/>
      <c r="K3605" s="17"/>
      <c r="L3605" s="17"/>
      <c r="M3605" s="17"/>
      <c r="N3605" s="17"/>
    </row>
    <row r="3606" spans="2:14" ht="24.95" customHeight="1">
      <c r="B3606" s="17"/>
      <c r="C3606" s="17"/>
      <c r="F3606" s="17"/>
      <c r="G3606" s="17"/>
      <c r="H3606" s="17"/>
      <c r="I3606" s="17"/>
      <c r="J3606" s="17"/>
      <c r="K3606" s="17"/>
      <c r="L3606" s="17"/>
      <c r="M3606" s="17"/>
      <c r="N3606" s="17"/>
    </row>
    <row r="3607" spans="2:14" ht="24.95" customHeight="1">
      <c r="B3607" s="17"/>
      <c r="C3607" s="17"/>
      <c r="F3607" s="17"/>
      <c r="G3607" s="17"/>
      <c r="H3607" s="17"/>
      <c r="I3607" s="17"/>
      <c r="J3607" s="17"/>
      <c r="K3607" s="17"/>
      <c r="L3607" s="17"/>
      <c r="M3607" s="17"/>
      <c r="N3607" s="17"/>
    </row>
    <row r="3608" spans="2:14" ht="24.95" customHeight="1">
      <c r="B3608" s="17"/>
      <c r="C3608" s="17"/>
      <c r="F3608" s="17"/>
      <c r="G3608" s="17"/>
      <c r="H3608" s="17"/>
      <c r="I3608" s="17"/>
      <c r="J3608" s="17"/>
      <c r="K3608" s="17"/>
      <c r="L3608" s="17"/>
      <c r="M3608" s="17"/>
      <c r="N3608" s="17"/>
    </row>
    <row r="3609" spans="2:14" ht="24.95" customHeight="1">
      <c r="B3609" s="17"/>
      <c r="C3609" s="17"/>
      <c r="F3609" s="17"/>
      <c r="G3609" s="17"/>
      <c r="H3609" s="17"/>
      <c r="I3609" s="17"/>
      <c r="J3609" s="17"/>
      <c r="K3609" s="17"/>
      <c r="L3609" s="17"/>
      <c r="M3609" s="17"/>
      <c r="N3609" s="17"/>
    </row>
    <row r="3610" spans="2:14" ht="24.95" customHeight="1">
      <c r="B3610" s="17"/>
      <c r="C3610" s="17"/>
      <c r="F3610" s="17"/>
      <c r="G3610" s="17"/>
      <c r="H3610" s="17"/>
      <c r="I3610" s="17"/>
      <c r="J3610" s="17"/>
      <c r="K3610" s="17"/>
      <c r="L3610" s="17"/>
      <c r="M3610" s="17"/>
      <c r="N3610" s="17"/>
    </row>
    <row r="3611" spans="2:14" ht="24.95" customHeight="1">
      <c r="B3611" s="17"/>
      <c r="C3611" s="17"/>
      <c r="F3611" s="17"/>
      <c r="G3611" s="17"/>
      <c r="H3611" s="17"/>
      <c r="I3611" s="17"/>
      <c r="J3611" s="17"/>
      <c r="K3611" s="17"/>
      <c r="L3611" s="17"/>
      <c r="M3611" s="17"/>
      <c r="N3611" s="17"/>
    </row>
    <row r="3612" spans="2:14" ht="24.95" customHeight="1">
      <c r="B3612" s="17"/>
      <c r="C3612" s="17"/>
      <c r="F3612" s="17"/>
      <c r="G3612" s="17"/>
      <c r="H3612" s="17"/>
      <c r="I3612" s="17"/>
      <c r="J3612" s="17"/>
      <c r="K3612" s="17"/>
      <c r="L3612" s="17"/>
      <c r="M3612" s="17"/>
      <c r="N3612" s="17"/>
    </row>
    <row r="3613" spans="2:14" ht="24.95" customHeight="1">
      <c r="B3613" s="17"/>
      <c r="C3613" s="17"/>
      <c r="F3613" s="17"/>
      <c r="G3613" s="17"/>
      <c r="H3613" s="17"/>
      <c r="I3613" s="17"/>
      <c r="J3613" s="17"/>
      <c r="K3613" s="17"/>
      <c r="L3613" s="17"/>
      <c r="M3613" s="17"/>
      <c r="N3613" s="17"/>
    </row>
    <row r="3614" spans="2:14" ht="24.95" customHeight="1">
      <c r="B3614" s="17"/>
      <c r="C3614" s="17"/>
      <c r="F3614" s="17"/>
      <c r="G3614" s="17"/>
      <c r="H3614" s="17"/>
      <c r="I3614" s="17"/>
      <c r="J3614" s="17"/>
      <c r="K3614" s="17"/>
      <c r="L3614" s="17"/>
      <c r="M3614" s="17"/>
      <c r="N3614" s="17"/>
    </row>
    <row r="3615" spans="2:14" ht="24.95" customHeight="1">
      <c r="B3615" s="17"/>
      <c r="C3615" s="17"/>
      <c r="F3615" s="17"/>
      <c r="G3615" s="17"/>
      <c r="H3615" s="17"/>
      <c r="I3615" s="17"/>
      <c r="J3615" s="17"/>
      <c r="K3615" s="17"/>
      <c r="L3615" s="17"/>
      <c r="M3615" s="17"/>
      <c r="N3615" s="17"/>
    </row>
    <row r="3616" spans="2:14" ht="24.95" customHeight="1">
      <c r="B3616" s="17"/>
      <c r="C3616" s="17"/>
      <c r="F3616" s="17"/>
      <c r="G3616" s="17"/>
      <c r="H3616" s="17"/>
      <c r="I3616" s="17"/>
      <c r="J3616" s="17"/>
      <c r="K3616" s="17"/>
      <c r="L3616" s="17"/>
      <c r="M3616" s="17"/>
      <c r="N3616" s="17"/>
    </row>
    <row r="3617" spans="2:14" ht="24.95" customHeight="1">
      <c r="B3617" s="17"/>
      <c r="C3617" s="17"/>
      <c r="F3617" s="17"/>
      <c r="G3617" s="17"/>
      <c r="H3617" s="17"/>
      <c r="I3617" s="17"/>
      <c r="J3617" s="17"/>
      <c r="K3617" s="17"/>
      <c r="L3617" s="17"/>
      <c r="M3617" s="17"/>
      <c r="N3617" s="17"/>
    </row>
    <row r="3618" spans="2:14" ht="24.95" customHeight="1">
      <c r="B3618" s="17"/>
      <c r="C3618" s="17"/>
      <c r="F3618" s="17"/>
      <c r="G3618" s="17"/>
      <c r="H3618" s="17"/>
      <c r="I3618" s="17"/>
      <c r="J3618" s="17"/>
      <c r="K3618" s="17"/>
      <c r="L3618" s="17"/>
      <c r="M3618" s="17"/>
      <c r="N3618" s="17"/>
    </row>
    <row r="3619" spans="2:14" ht="24.95" customHeight="1">
      <c r="B3619" s="17"/>
      <c r="C3619" s="17"/>
      <c r="F3619" s="17"/>
      <c r="G3619" s="17"/>
      <c r="H3619" s="17"/>
      <c r="I3619" s="17"/>
      <c r="J3619" s="17"/>
      <c r="K3619" s="17"/>
      <c r="L3619" s="17"/>
      <c r="M3619" s="17"/>
      <c r="N3619" s="17"/>
    </row>
    <row r="3620" spans="2:14" ht="24.95" customHeight="1">
      <c r="B3620" s="17"/>
      <c r="C3620" s="17"/>
      <c r="F3620" s="17"/>
      <c r="G3620" s="17"/>
      <c r="H3620" s="17"/>
      <c r="I3620" s="17"/>
      <c r="J3620" s="17"/>
      <c r="K3620" s="17"/>
      <c r="L3620" s="17"/>
      <c r="M3620" s="17"/>
      <c r="N3620" s="17"/>
    </row>
    <row r="3621" spans="2:14" ht="24.95" customHeight="1">
      <c r="B3621" s="17"/>
      <c r="C3621" s="17"/>
      <c r="F3621" s="17"/>
      <c r="G3621" s="17"/>
      <c r="H3621" s="17"/>
      <c r="I3621" s="17"/>
      <c r="J3621" s="17"/>
      <c r="K3621" s="17"/>
      <c r="L3621" s="17"/>
      <c r="M3621" s="17"/>
      <c r="N3621" s="17"/>
    </row>
    <row r="3622" spans="2:14" ht="24.95" customHeight="1">
      <c r="B3622" s="17"/>
      <c r="C3622" s="17"/>
      <c r="F3622" s="17"/>
      <c r="G3622" s="17"/>
      <c r="H3622" s="17"/>
      <c r="I3622" s="17"/>
      <c r="J3622" s="17"/>
      <c r="K3622" s="17"/>
      <c r="L3622" s="17"/>
      <c r="M3622" s="17"/>
      <c r="N3622" s="17"/>
    </row>
    <row r="3623" spans="2:14" ht="24.95" customHeight="1">
      <c r="B3623" s="17"/>
      <c r="C3623" s="17"/>
      <c r="F3623" s="17"/>
      <c r="G3623" s="17"/>
      <c r="H3623" s="17"/>
      <c r="I3623" s="17"/>
      <c r="J3623" s="17"/>
      <c r="K3623" s="17"/>
      <c r="L3623" s="17"/>
      <c r="M3623" s="17"/>
      <c r="N3623" s="17"/>
    </row>
    <row r="3624" spans="2:14" ht="24.95" customHeight="1">
      <c r="B3624" s="17"/>
      <c r="C3624" s="17"/>
      <c r="F3624" s="17"/>
      <c r="G3624" s="17"/>
      <c r="H3624" s="17"/>
      <c r="I3624" s="17"/>
      <c r="J3624" s="17"/>
      <c r="K3624" s="17"/>
      <c r="L3624" s="17"/>
      <c r="M3624" s="17"/>
      <c r="N3624" s="17"/>
    </row>
    <row r="3625" spans="2:14" ht="24.95" customHeight="1">
      <c r="B3625" s="17"/>
      <c r="C3625" s="17"/>
      <c r="F3625" s="17"/>
      <c r="G3625" s="17"/>
      <c r="H3625" s="17"/>
      <c r="I3625" s="17"/>
      <c r="J3625" s="17"/>
      <c r="K3625" s="17"/>
      <c r="L3625" s="17"/>
      <c r="M3625" s="17"/>
      <c r="N3625" s="17"/>
    </row>
    <row r="3626" spans="2:14" ht="24.95" customHeight="1">
      <c r="B3626" s="17"/>
      <c r="C3626" s="17"/>
      <c r="F3626" s="17"/>
      <c r="G3626" s="17"/>
      <c r="H3626" s="17"/>
      <c r="I3626" s="17"/>
      <c r="J3626" s="17"/>
      <c r="K3626" s="17"/>
      <c r="L3626" s="17"/>
      <c r="M3626" s="17"/>
      <c r="N3626" s="17"/>
    </row>
    <row r="3627" spans="2:14" ht="24.95" customHeight="1">
      <c r="B3627" s="17"/>
      <c r="C3627" s="17"/>
      <c r="F3627" s="17"/>
      <c r="G3627" s="17"/>
      <c r="H3627" s="17"/>
      <c r="I3627" s="17"/>
      <c r="J3627" s="17"/>
      <c r="K3627" s="17"/>
      <c r="L3627" s="17"/>
      <c r="M3627" s="17"/>
      <c r="N3627" s="17"/>
    </row>
    <row r="3628" spans="2:14" ht="24.95" customHeight="1">
      <c r="B3628" s="17"/>
      <c r="C3628" s="17"/>
      <c r="F3628" s="17"/>
      <c r="G3628" s="17"/>
      <c r="H3628" s="17"/>
      <c r="I3628" s="17"/>
      <c r="J3628" s="17"/>
      <c r="K3628" s="17"/>
      <c r="L3628" s="17"/>
      <c r="M3628" s="17"/>
      <c r="N3628" s="17"/>
    </row>
    <row r="3629" spans="2:14" ht="24.95" customHeight="1">
      <c r="B3629" s="17"/>
      <c r="C3629" s="17"/>
      <c r="F3629" s="17"/>
      <c r="G3629" s="17"/>
      <c r="H3629" s="17"/>
      <c r="I3629" s="17"/>
      <c r="J3629" s="17"/>
      <c r="K3629" s="17"/>
      <c r="L3629" s="17"/>
      <c r="M3629" s="17"/>
      <c r="N3629" s="17"/>
    </row>
    <row r="3630" spans="2:14" ht="24.95" customHeight="1">
      <c r="B3630" s="17"/>
      <c r="C3630" s="17"/>
      <c r="F3630" s="17"/>
      <c r="G3630" s="17"/>
      <c r="H3630" s="17"/>
      <c r="I3630" s="17"/>
      <c r="J3630" s="17"/>
      <c r="K3630" s="17"/>
      <c r="L3630" s="17"/>
      <c r="M3630" s="17"/>
      <c r="N3630" s="17"/>
    </row>
    <row r="3631" spans="2:14" ht="24.95" customHeight="1">
      <c r="B3631" s="17"/>
      <c r="C3631" s="17"/>
      <c r="F3631" s="17"/>
      <c r="G3631" s="17"/>
      <c r="H3631" s="17"/>
      <c r="I3631" s="17"/>
      <c r="J3631" s="17"/>
      <c r="K3631" s="17"/>
      <c r="L3631" s="17"/>
      <c r="M3631" s="17"/>
      <c r="N3631" s="17"/>
    </row>
    <row r="3632" spans="2:14" ht="24.95" customHeight="1">
      <c r="B3632" s="17"/>
      <c r="C3632" s="17"/>
      <c r="F3632" s="17"/>
      <c r="G3632" s="17"/>
      <c r="H3632" s="17"/>
      <c r="I3632" s="17"/>
      <c r="J3632" s="17"/>
      <c r="K3632" s="17"/>
      <c r="L3632" s="17"/>
      <c r="M3632" s="17"/>
      <c r="N3632" s="17"/>
    </row>
    <row r="3633" spans="2:14" ht="24.95" customHeight="1">
      <c r="B3633" s="17"/>
      <c r="C3633" s="17"/>
      <c r="F3633" s="17"/>
      <c r="G3633" s="17"/>
      <c r="H3633" s="17"/>
      <c r="I3633" s="17"/>
      <c r="J3633" s="17"/>
      <c r="K3633" s="17"/>
      <c r="L3633" s="17"/>
      <c r="M3633" s="17"/>
      <c r="N3633" s="17"/>
    </row>
    <row r="3634" spans="2:14" ht="24.95" customHeight="1">
      <c r="B3634" s="17"/>
      <c r="C3634" s="17"/>
      <c r="F3634" s="17"/>
      <c r="G3634" s="17"/>
      <c r="H3634" s="17"/>
      <c r="I3634" s="17"/>
      <c r="J3634" s="17"/>
      <c r="K3634" s="17"/>
      <c r="L3634" s="17"/>
      <c r="M3634" s="17"/>
      <c r="N3634" s="17"/>
    </row>
    <row r="3635" spans="2:14" ht="24.95" customHeight="1">
      <c r="B3635" s="17"/>
      <c r="C3635" s="17"/>
      <c r="F3635" s="17"/>
      <c r="G3635" s="17"/>
      <c r="H3635" s="17"/>
      <c r="I3635" s="17"/>
      <c r="J3635" s="17"/>
      <c r="K3635" s="17"/>
      <c r="L3635" s="17"/>
      <c r="M3635" s="17"/>
      <c r="N3635" s="17"/>
    </row>
    <row r="3636" spans="2:14" ht="24.95" customHeight="1">
      <c r="B3636" s="17"/>
      <c r="C3636" s="17"/>
      <c r="F3636" s="17"/>
      <c r="G3636" s="17"/>
      <c r="H3636" s="17"/>
      <c r="I3636" s="17"/>
      <c r="J3636" s="17"/>
      <c r="K3636" s="17"/>
      <c r="L3636" s="17"/>
      <c r="M3636" s="17"/>
      <c r="N3636" s="17"/>
    </row>
    <row r="3637" spans="2:14" ht="24.95" customHeight="1">
      <c r="B3637" s="17"/>
      <c r="C3637" s="17"/>
      <c r="F3637" s="17"/>
      <c r="G3637" s="17"/>
      <c r="H3637" s="17"/>
      <c r="I3637" s="17"/>
      <c r="J3637" s="17"/>
      <c r="K3637" s="17"/>
      <c r="L3637" s="17"/>
      <c r="M3637" s="17"/>
      <c r="N3637" s="17"/>
    </row>
    <row r="3638" spans="2:14" ht="24.95" customHeight="1">
      <c r="B3638" s="17"/>
      <c r="C3638" s="17"/>
      <c r="F3638" s="17"/>
      <c r="G3638" s="17"/>
      <c r="H3638" s="17"/>
      <c r="I3638" s="17"/>
      <c r="J3638" s="17"/>
      <c r="K3638" s="17"/>
      <c r="L3638" s="17"/>
      <c r="M3638" s="17"/>
      <c r="N3638" s="17"/>
    </row>
    <row r="3639" spans="2:14" ht="24.95" customHeight="1">
      <c r="B3639" s="17"/>
      <c r="C3639" s="17"/>
      <c r="F3639" s="17"/>
      <c r="G3639" s="17"/>
      <c r="H3639" s="17"/>
      <c r="I3639" s="17"/>
      <c r="J3639" s="17"/>
      <c r="K3639" s="17"/>
      <c r="L3639" s="17"/>
      <c r="M3639" s="17"/>
      <c r="N3639" s="17"/>
    </row>
    <row r="3640" spans="2:14" ht="24.95" customHeight="1">
      <c r="B3640" s="17"/>
      <c r="C3640" s="17"/>
      <c r="F3640" s="17"/>
      <c r="G3640" s="17"/>
      <c r="H3640" s="17"/>
      <c r="I3640" s="17"/>
      <c r="J3640" s="17"/>
      <c r="K3640" s="17"/>
      <c r="L3640" s="17"/>
      <c r="M3640" s="17"/>
      <c r="N3640" s="17"/>
    </row>
    <row r="3641" spans="2:14" ht="24.95" customHeight="1">
      <c r="B3641" s="17"/>
      <c r="C3641" s="17"/>
      <c r="F3641" s="17"/>
      <c r="G3641" s="17"/>
      <c r="H3641" s="17"/>
      <c r="I3641" s="17"/>
      <c r="J3641" s="17"/>
      <c r="K3641" s="17"/>
      <c r="L3641" s="17"/>
      <c r="M3641" s="17"/>
      <c r="N3641" s="17"/>
    </row>
    <row r="3642" spans="2:14" ht="24.95" customHeight="1">
      <c r="B3642" s="17"/>
      <c r="C3642" s="17"/>
      <c r="F3642" s="17"/>
      <c r="G3642" s="17"/>
      <c r="H3642" s="17"/>
      <c r="I3642" s="17"/>
      <c r="J3642" s="17"/>
      <c r="K3642" s="17"/>
      <c r="L3642" s="17"/>
      <c r="M3642" s="17"/>
      <c r="N3642" s="17"/>
    </row>
    <row r="3643" spans="2:14" ht="24.95" customHeight="1">
      <c r="B3643" s="17"/>
      <c r="C3643" s="17"/>
      <c r="F3643" s="17"/>
      <c r="G3643" s="17"/>
      <c r="H3643" s="17"/>
      <c r="I3643" s="17"/>
      <c r="J3643" s="17"/>
      <c r="K3643" s="17"/>
      <c r="L3643" s="17"/>
      <c r="M3643" s="17"/>
      <c r="N3643" s="17"/>
    </row>
    <row r="3644" spans="2:14" ht="24.95" customHeight="1">
      <c r="B3644" s="17"/>
      <c r="C3644" s="17"/>
      <c r="F3644" s="17"/>
      <c r="G3644" s="17"/>
      <c r="H3644" s="17"/>
      <c r="I3644" s="17"/>
      <c r="J3644" s="17"/>
      <c r="K3644" s="17"/>
      <c r="L3644" s="17"/>
      <c r="M3644" s="17"/>
      <c r="N3644" s="17"/>
    </row>
    <row r="3645" spans="2:14" ht="24.95" customHeight="1">
      <c r="B3645" s="17"/>
      <c r="C3645" s="17"/>
      <c r="F3645" s="17"/>
      <c r="G3645" s="17"/>
      <c r="H3645" s="17"/>
      <c r="I3645" s="17"/>
      <c r="J3645" s="17"/>
      <c r="K3645" s="17"/>
      <c r="L3645" s="17"/>
      <c r="M3645" s="17"/>
      <c r="N3645" s="17"/>
    </row>
    <row r="3646" spans="2:14" ht="24.95" customHeight="1">
      <c r="B3646" s="17"/>
      <c r="C3646" s="17"/>
      <c r="F3646" s="17"/>
      <c r="G3646" s="17"/>
      <c r="H3646" s="17"/>
      <c r="I3646" s="17"/>
      <c r="J3646" s="17"/>
      <c r="K3646" s="17"/>
      <c r="L3646" s="17"/>
      <c r="M3646" s="17"/>
      <c r="N3646" s="17"/>
    </row>
    <row r="3647" spans="2:14" ht="24.95" customHeight="1">
      <c r="B3647" s="17"/>
      <c r="C3647" s="17"/>
      <c r="F3647" s="17"/>
      <c r="G3647" s="17"/>
      <c r="H3647" s="17"/>
      <c r="I3647" s="17"/>
      <c r="J3647" s="17"/>
      <c r="K3647" s="17"/>
      <c r="L3647" s="17"/>
      <c r="M3647" s="17"/>
      <c r="N3647" s="17"/>
    </row>
    <row r="3648" spans="2:14" ht="24.95" customHeight="1">
      <c r="B3648" s="17"/>
      <c r="C3648" s="17"/>
      <c r="F3648" s="17"/>
      <c r="G3648" s="17"/>
      <c r="H3648" s="17"/>
      <c r="I3648" s="17"/>
      <c r="J3648" s="17"/>
      <c r="K3648" s="17"/>
      <c r="L3648" s="17"/>
      <c r="M3648" s="17"/>
      <c r="N3648" s="17"/>
    </row>
    <row r="3649" spans="2:14" ht="24.95" customHeight="1">
      <c r="B3649" s="17"/>
      <c r="C3649" s="17"/>
      <c r="F3649" s="17"/>
      <c r="G3649" s="17"/>
      <c r="H3649" s="17"/>
      <c r="I3649" s="17"/>
      <c r="J3649" s="17"/>
      <c r="K3649" s="17"/>
      <c r="L3649" s="17"/>
      <c r="M3649" s="17"/>
      <c r="N3649" s="17"/>
    </row>
    <row r="3650" spans="2:14" ht="24.95" customHeight="1">
      <c r="B3650" s="17"/>
      <c r="C3650" s="17"/>
      <c r="F3650" s="17"/>
      <c r="G3650" s="17"/>
      <c r="H3650" s="17"/>
      <c r="I3650" s="17"/>
      <c r="J3650" s="17"/>
      <c r="K3650" s="17"/>
      <c r="L3650" s="17"/>
      <c r="M3650" s="17"/>
      <c r="N3650" s="17"/>
    </row>
    <row r="3651" spans="2:14" ht="24.95" customHeight="1">
      <c r="B3651" s="17"/>
      <c r="C3651" s="17"/>
      <c r="F3651" s="17"/>
      <c r="G3651" s="17"/>
      <c r="H3651" s="17"/>
      <c r="I3651" s="17"/>
      <c r="J3651" s="17"/>
      <c r="K3651" s="17"/>
      <c r="L3651" s="17"/>
      <c r="M3651" s="17"/>
      <c r="N3651" s="17"/>
    </row>
    <row r="3652" spans="2:14" ht="24.95" customHeight="1">
      <c r="B3652" s="17"/>
      <c r="C3652" s="17"/>
      <c r="F3652" s="17"/>
      <c r="G3652" s="17"/>
      <c r="H3652" s="17"/>
      <c r="I3652" s="17"/>
      <c r="J3652" s="17"/>
      <c r="K3652" s="17"/>
      <c r="L3652" s="17"/>
      <c r="M3652" s="17"/>
      <c r="N3652" s="17"/>
    </row>
    <row r="3653" spans="2:14" ht="24.95" customHeight="1">
      <c r="B3653" s="17"/>
      <c r="C3653" s="17"/>
      <c r="F3653" s="17"/>
      <c r="G3653" s="17"/>
      <c r="H3653" s="17"/>
      <c r="I3653" s="17"/>
      <c r="J3653" s="17"/>
      <c r="K3653" s="17"/>
      <c r="L3653" s="17"/>
      <c r="M3653" s="17"/>
      <c r="N3653" s="17"/>
    </row>
    <row r="3654" spans="2:14" ht="24.95" customHeight="1">
      <c r="B3654" s="17"/>
      <c r="C3654" s="17"/>
      <c r="F3654" s="17"/>
      <c r="G3654" s="17"/>
      <c r="H3654" s="17"/>
      <c r="I3654" s="17"/>
      <c r="J3654" s="17"/>
      <c r="K3654" s="17"/>
      <c r="L3654" s="17"/>
      <c r="M3654" s="17"/>
      <c r="N3654" s="17"/>
    </row>
    <row r="3655" spans="2:14" ht="24.95" customHeight="1">
      <c r="B3655" s="17"/>
      <c r="C3655" s="17"/>
      <c r="F3655" s="17"/>
      <c r="G3655" s="17"/>
      <c r="H3655" s="17"/>
      <c r="I3655" s="17"/>
      <c r="J3655" s="17"/>
      <c r="K3655" s="17"/>
      <c r="L3655" s="17"/>
      <c r="M3655" s="17"/>
      <c r="N3655" s="17"/>
    </row>
    <row r="3656" spans="2:14" ht="24.95" customHeight="1">
      <c r="B3656" s="17"/>
      <c r="C3656" s="17"/>
      <c r="F3656" s="17"/>
      <c r="G3656" s="17"/>
      <c r="H3656" s="17"/>
      <c r="I3656" s="17"/>
      <c r="J3656" s="17"/>
      <c r="K3656" s="17"/>
      <c r="L3656" s="17"/>
      <c r="M3656" s="17"/>
      <c r="N3656" s="17"/>
    </row>
    <row r="3657" spans="2:14" ht="24.95" customHeight="1">
      <c r="B3657" s="17"/>
      <c r="C3657" s="17"/>
      <c r="F3657" s="17"/>
      <c r="G3657" s="17"/>
      <c r="H3657" s="17"/>
      <c r="I3657" s="17"/>
      <c r="J3657" s="17"/>
      <c r="K3657" s="17"/>
      <c r="L3657" s="17"/>
      <c r="M3657" s="17"/>
      <c r="N3657" s="17"/>
    </row>
    <row r="3658" spans="2:14" ht="24.95" customHeight="1">
      <c r="B3658" s="17"/>
      <c r="C3658" s="17"/>
      <c r="F3658" s="17"/>
      <c r="G3658" s="17"/>
      <c r="H3658" s="17"/>
      <c r="I3658" s="17"/>
      <c r="J3658" s="17"/>
      <c r="K3658" s="17"/>
      <c r="L3658" s="17"/>
      <c r="M3658" s="17"/>
      <c r="N3658" s="17"/>
    </row>
    <row r="3659" spans="2:14" ht="24.95" customHeight="1">
      <c r="B3659" s="17"/>
      <c r="C3659" s="17"/>
      <c r="F3659" s="17"/>
      <c r="G3659" s="17"/>
      <c r="H3659" s="17"/>
      <c r="I3659" s="17"/>
      <c r="J3659" s="17"/>
      <c r="K3659" s="17"/>
      <c r="L3659" s="17"/>
      <c r="M3659" s="17"/>
      <c r="N3659" s="17"/>
    </row>
    <row r="3660" spans="2:14" ht="24.95" customHeight="1">
      <c r="B3660" s="17"/>
      <c r="C3660" s="17"/>
      <c r="F3660" s="17"/>
      <c r="G3660" s="17"/>
      <c r="H3660" s="17"/>
      <c r="I3660" s="17"/>
      <c r="J3660" s="17"/>
      <c r="K3660" s="17"/>
      <c r="L3660" s="17"/>
      <c r="M3660" s="17"/>
      <c r="N3660" s="17"/>
    </row>
    <row r="3661" spans="2:14" ht="24.95" customHeight="1">
      <c r="B3661" s="17"/>
      <c r="C3661" s="17"/>
      <c r="F3661" s="17"/>
      <c r="G3661" s="17"/>
      <c r="H3661" s="17"/>
      <c r="I3661" s="17"/>
      <c r="J3661" s="17"/>
      <c r="K3661" s="17"/>
      <c r="L3661" s="17"/>
      <c r="M3661" s="17"/>
      <c r="N3661" s="17"/>
    </row>
    <row r="3662" spans="2:14" ht="24.95" customHeight="1">
      <c r="B3662" s="17"/>
      <c r="C3662" s="17"/>
      <c r="F3662" s="17"/>
      <c r="G3662" s="17"/>
      <c r="H3662" s="17"/>
      <c r="I3662" s="17"/>
      <c r="J3662" s="17"/>
      <c r="K3662" s="17"/>
      <c r="L3662" s="17"/>
      <c r="M3662" s="17"/>
      <c r="N3662" s="17"/>
    </row>
    <row r="3663" spans="2:14" ht="24.95" customHeight="1">
      <c r="B3663" s="17"/>
      <c r="C3663" s="17"/>
      <c r="F3663" s="17"/>
      <c r="G3663" s="17"/>
      <c r="H3663" s="17"/>
      <c r="I3663" s="17"/>
      <c r="J3663" s="17"/>
      <c r="K3663" s="17"/>
      <c r="L3663" s="17"/>
      <c r="M3663" s="17"/>
      <c r="N3663" s="17"/>
    </row>
    <row r="3664" spans="2:14" ht="24.95" customHeight="1">
      <c r="B3664" s="17"/>
      <c r="C3664" s="17"/>
      <c r="F3664" s="17"/>
      <c r="G3664" s="17"/>
      <c r="H3664" s="17"/>
      <c r="I3664" s="17"/>
      <c r="J3664" s="17"/>
      <c r="K3664" s="17"/>
      <c r="L3664" s="17"/>
      <c r="M3664" s="17"/>
      <c r="N3664" s="17"/>
    </row>
    <row r="3665" spans="2:14" ht="24.95" customHeight="1">
      <c r="B3665" s="17"/>
      <c r="C3665" s="17"/>
      <c r="F3665" s="17"/>
      <c r="G3665" s="17"/>
      <c r="H3665" s="17"/>
      <c r="I3665" s="17"/>
      <c r="J3665" s="17"/>
      <c r="K3665" s="17"/>
      <c r="L3665" s="17"/>
      <c r="M3665" s="17"/>
      <c r="N3665" s="17"/>
    </row>
    <row r="3666" spans="2:14" ht="24.95" customHeight="1">
      <c r="B3666" s="17"/>
      <c r="C3666" s="17"/>
      <c r="F3666" s="17"/>
      <c r="G3666" s="17"/>
      <c r="H3666" s="17"/>
      <c r="I3666" s="17"/>
      <c r="J3666" s="17"/>
      <c r="K3666" s="17"/>
      <c r="L3666" s="17"/>
      <c r="M3666" s="17"/>
      <c r="N3666" s="17"/>
    </row>
    <row r="3667" spans="2:14" ht="24.95" customHeight="1">
      <c r="B3667" s="17"/>
      <c r="C3667" s="17"/>
      <c r="F3667" s="17"/>
      <c r="G3667" s="17"/>
      <c r="H3667" s="17"/>
      <c r="I3667" s="17"/>
      <c r="J3667" s="17"/>
      <c r="K3667" s="17"/>
      <c r="L3667" s="17"/>
      <c r="M3667" s="17"/>
      <c r="N3667" s="17"/>
    </row>
    <row r="3668" spans="2:14" ht="24.95" customHeight="1">
      <c r="B3668" s="17"/>
      <c r="C3668" s="17"/>
      <c r="F3668" s="17"/>
      <c r="G3668" s="17"/>
      <c r="H3668" s="17"/>
      <c r="I3668" s="17"/>
      <c r="J3668" s="17"/>
      <c r="K3668" s="17"/>
      <c r="L3668" s="17"/>
      <c r="M3668" s="17"/>
      <c r="N3668" s="17"/>
    </row>
    <row r="3669" spans="2:14" ht="24.95" customHeight="1">
      <c r="B3669" s="17"/>
      <c r="C3669" s="17"/>
      <c r="F3669" s="17"/>
      <c r="G3669" s="17"/>
      <c r="H3669" s="17"/>
      <c r="I3669" s="17"/>
      <c r="J3669" s="17"/>
      <c r="K3669" s="17"/>
      <c r="L3669" s="17"/>
      <c r="M3669" s="17"/>
      <c r="N3669" s="17"/>
    </row>
    <row r="3670" spans="2:14" ht="24.95" customHeight="1">
      <c r="B3670" s="17"/>
      <c r="C3670" s="17"/>
      <c r="F3670" s="17"/>
      <c r="G3670" s="17"/>
      <c r="H3670" s="17"/>
      <c r="I3670" s="17"/>
      <c r="J3670" s="17"/>
      <c r="K3670" s="17"/>
      <c r="L3670" s="17"/>
      <c r="M3670" s="17"/>
      <c r="N3670" s="17"/>
    </row>
    <row r="3671" spans="2:14" ht="24.95" customHeight="1">
      <c r="B3671" s="17"/>
      <c r="C3671" s="17"/>
      <c r="F3671" s="17"/>
      <c r="G3671" s="17"/>
      <c r="H3671" s="17"/>
      <c r="I3671" s="17"/>
      <c r="J3671" s="17"/>
      <c r="K3671" s="17"/>
      <c r="L3671" s="17"/>
      <c r="M3671" s="17"/>
      <c r="N3671" s="17"/>
    </row>
    <row r="3672" spans="2:14" ht="24.95" customHeight="1">
      <c r="B3672" s="17"/>
      <c r="C3672" s="17"/>
      <c r="F3672" s="17"/>
      <c r="G3672" s="17"/>
      <c r="H3672" s="17"/>
      <c r="I3672" s="17"/>
      <c r="J3672" s="17"/>
      <c r="K3672" s="17"/>
      <c r="L3672" s="17"/>
      <c r="M3672" s="17"/>
      <c r="N3672" s="17"/>
    </row>
    <row r="3673" spans="2:14" ht="24.95" customHeight="1">
      <c r="B3673" s="17"/>
      <c r="C3673" s="17"/>
      <c r="F3673" s="17"/>
      <c r="G3673" s="17"/>
      <c r="H3673" s="17"/>
      <c r="I3673" s="17"/>
      <c r="J3673" s="17"/>
      <c r="K3673" s="17"/>
      <c r="L3673" s="17"/>
      <c r="M3673" s="17"/>
      <c r="N3673" s="17"/>
    </row>
    <row r="3674" spans="2:14" ht="24.95" customHeight="1">
      <c r="B3674" s="17"/>
      <c r="C3674" s="17"/>
      <c r="F3674" s="17"/>
      <c r="G3674" s="17"/>
      <c r="H3674" s="17"/>
      <c r="I3674" s="17"/>
      <c r="J3674" s="17"/>
      <c r="K3674" s="17"/>
      <c r="L3674" s="17"/>
      <c r="M3674" s="17"/>
      <c r="N3674" s="17"/>
    </row>
    <row r="3675" spans="2:14" ht="24.95" customHeight="1">
      <c r="B3675" s="17"/>
      <c r="C3675" s="17"/>
      <c r="F3675" s="17"/>
      <c r="G3675" s="17"/>
      <c r="H3675" s="17"/>
      <c r="I3675" s="17"/>
      <c r="J3675" s="17"/>
      <c r="K3675" s="17"/>
      <c r="L3675" s="17"/>
      <c r="M3675" s="17"/>
      <c r="N3675" s="17"/>
    </row>
    <row r="3676" spans="2:14" ht="24.95" customHeight="1">
      <c r="B3676" s="17"/>
      <c r="C3676" s="17"/>
      <c r="F3676" s="17"/>
      <c r="G3676" s="17"/>
      <c r="H3676" s="17"/>
      <c r="I3676" s="17"/>
      <c r="J3676" s="17"/>
      <c r="K3676" s="17"/>
      <c r="L3676" s="17"/>
      <c r="M3676" s="17"/>
      <c r="N3676" s="17"/>
    </row>
    <row r="3677" spans="2:14" ht="24.95" customHeight="1">
      <c r="B3677" s="17"/>
      <c r="C3677" s="17"/>
      <c r="F3677" s="17"/>
      <c r="G3677" s="17"/>
      <c r="H3677" s="17"/>
      <c r="I3677" s="17"/>
      <c r="J3677" s="17"/>
      <c r="K3677" s="17"/>
      <c r="L3677" s="17"/>
      <c r="M3677" s="17"/>
      <c r="N3677" s="17"/>
    </row>
    <row r="3678" spans="2:14" ht="24.95" customHeight="1">
      <c r="B3678" s="17"/>
      <c r="C3678" s="17"/>
      <c r="F3678" s="17"/>
      <c r="G3678" s="17"/>
      <c r="H3678" s="17"/>
      <c r="I3678" s="17"/>
      <c r="J3678" s="17"/>
      <c r="K3678" s="17"/>
      <c r="L3678" s="17"/>
      <c r="M3678" s="17"/>
      <c r="N3678" s="17"/>
    </row>
    <row r="3679" spans="2:14" ht="24.95" customHeight="1">
      <c r="B3679" s="17"/>
      <c r="C3679" s="17"/>
      <c r="F3679" s="17"/>
      <c r="G3679" s="17"/>
      <c r="H3679" s="17"/>
      <c r="I3679" s="17"/>
      <c r="J3679" s="17"/>
      <c r="K3679" s="17"/>
      <c r="L3679" s="17"/>
      <c r="M3679" s="17"/>
      <c r="N3679" s="17"/>
    </row>
    <row r="3680" spans="2:14" ht="24.95" customHeight="1">
      <c r="B3680" s="17"/>
      <c r="C3680" s="17"/>
      <c r="F3680" s="17"/>
      <c r="G3680" s="17"/>
      <c r="H3680" s="17"/>
      <c r="I3680" s="17"/>
      <c r="J3680" s="17"/>
      <c r="K3680" s="17"/>
      <c r="L3680" s="17"/>
      <c r="M3680" s="17"/>
      <c r="N3680" s="17"/>
    </row>
    <row r="3681" spans="2:14" ht="24.95" customHeight="1">
      <c r="B3681" s="17"/>
      <c r="C3681" s="17"/>
      <c r="F3681" s="17"/>
      <c r="G3681" s="17"/>
      <c r="H3681" s="17"/>
      <c r="I3681" s="17"/>
      <c r="J3681" s="17"/>
      <c r="K3681" s="17"/>
      <c r="L3681" s="17"/>
      <c r="M3681" s="17"/>
      <c r="N3681" s="17"/>
    </row>
    <row r="3682" spans="2:14" ht="24.95" customHeight="1">
      <c r="B3682" s="17"/>
      <c r="C3682" s="17"/>
      <c r="F3682" s="17"/>
      <c r="G3682" s="17"/>
      <c r="H3682" s="17"/>
      <c r="I3682" s="17"/>
      <c r="J3682" s="17"/>
      <c r="K3682" s="17"/>
      <c r="L3682" s="17"/>
      <c r="M3682" s="17"/>
      <c r="N3682" s="17"/>
    </row>
    <row r="3683" spans="2:14" ht="24.95" customHeight="1">
      <c r="B3683" s="17"/>
      <c r="C3683" s="17"/>
      <c r="F3683" s="17"/>
      <c r="G3683" s="17"/>
      <c r="H3683" s="17"/>
      <c r="I3683" s="17"/>
      <c r="J3683" s="17"/>
      <c r="K3683" s="17"/>
      <c r="L3683" s="17"/>
      <c r="M3683" s="17"/>
      <c r="N3683" s="17"/>
    </row>
    <row r="3684" spans="2:14" ht="24.95" customHeight="1">
      <c r="B3684" s="17"/>
      <c r="C3684" s="17"/>
      <c r="F3684" s="17"/>
      <c r="G3684" s="17"/>
      <c r="H3684" s="17"/>
      <c r="I3684" s="17"/>
      <c r="J3684" s="17"/>
      <c r="K3684" s="17"/>
      <c r="L3684" s="17"/>
      <c r="M3684" s="17"/>
      <c r="N3684" s="17"/>
    </row>
    <row r="3685" spans="2:14" ht="24.95" customHeight="1">
      <c r="B3685" s="17"/>
      <c r="C3685" s="17"/>
      <c r="F3685" s="17"/>
      <c r="G3685" s="17"/>
      <c r="H3685" s="17"/>
      <c r="I3685" s="17"/>
      <c r="J3685" s="17"/>
      <c r="K3685" s="17"/>
      <c r="L3685" s="17"/>
      <c r="M3685" s="17"/>
      <c r="N3685" s="17"/>
    </row>
    <row r="3686" spans="2:14" ht="24.95" customHeight="1">
      <c r="B3686" s="17"/>
      <c r="C3686" s="17"/>
      <c r="F3686" s="17"/>
      <c r="G3686" s="17"/>
      <c r="H3686" s="17"/>
      <c r="I3686" s="17"/>
      <c r="J3686" s="17"/>
      <c r="K3686" s="17"/>
      <c r="L3686" s="17"/>
      <c r="M3686" s="17"/>
      <c r="N3686" s="17"/>
    </row>
    <row r="3687" spans="2:14" ht="24.95" customHeight="1">
      <c r="B3687" s="17"/>
      <c r="C3687" s="17"/>
      <c r="F3687" s="17"/>
      <c r="G3687" s="17"/>
      <c r="H3687" s="17"/>
      <c r="I3687" s="17"/>
      <c r="J3687" s="17"/>
      <c r="K3687" s="17"/>
      <c r="L3687" s="17"/>
      <c r="M3687" s="17"/>
      <c r="N3687" s="17"/>
    </row>
    <row r="3688" spans="2:14" ht="24.95" customHeight="1">
      <c r="B3688" s="17"/>
      <c r="C3688" s="17"/>
      <c r="F3688" s="17"/>
      <c r="G3688" s="17"/>
      <c r="H3688" s="17"/>
      <c r="I3688" s="17"/>
      <c r="J3688" s="17"/>
      <c r="K3688" s="17"/>
      <c r="L3688" s="17"/>
      <c r="M3688" s="17"/>
      <c r="N3688" s="17"/>
    </row>
    <row r="3689" spans="2:14" ht="24.95" customHeight="1">
      <c r="B3689" s="17"/>
      <c r="C3689" s="17"/>
      <c r="F3689" s="17"/>
      <c r="G3689" s="17"/>
      <c r="H3689" s="17"/>
      <c r="I3689" s="17"/>
      <c r="J3689" s="17"/>
      <c r="K3689" s="17"/>
      <c r="L3689" s="17"/>
      <c r="M3689" s="17"/>
      <c r="N3689" s="17"/>
    </row>
    <row r="3690" spans="2:14" ht="24.95" customHeight="1">
      <c r="B3690" s="17"/>
      <c r="C3690" s="17"/>
      <c r="F3690" s="17"/>
      <c r="G3690" s="17"/>
      <c r="H3690" s="17"/>
      <c r="I3690" s="17"/>
      <c r="J3690" s="17"/>
      <c r="K3690" s="17"/>
      <c r="L3690" s="17"/>
      <c r="M3690" s="17"/>
      <c r="N3690" s="17"/>
    </row>
    <row r="3691" spans="2:14" ht="24.95" customHeight="1">
      <c r="B3691" s="17"/>
      <c r="C3691" s="17"/>
      <c r="F3691" s="17"/>
      <c r="G3691" s="17"/>
      <c r="H3691" s="17"/>
      <c r="I3691" s="17"/>
      <c r="J3691" s="17"/>
      <c r="K3691" s="17"/>
      <c r="L3691" s="17"/>
      <c r="M3691" s="17"/>
      <c r="N3691" s="17"/>
    </row>
    <row r="3692" spans="2:14" ht="24.95" customHeight="1">
      <c r="B3692" s="17"/>
      <c r="C3692" s="17"/>
      <c r="F3692" s="17"/>
      <c r="G3692" s="17"/>
      <c r="H3692" s="17"/>
      <c r="I3692" s="17"/>
      <c r="J3692" s="17"/>
      <c r="K3692" s="17"/>
      <c r="L3692" s="17"/>
      <c r="M3692" s="17"/>
      <c r="N3692" s="17"/>
    </row>
    <row r="3693" spans="2:14" ht="24.95" customHeight="1">
      <c r="B3693" s="17"/>
      <c r="C3693" s="17"/>
      <c r="F3693" s="17"/>
      <c r="G3693" s="17"/>
      <c r="H3693" s="17"/>
      <c r="I3693" s="17"/>
      <c r="J3693" s="17"/>
      <c r="K3693" s="17"/>
      <c r="L3693" s="17"/>
      <c r="M3693" s="17"/>
      <c r="N3693" s="17"/>
    </row>
    <row r="3694" spans="2:14" ht="24.95" customHeight="1">
      <c r="B3694" s="17"/>
      <c r="C3694" s="17"/>
      <c r="F3694" s="17"/>
      <c r="G3694" s="17"/>
      <c r="H3694" s="17"/>
      <c r="I3694" s="17"/>
      <c r="J3694" s="17"/>
      <c r="K3694" s="17"/>
      <c r="L3694" s="17"/>
      <c r="M3694" s="17"/>
      <c r="N3694" s="17"/>
    </row>
    <row r="3695" spans="2:14" ht="24.95" customHeight="1">
      <c r="B3695" s="17"/>
      <c r="C3695" s="17"/>
      <c r="F3695" s="17"/>
      <c r="G3695" s="17"/>
      <c r="H3695" s="17"/>
      <c r="I3695" s="17"/>
      <c r="J3695" s="17"/>
      <c r="K3695" s="17"/>
      <c r="L3695" s="17"/>
      <c r="M3695" s="17"/>
      <c r="N3695" s="17"/>
    </row>
    <row r="3696" spans="2:14" ht="24.95" customHeight="1">
      <c r="B3696" s="17"/>
      <c r="C3696" s="17"/>
      <c r="F3696" s="17"/>
      <c r="G3696" s="17"/>
      <c r="H3696" s="17"/>
      <c r="I3696" s="17"/>
      <c r="J3696" s="17"/>
      <c r="K3696" s="17"/>
      <c r="L3696" s="17"/>
      <c r="M3696" s="17"/>
      <c r="N3696" s="17"/>
    </row>
    <row r="3697" spans="2:14" ht="24.95" customHeight="1">
      <c r="B3697" s="17"/>
      <c r="C3697" s="17"/>
      <c r="F3697" s="17"/>
      <c r="G3697" s="17"/>
      <c r="H3697" s="17"/>
      <c r="I3697" s="17"/>
      <c r="J3697" s="17"/>
      <c r="K3697" s="17"/>
      <c r="L3697" s="17"/>
      <c r="M3697" s="17"/>
      <c r="N3697" s="17"/>
    </row>
    <row r="3698" spans="2:14" ht="24.95" customHeight="1">
      <c r="B3698" s="17"/>
      <c r="C3698" s="17"/>
      <c r="F3698" s="17"/>
      <c r="G3698" s="17"/>
      <c r="H3698" s="17"/>
      <c r="I3698" s="17"/>
      <c r="J3698" s="17"/>
      <c r="K3698" s="17"/>
      <c r="L3698" s="17"/>
      <c r="M3698" s="17"/>
      <c r="N3698" s="17"/>
    </row>
    <row r="3699" spans="2:14" ht="24.95" customHeight="1">
      <c r="B3699" s="17"/>
      <c r="C3699" s="17"/>
      <c r="F3699" s="17"/>
      <c r="G3699" s="17"/>
      <c r="H3699" s="17"/>
      <c r="I3699" s="17"/>
      <c r="J3699" s="17"/>
      <c r="K3699" s="17"/>
      <c r="L3699" s="17"/>
      <c r="M3699" s="17"/>
      <c r="N3699" s="17"/>
    </row>
    <row r="3700" spans="2:14" ht="24.95" customHeight="1">
      <c r="B3700" s="17"/>
      <c r="C3700" s="17"/>
      <c r="F3700" s="17"/>
      <c r="G3700" s="17"/>
      <c r="H3700" s="17"/>
      <c r="I3700" s="17"/>
      <c r="J3700" s="17"/>
      <c r="K3700" s="17"/>
      <c r="L3700" s="17"/>
      <c r="M3700" s="17"/>
      <c r="N3700" s="17"/>
    </row>
    <row r="3701" spans="2:14" ht="24.95" customHeight="1">
      <c r="B3701" s="17"/>
      <c r="C3701" s="17"/>
      <c r="F3701" s="17"/>
      <c r="G3701" s="17"/>
      <c r="H3701" s="17"/>
      <c r="I3701" s="17"/>
      <c r="J3701" s="17"/>
      <c r="K3701" s="17"/>
      <c r="L3701" s="17"/>
      <c r="M3701" s="17"/>
      <c r="N3701" s="17"/>
    </row>
    <row r="3702" spans="2:14" ht="24.95" customHeight="1">
      <c r="B3702" s="17"/>
      <c r="C3702" s="17"/>
      <c r="F3702" s="17"/>
      <c r="G3702" s="17"/>
      <c r="H3702" s="17"/>
      <c r="I3702" s="17"/>
      <c r="J3702" s="17"/>
      <c r="K3702" s="17"/>
      <c r="L3702" s="17"/>
      <c r="M3702" s="17"/>
      <c r="N3702" s="17"/>
    </row>
    <row r="3703" spans="2:14" ht="24.95" customHeight="1">
      <c r="B3703" s="17"/>
      <c r="C3703" s="17"/>
      <c r="F3703" s="17"/>
      <c r="G3703" s="17"/>
      <c r="H3703" s="17"/>
      <c r="I3703" s="17"/>
      <c r="J3703" s="17"/>
      <c r="K3703" s="17"/>
      <c r="L3703" s="17"/>
      <c r="M3703" s="17"/>
      <c r="N3703" s="17"/>
    </row>
    <row r="3704" spans="2:14" ht="24.95" customHeight="1">
      <c r="B3704" s="17"/>
      <c r="C3704" s="17"/>
      <c r="F3704" s="17"/>
      <c r="G3704" s="17"/>
      <c r="H3704" s="17"/>
      <c r="I3704" s="17"/>
      <c r="J3704" s="17"/>
      <c r="K3704" s="17"/>
      <c r="L3704" s="17"/>
      <c r="M3704" s="17"/>
      <c r="N3704" s="17"/>
    </row>
    <row r="3705" spans="2:14" ht="24.95" customHeight="1">
      <c r="B3705" s="17"/>
      <c r="C3705" s="17"/>
      <c r="F3705" s="17"/>
      <c r="G3705" s="17"/>
      <c r="H3705" s="17"/>
      <c r="I3705" s="17"/>
      <c r="J3705" s="17"/>
      <c r="K3705" s="17"/>
      <c r="L3705" s="17"/>
      <c r="M3705" s="17"/>
      <c r="N3705" s="17"/>
    </row>
    <row r="3706" spans="2:14" ht="24.95" customHeight="1">
      <c r="B3706" s="17"/>
      <c r="C3706" s="17"/>
      <c r="F3706" s="17"/>
      <c r="G3706" s="17"/>
      <c r="H3706" s="17"/>
      <c r="I3706" s="17"/>
      <c r="J3706" s="17"/>
      <c r="K3706" s="17"/>
      <c r="L3706" s="17"/>
      <c r="M3706" s="17"/>
      <c r="N3706" s="17"/>
    </row>
    <row r="3707" spans="2:14" ht="24.95" customHeight="1">
      <c r="B3707" s="17"/>
      <c r="C3707" s="17"/>
      <c r="F3707" s="17"/>
      <c r="G3707" s="17"/>
      <c r="H3707" s="17"/>
      <c r="I3707" s="17"/>
      <c r="J3707" s="17"/>
      <c r="K3707" s="17"/>
      <c r="L3707" s="17"/>
      <c r="M3707" s="17"/>
      <c r="N3707" s="17"/>
    </row>
    <row r="3708" spans="2:14" ht="24.95" customHeight="1">
      <c r="B3708" s="17"/>
      <c r="C3708" s="17"/>
      <c r="F3708" s="17"/>
      <c r="G3708" s="17"/>
      <c r="H3708" s="17"/>
      <c r="I3708" s="17"/>
      <c r="J3708" s="17"/>
      <c r="K3708" s="17"/>
      <c r="L3708" s="17"/>
      <c r="M3708" s="17"/>
      <c r="N3708" s="17"/>
    </row>
    <row r="3709" spans="2:14" ht="24.95" customHeight="1">
      <c r="B3709" s="17"/>
      <c r="C3709" s="17"/>
      <c r="F3709" s="17"/>
      <c r="G3709" s="17"/>
      <c r="H3709" s="17"/>
      <c r="I3709" s="17"/>
      <c r="J3709" s="17"/>
      <c r="K3709" s="17"/>
      <c r="L3709" s="17"/>
      <c r="M3709" s="17"/>
      <c r="N3709" s="17"/>
    </row>
    <row r="3710" spans="2:14" ht="24.95" customHeight="1">
      <c r="B3710" s="17"/>
      <c r="C3710" s="17"/>
      <c r="F3710" s="17"/>
      <c r="G3710" s="17"/>
      <c r="H3710" s="17"/>
      <c r="I3710" s="17"/>
      <c r="J3710" s="17"/>
      <c r="K3710" s="17"/>
      <c r="L3710" s="17"/>
      <c r="M3710" s="17"/>
      <c r="N3710" s="17"/>
    </row>
    <row r="3711" spans="2:14" ht="24.95" customHeight="1">
      <c r="B3711" s="17"/>
      <c r="C3711" s="17"/>
      <c r="F3711" s="17"/>
      <c r="G3711" s="17"/>
      <c r="H3711" s="17"/>
      <c r="I3711" s="17"/>
      <c r="J3711" s="17"/>
      <c r="K3711" s="17"/>
      <c r="L3711" s="17"/>
      <c r="M3711" s="17"/>
      <c r="N3711" s="17"/>
    </row>
    <row r="3712" spans="2:14" ht="24.95" customHeight="1">
      <c r="B3712" s="17"/>
      <c r="C3712" s="17"/>
      <c r="F3712" s="17"/>
      <c r="G3712" s="17"/>
      <c r="H3712" s="17"/>
      <c r="I3712" s="17"/>
      <c r="J3712" s="17"/>
      <c r="K3712" s="17"/>
      <c r="L3712" s="17"/>
      <c r="M3712" s="17"/>
      <c r="N3712" s="17"/>
    </row>
    <row r="3713" spans="2:14" ht="24.95" customHeight="1">
      <c r="B3713" s="17"/>
      <c r="C3713" s="17"/>
      <c r="F3713" s="17"/>
      <c r="G3713" s="17"/>
      <c r="H3713" s="17"/>
      <c r="I3713" s="17"/>
      <c r="J3713" s="17"/>
      <c r="K3713" s="17"/>
      <c r="L3713" s="17"/>
      <c r="M3713" s="17"/>
      <c r="N3713" s="17"/>
    </row>
    <row r="3714" spans="2:14" ht="24.95" customHeight="1">
      <c r="B3714" s="17"/>
      <c r="C3714" s="17"/>
      <c r="F3714" s="17"/>
      <c r="G3714" s="17"/>
      <c r="H3714" s="17"/>
      <c r="I3714" s="17"/>
      <c r="J3714" s="17"/>
      <c r="K3714" s="17"/>
      <c r="L3714" s="17"/>
      <c r="M3714" s="17"/>
      <c r="N3714" s="17"/>
    </row>
    <row r="3715" spans="2:14" ht="24.95" customHeight="1">
      <c r="B3715" s="17"/>
      <c r="C3715" s="17"/>
      <c r="F3715" s="17"/>
      <c r="G3715" s="17"/>
      <c r="H3715" s="17"/>
      <c r="I3715" s="17"/>
      <c r="J3715" s="17"/>
      <c r="K3715" s="17"/>
      <c r="L3715" s="17"/>
      <c r="M3715" s="17"/>
      <c r="N3715" s="17"/>
    </row>
    <row r="3716" spans="2:14" ht="24.95" customHeight="1">
      <c r="B3716" s="17"/>
      <c r="C3716" s="17"/>
      <c r="F3716" s="17"/>
      <c r="G3716" s="17"/>
      <c r="H3716" s="17"/>
      <c r="I3716" s="17"/>
      <c r="J3716" s="17"/>
      <c r="K3716" s="17"/>
      <c r="L3716" s="17"/>
      <c r="M3716" s="17"/>
      <c r="N3716" s="17"/>
    </row>
    <row r="3717" spans="2:14" ht="24.95" customHeight="1">
      <c r="B3717" s="17"/>
      <c r="C3717" s="17"/>
      <c r="F3717" s="17"/>
      <c r="G3717" s="17"/>
      <c r="H3717" s="17"/>
      <c r="I3717" s="17"/>
      <c r="J3717" s="17"/>
      <c r="K3717" s="17"/>
      <c r="L3717" s="17"/>
      <c r="M3717" s="17"/>
      <c r="N3717" s="17"/>
    </row>
    <row r="3718" spans="2:14" ht="24.95" customHeight="1">
      <c r="B3718" s="17"/>
      <c r="C3718" s="17"/>
      <c r="F3718" s="17"/>
      <c r="G3718" s="17"/>
      <c r="H3718" s="17"/>
      <c r="I3718" s="17"/>
      <c r="J3718" s="17"/>
      <c r="K3718" s="17"/>
      <c r="L3718" s="17"/>
      <c r="M3718" s="17"/>
      <c r="N3718" s="17"/>
    </row>
    <row r="3719" spans="2:14" ht="24.95" customHeight="1">
      <c r="B3719" s="17"/>
      <c r="C3719" s="17"/>
      <c r="F3719" s="17"/>
      <c r="G3719" s="17"/>
      <c r="H3719" s="17"/>
      <c r="I3719" s="17"/>
      <c r="J3719" s="17"/>
      <c r="K3719" s="17"/>
      <c r="L3719" s="17"/>
      <c r="M3719" s="17"/>
      <c r="N3719" s="17"/>
    </row>
    <row r="3720" spans="2:14" ht="24.95" customHeight="1">
      <c r="B3720" s="17"/>
      <c r="C3720" s="17"/>
      <c r="F3720" s="17"/>
      <c r="G3720" s="17"/>
      <c r="H3720" s="17"/>
      <c r="I3720" s="17"/>
      <c r="J3720" s="17"/>
      <c r="K3720" s="17"/>
      <c r="L3720" s="17"/>
      <c r="M3720" s="17"/>
      <c r="N3720" s="17"/>
    </row>
    <row r="3721" spans="2:14" ht="24.95" customHeight="1">
      <c r="B3721" s="17"/>
      <c r="C3721" s="17"/>
      <c r="F3721" s="17"/>
      <c r="G3721" s="17"/>
      <c r="H3721" s="17"/>
      <c r="I3721" s="17"/>
      <c r="J3721" s="17"/>
      <c r="K3721" s="17"/>
      <c r="L3721" s="17"/>
      <c r="M3721" s="17"/>
      <c r="N3721" s="17"/>
    </row>
    <row r="3722" spans="2:14" ht="24.95" customHeight="1">
      <c r="B3722" s="17"/>
      <c r="C3722" s="17"/>
      <c r="F3722" s="17"/>
      <c r="G3722" s="17"/>
      <c r="H3722" s="17"/>
      <c r="I3722" s="17"/>
      <c r="J3722" s="17"/>
      <c r="K3722" s="17"/>
      <c r="L3722" s="17"/>
      <c r="M3722" s="17"/>
      <c r="N3722" s="17"/>
    </row>
    <row r="3723" spans="2:14" ht="24.95" customHeight="1">
      <c r="B3723" s="17"/>
      <c r="C3723" s="17"/>
      <c r="F3723" s="17"/>
      <c r="G3723" s="17"/>
      <c r="H3723" s="17"/>
      <c r="I3723" s="17"/>
      <c r="J3723" s="17"/>
      <c r="K3723" s="17"/>
      <c r="L3723" s="17"/>
      <c r="M3723" s="17"/>
      <c r="N3723" s="17"/>
    </row>
    <row r="3724" spans="2:14" ht="24.95" customHeight="1">
      <c r="B3724" s="17"/>
      <c r="C3724" s="17"/>
      <c r="F3724" s="17"/>
      <c r="G3724" s="17"/>
      <c r="H3724" s="17"/>
      <c r="I3724" s="17"/>
      <c r="J3724" s="17"/>
      <c r="K3724" s="17"/>
      <c r="L3724" s="17"/>
      <c r="M3724" s="17"/>
      <c r="N3724" s="17"/>
    </row>
    <row r="3725" spans="2:14" ht="24.95" customHeight="1">
      <c r="B3725" s="17"/>
      <c r="C3725" s="17"/>
      <c r="F3725" s="17"/>
      <c r="G3725" s="17"/>
      <c r="H3725" s="17"/>
      <c r="I3725" s="17"/>
      <c r="J3725" s="17"/>
      <c r="K3725" s="17"/>
      <c r="L3725" s="17"/>
      <c r="M3725" s="17"/>
      <c r="N3725" s="17"/>
    </row>
    <row r="3726" spans="2:14" ht="24.95" customHeight="1">
      <c r="B3726" s="17"/>
      <c r="C3726" s="17"/>
      <c r="F3726" s="17"/>
      <c r="G3726" s="17"/>
      <c r="H3726" s="17"/>
      <c r="I3726" s="17"/>
      <c r="J3726" s="17"/>
      <c r="K3726" s="17"/>
      <c r="L3726" s="17"/>
      <c r="M3726" s="17"/>
      <c r="N3726" s="17"/>
    </row>
    <row r="3727" spans="2:14" ht="24.95" customHeight="1">
      <c r="B3727" s="17"/>
      <c r="C3727" s="17"/>
      <c r="F3727" s="17"/>
      <c r="G3727" s="17"/>
      <c r="H3727" s="17"/>
      <c r="I3727" s="17"/>
      <c r="J3727" s="17"/>
      <c r="K3727" s="17"/>
      <c r="L3727" s="17"/>
      <c r="M3727" s="17"/>
      <c r="N3727" s="17"/>
    </row>
    <row r="3728" spans="2:14" ht="24.95" customHeight="1">
      <c r="B3728" s="17"/>
      <c r="C3728" s="17"/>
      <c r="F3728" s="17"/>
      <c r="G3728" s="17"/>
      <c r="H3728" s="17"/>
      <c r="I3728" s="17"/>
      <c r="J3728" s="17"/>
      <c r="K3728" s="17"/>
      <c r="L3728" s="17"/>
      <c r="M3728" s="17"/>
      <c r="N3728" s="17"/>
    </row>
    <row r="3729" spans="2:14" ht="24.95" customHeight="1">
      <c r="B3729" s="17"/>
      <c r="C3729" s="17"/>
      <c r="F3729" s="17"/>
      <c r="G3729" s="17"/>
      <c r="H3729" s="17"/>
      <c r="I3729" s="17"/>
      <c r="J3729" s="17"/>
      <c r="K3729" s="17"/>
      <c r="L3729" s="17"/>
      <c r="M3729" s="17"/>
      <c r="N3729" s="17"/>
    </row>
    <row r="3730" spans="2:14" ht="24.95" customHeight="1">
      <c r="B3730" s="17"/>
      <c r="C3730" s="17"/>
      <c r="F3730" s="17"/>
      <c r="G3730" s="17"/>
      <c r="H3730" s="17"/>
      <c r="I3730" s="17"/>
      <c r="J3730" s="17"/>
      <c r="K3730" s="17"/>
      <c r="L3730" s="17"/>
      <c r="M3730" s="17"/>
      <c r="N3730" s="17"/>
    </row>
    <row r="3731" spans="2:14" ht="24.95" customHeight="1">
      <c r="B3731" s="17"/>
      <c r="C3731" s="17"/>
      <c r="F3731" s="17"/>
      <c r="G3731" s="17"/>
      <c r="H3731" s="17"/>
      <c r="I3731" s="17"/>
      <c r="J3731" s="17"/>
      <c r="K3731" s="17"/>
      <c r="L3731" s="17"/>
      <c r="M3731" s="17"/>
      <c r="N3731" s="17"/>
    </row>
    <row r="3732" spans="2:14" ht="24.95" customHeight="1">
      <c r="B3732" s="17"/>
      <c r="C3732" s="17"/>
      <c r="F3732" s="17"/>
      <c r="G3732" s="17"/>
      <c r="H3732" s="17"/>
      <c r="I3732" s="17"/>
      <c r="J3732" s="17"/>
      <c r="K3732" s="17"/>
      <c r="L3732" s="17"/>
      <c r="M3732" s="17"/>
      <c r="N3732" s="17"/>
    </row>
    <row r="3733" spans="2:14" ht="24.95" customHeight="1">
      <c r="B3733" s="17"/>
      <c r="C3733" s="17"/>
      <c r="F3733" s="17"/>
      <c r="G3733" s="17"/>
      <c r="H3733" s="17"/>
      <c r="I3733" s="17"/>
      <c r="J3733" s="17"/>
      <c r="K3733" s="17"/>
      <c r="L3733" s="17"/>
      <c r="M3733" s="17"/>
      <c r="N3733" s="17"/>
    </row>
    <row r="3734" spans="2:14" ht="24.95" customHeight="1">
      <c r="B3734" s="17"/>
      <c r="C3734" s="17"/>
      <c r="F3734" s="17"/>
      <c r="G3734" s="17"/>
      <c r="H3734" s="17"/>
      <c r="I3734" s="17"/>
      <c r="J3734" s="17"/>
      <c r="K3734" s="17"/>
      <c r="L3734" s="17"/>
      <c r="M3734" s="17"/>
      <c r="N3734" s="17"/>
    </row>
    <row r="3735" spans="2:14" ht="24.95" customHeight="1">
      <c r="B3735" s="17"/>
      <c r="C3735" s="17"/>
      <c r="F3735" s="17"/>
      <c r="G3735" s="17"/>
      <c r="H3735" s="17"/>
      <c r="I3735" s="17"/>
      <c r="J3735" s="17"/>
      <c r="K3735" s="17"/>
      <c r="L3735" s="17"/>
      <c r="M3735" s="17"/>
      <c r="N3735" s="17"/>
    </row>
    <row r="3736" spans="2:14" ht="24.95" customHeight="1">
      <c r="B3736" s="17"/>
      <c r="C3736" s="17"/>
      <c r="F3736" s="17"/>
      <c r="G3736" s="17"/>
      <c r="H3736" s="17"/>
      <c r="I3736" s="17"/>
      <c r="J3736" s="17"/>
      <c r="K3736" s="17"/>
      <c r="L3736" s="17"/>
      <c r="M3736" s="17"/>
      <c r="N3736" s="17"/>
    </row>
    <row r="3737" spans="2:14" ht="24.95" customHeight="1">
      <c r="B3737" s="17"/>
      <c r="C3737" s="17"/>
      <c r="F3737" s="17"/>
      <c r="G3737" s="17"/>
      <c r="H3737" s="17"/>
      <c r="I3737" s="17"/>
      <c r="J3737" s="17"/>
      <c r="K3737" s="17"/>
      <c r="L3737" s="17"/>
      <c r="M3737" s="17"/>
      <c r="N3737" s="17"/>
    </row>
    <row r="3738" spans="2:14" ht="24.95" customHeight="1">
      <c r="B3738" s="17"/>
      <c r="C3738" s="17"/>
      <c r="F3738" s="17"/>
      <c r="G3738" s="17"/>
      <c r="H3738" s="17"/>
      <c r="I3738" s="17"/>
      <c r="J3738" s="17"/>
      <c r="K3738" s="17"/>
      <c r="L3738" s="17"/>
      <c r="M3738" s="17"/>
      <c r="N3738" s="17"/>
    </row>
    <row r="3739" spans="2:14" ht="24.95" customHeight="1">
      <c r="B3739" s="17"/>
      <c r="C3739" s="17"/>
      <c r="F3739" s="17"/>
      <c r="G3739" s="17"/>
      <c r="H3739" s="17"/>
      <c r="I3739" s="17"/>
      <c r="J3739" s="17"/>
      <c r="K3739" s="17"/>
      <c r="L3739" s="17"/>
      <c r="M3739" s="17"/>
      <c r="N3739" s="17"/>
    </row>
    <row r="3740" spans="2:14" ht="24.95" customHeight="1">
      <c r="B3740" s="17"/>
      <c r="C3740" s="17"/>
      <c r="F3740" s="17"/>
      <c r="G3740" s="17"/>
      <c r="H3740" s="17"/>
      <c r="I3740" s="17"/>
      <c r="J3740" s="17"/>
      <c r="K3740" s="17"/>
      <c r="L3740" s="17"/>
      <c r="M3740" s="17"/>
      <c r="N3740" s="17"/>
    </row>
    <row r="3741" spans="2:14" ht="24.95" customHeight="1">
      <c r="B3741" s="17"/>
      <c r="C3741" s="17"/>
      <c r="F3741" s="17"/>
      <c r="G3741" s="17"/>
      <c r="H3741" s="17"/>
      <c r="I3741" s="17"/>
      <c r="J3741" s="17"/>
      <c r="K3741" s="17"/>
      <c r="L3741" s="17"/>
      <c r="M3741" s="17"/>
      <c r="N3741" s="17"/>
    </row>
    <row r="3742" spans="2:14" ht="24.95" customHeight="1">
      <c r="B3742" s="17"/>
      <c r="C3742" s="17"/>
      <c r="F3742" s="17"/>
      <c r="G3742" s="17"/>
      <c r="H3742" s="17"/>
      <c r="I3742" s="17"/>
      <c r="J3742" s="17"/>
      <c r="K3742" s="17"/>
      <c r="L3742" s="17"/>
      <c r="M3742" s="17"/>
      <c r="N3742" s="17"/>
    </row>
    <row r="3743" spans="2:14" ht="24.95" customHeight="1">
      <c r="B3743" s="17"/>
      <c r="C3743" s="17"/>
      <c r="F3743" s="17"/>
      <c r="G3743" s="17"/>
      <c r="H3743" s="17"/>
      <c r="I3743" s="17"/>
      <c r="J3743" s="17"/>
      <c r="K3743" s="17"/>
      <c r="L3743" s="17"/>
      <c r="M3743" s="17"/>
      <c r="N3743" s="17"/>
    </row>
    <row r="3744" spans="2:14" ht="24.95" customHeight="1">
      <c r="B3744" s="17"/>
      <c r="C3744" s="17"/>
      <c r="F3744" s="17"/>
      <c r="G3744" s="17"/>
      <c r="H3744" s="17"/>
      <c r="I3744" s="17"/>
      <c r="J3744" s="17"/>
      <c r="K3744" s="17"/>
      <c r="L3744" s="17"/>
      <c r="M3744" s="17"/>
      <c r="N3744" s="17"/>
    </row>
    <row r="3745" spans="2:14" ht="24.95" customHeight="1">
      <c r="B3745" s="17"/>
      <c r="C3745" s="17"/>
      <c r="F3745" s="17"/>
      <c r="G3745" s="17"/>
      <c r="H3745" s="17"/>
      <c r="I3745" s="17"/>
      <c r="J3745" s="17"/>
      <c r="K3745" s="17"/>
      <c r="L3745" s="17"/>
      <c r="M3745" s="17"/>
      <c r="N3745" s="17"/>
    </row>
    <row r="3746" spans="2:14" ht="24.95" customHeight="1">
      <c r="B3746" s="17"/>
      <c r="C3746" s="17"/>
      <c r="F3746" s="17"/>
      <c r="G3746" s="17"/>
      <c r="H3746" s="17"/>
      <c r="I3746" s="17"/>
      <c r="J3746" s="17"/>
      <c r="K3746" s="17"/>
      <c r="L3746" s="17"/>
      <c r="M3746" s="17"/>
      <c r="N3746" s="17"/>
    </row>
    <row r="3747" spans="2:14" ht="24.95" customHeight="1">
      <c r="B3747" s="17"/>
      <c r="C3747" s="17"/>
      <c r="F3747" s="17"/>
      <c r="G3747" s="17"/>
      <c r="H3747" s="17"/>
      <c r="I3747" s="17"/>
      <c r="J3747" s="17"/>
      <c r="K3747" s="17"/>
      <c r="L3747" s="17"/>
      <c r="M3747" s="17"/>
      <c r="N3747" s="17"/>
    </row>
    <row r="3748" spans="2:14" ht="24.95" customHeight="1">
      <c r="B3748" s="17"/>
      <c r="C3748" s="17"/>
      <c r="F3748" s="17"/>
      <c r="G3748" s="17"/>
      <c r="H3748" s="17"/>
      <c r="I3748" s="17"/>
      <c r="J3748" s="17"/>
      <c r="K3748" s="17"/>
      <c r="L3748" s="17"/>
      <c r="M3748" s="17"/>
      <c r="N3748" s="17"/>
    </row>
    <row r="3749" spans="2:14" ht="24.95" customHeight="1">
      <c r="B3749" s="17"/>
      <c r="C3749" s="17"/>
      <c r="F3749" s="17"/>
      <c r="G3749" s="17"/>
      <c r="H3749" s="17"/>
      <c r="I3749" s="17"/>
      <c r="J3749" s="17"/>
      <c r="K3749" s="17"/>
      <c r="L3749" s="17"/>
      <c r="M3749" s="17"/>
      <c r="N3749" s="17"/>
    </row>
    <row r="3750" spans="2:14" ht="24.95" customHeight="1">
      <c r="B3750" s="17"/>
      <c r="C3750" s="17"/>
      <c r="F3750" s="17"/>
      <c r="G3750" s="17"/>
      <c r="H3750" s="17"/>
      <c r="I3750" s="17"/>
      <c r="J3750" s="17"/>
      <c r="K3750" s="17"/>
      <c r="L3750" s="17"/>
      <c r="M3750" s="17"/>
      <c r="N3750" s="17"/>
    </row>
    <row r="3751" spans="2:14" ht="24.95" customHeight="1">
      <c r="B3751" s="17"/>
      <c r="C3751" s="17"/>
      <c r="F3751" s="17"/>
      <c r="G3751" s="17"/>
      <c r="H3751" s="17"/>
      <c r="I3751" s="17"/>
      <c r="J3751" s="17"/>
      <c r="K3751" s="17"/>
      <c r="L3751" s="17"/>
      <c r="M3751" s="17"/>
      <c r="N3751" s="17"/>
    </row>
    <row r="3752" spans="2:14" ht="24.95" customHeight="1">
      <c r="B3752" s="17"/>
      <c r="C3752" s="17"/>
      <c r="F3752" s="17"/>
      <c r="G3752" s="17"/>
      <c r="H3752" s="17"/>
      <c r="I3752" s="17"/>
      <c r="J3752" s="17"/>
      <c r="K3752" s="17"/>
      <c r="L3752" s="17"/>
      <c r="M3752" s="17"/>
      <c r="N3752" s="17"/>
    </row>
    <row r="3753" spans="2:14" ht="24.95" customHeight="1">
      <c r="B3753" s="17"/>
      <c r="C3753" s="17"/>
      <c r="F3753" s="17"/>
      <c r="G3753" s="17"/>
      <c r="H3753" s="17"/>
      <c r="I3753" s="17"/>
      <c r="J3753" s="17"/>
      <c r="K3753" s="17"/>
      <c r="L3753" s="17"/>
      <c r="M3753" s="17"/>
      <c r="N3753" s="17"/>
    </row>
    <row r="3754" spans="2:14" ht="24.95" customHeight="1">
      <c r="B3754" s="17"/>
      <c r="C3754" s="17"/>
      <c r="F3754" s="17"/>
      <c r="G3754" s="17"/>
      <c r="H3754" s="17"/>
      <c r="I3754" s="17"/>
      <c r="J3754" s="17"/>
      <c r="K3754" s="17"/>
      <c r="L3754" s="17"/>
      <c r="M3754" s="17"/>
      <c r="N3754" s="17"/>
    </row>
    <row r="3755" spans="2:14" ht="24.95" customHeight="1">
      <c r="B3755" s="17"/>
      <c r="C3755" s="17"/>
      <c r="F3755" s="17"/>
      <c r="G3755" s="17"/>
      <c r="H3755" s="17"/>
      <c r="I3755" s="17"/>
      <c r="J3755" s="17"/>
      <c r="K3755" s="17"/>
      <c r="L3755" s="17"/>
      <c r="M3755" s="17"/>
      <c r="N3755" s="17"/>
    </row>
    <row r="3756" spans="2:14" ht="24.95" customHeight="1">
      <c r="B3756" s="17"/>
      <c r="C3756" s="17"/>
      <c r="F3756" s="17"/>
      <c r="G3756" s="17"/>
      <c r="H3756" s="17"/>
      <c r="I3756" s="17"/>
      <c r="J3756" s="17"/>
      <c r="K3756" s="17"/>
      <c r="L3756" s="17"/>
      <c r="M3756" s="17"/>
      <c r="N3756" s="17"/>
    </row>
    <row r="3757" spans="2:14" ht="24.95" customHeight="1">
      <c r="B3757" s="17"/>
      <c r="C3757" s="17"/>
      <c r="F3757" s="17"/>
      <c r="G3757" s="17"/>
      <c r="H3757" s="17"/>
      <c r="I3757" s="17"/>
      <c r="J3757" s="17"/>
      <c r="K3757" s="17"/>
      <c r="L3757" s="17"/>
      <c r="M3757" s="17"/>
      <c r="N3757" s="17"/>
    </row>
    <row r="3758" spans="2:14" ht="24.95" customHeight="1">
      <c r="B3758" s="17"/>
      <c r="C3758" s="17"/>
      <c r="F3758" s="17"/>
      <c r="G3758" s="17"/>
      <c r="H3758" s="17"/>
      <c r="I3758" s="17"/>
      <c r="J3758" s="17"/>
      <c r="K3758" s="17"/>
      <c r="L3758" s="17"/>
      <c r="M3758" s="17"/>
      <c r="N3758" s="17"/>
    </row>
    <row r="3759" spans="2:14" ht="24.95" customHeight="1">
      <c r="B3759" s="17"/>
      <c r="C3759" s="17"/>
      <c r="F3759" s="17"/>
      <c r="G3759" s="17"/>
      <c r="H3759" s="17"/>
      <c r="I3759" s="17"/>
      <c r="J3759" s="17"/>
      <c r="K3759" s="17"/>
      <c r="L3759" s="17"/>
      <c r="M3759" s="17"/>
      <c r="N3759" s="17"/>
    </row>
    <row r="3760" spans="2:14" ht="24.95" customHeight="1">
      <c r="B3760" s="17"/>
      <c r="C3760" s="17"/>
      <c r="F3760" s="17"/>
      <c r="G3760" s="17"/>
      <c r="H3760" s="17"/>
      <c r="I3760" s="17"/>
      <c r="J3760" s="17"/>
      <c r="K3760" s="17"/>
      <c r="L3760" s="17"/>
      <c r="M3760" s="17"/>
      <c r="N3760" s="17"/>
    </row>
    <row r="3761" spans="2:14" ht="24.95" customHeight="1">
      <c r="B3761" s="17"/>
      <c r="C3761" s="17"/>
      <c r="F3761" s="17"/>
      <c r="G3761" s="17"/>
      <c r="H3761" s="17"/>
      <c r="I3761" s="17"/>
      <c r="J3761" s="17"/>
      <c r="K3761" s="17"/>
      <c r="L3761" s="17"/>
      <c r="M3761" s="17"/>
      <c r="N3761" s="17"/>
    </row>
    <row r="3762" spans="2:14" ht="24.95" customHeight="1">
      <c r="B3762" s="17"/>
      <c r="C3762" s="17"/>
      <c r="F3762" s="17"/>
      <c r="G3762" s="17"/>
      <c r="H3762" s="17"/>
      <c r="I3762" s="17"/>
      <c r="J3762" s="17"/>
      <c r="K3762" s="17"/>
      <c r="L3762" s="17"/>
      <c r="M3762" s="17"/>
      <c r="N3762" s="17"/>
    </row>
    <row r="3763" spans="2:14" ht="24.95" customHeight="1">
      <c r="B3763" s="17"/>
      <c r="C3763" s="17"/>
      <c r="F3763" s="17"/>
      <c r="G3763" s="17"/>
      <c r="H3763" s="17"/>
      <c r="I3763" s="17"/>
      <c r="J3763" s="17"/>
      <c r="K3763" s="17"/>
      <c r="L3763" s="17"/>
      <c r="M3763" s="17"/>
      <c r="N3763" s="17"/>
    </row>
    <row r="3764" spans="2:14" ht="24.95" customHeight="1">
      <c r="B3764" s="17"/>
      <c r="C3764" s="17"/>
      <c r="F3764" s="17"/>
      <c r="G3764" s="17"/>
      <c r="H3764" s="17"/>
      <c r="I3764" s="17"/>
      <c r="J3764" s="17"/>
      <c r="K3764" s="17"/>
      <c r="L3764" s="17"/>
      <c r="M3764" s="17"/>
      <c r="N3764" s="17"/>
    </row>
    <row r="3765" spans="2:14" ht="24.95" customHeight="1">
      <c r="B3765" s="17"/>
      <c r="C3765" s="17"/>
      <c r="F3765" s="17"/>
      <c r="G3765" s="17"/>
      <c r="H3765" s="17"/>
      <c r="I3765" s="17"/>
      <c r="J3765" s="17"/>
      <c r="K3765" s="17"/>
      <c r="L3765" s="17"/>
      <c r="M3765" s="17"/>
      <c r="N3765" s="17"/>
    </row>
    <row r="3766" spans="2:14" ht="24.95" customHeight="1">
      <c r="B3766" s="17"/>
      <c r="C3766" s="17"/>
      <c r="F3766" s="17"/>
      <c r="G3766" s="17"/>
      <c r="H3766" s="17"/>
      <c r="I3766" s="17"/>
      <c r="J3766" s="17"/>
      <c r="K3766" s="17"/>
      <c r="L3766" s="17"/>
      <c r="M3766" s="17"/>
      <c r="N3766" s="17"/>
    </row>
    <row r="3767" spans="2:14" ht="24.95" customHeight="1">
      <c r="B3767" s="17"/>
      <c r="C3767" s="17"/>
      <c r="F3767" s="17"/>
      <c r="G3767" s="17"/>
      <c r="H3767" s="17"/>
      <c r="I3767" s="17"/>
      <c r="J3767" s="17"/>
      <c r="K3767" s="17"/>
      <c r="L3767" s="17"/>
      <c r="M3767" s="17"/>
      <c r="N3767" s="17"/>
    </row>
    <row r="3768" spans="2:14" ht="24.95" customHeight="1">
      <c r="B3768" s="17"/>
      <c r="C3768" s="17"/>
      <c r="F3768" s="17"/>
      <c r="G3768" s="17"/>
      <c r="H3768" s="17"/>
      <c r="I3768" s="17"/>
      <c r="J3768" s="17"/>
      <c r="K3768" s="17"/>
      <c r="L3768" s="17"/>
      <c r="M3768" s="17"/>
      <c r="N3768" s="17"/>
    </row>
    <row r="3769" spans="2:14" ht="24.95" customHeight="1">
      <c r="B3769" s="17"/>
      <c r="C3769" s="17"/>
      <c r="F3769" s="17"/>
      <c r="G3769" s="17"/>
      <c r="H3769" s="17"/>
      <c r="I3769" s="17"/>
      <c r="J3769" s="17"/>
      <c r="K3769" s="17"/>
      <c r="L3769" s="17"/>
      <c r="M3769" s="17"/>
      <c r="N3769" s="17"/>
    </row>
    <row r="3770" spans="2:14" ht="24.95" customHeight="1">
      <c r="B3770" s="17"/>
      <c r="C3770" s="17"/>
      <c r="F3770" s="17"/>
      <c r="G3770" s="17"/>
      <c r="H3770" s="17"/>
      <c r="I3770" s="17"/>
      <c r="J3770" s="17"/>
      <c r="K3770" s="17"/>
      <c r="L3770" s="17"/>
      <c r="M3770" s="17"/>
      <c r="N3770" s="17"/>
    </row>
    <row r="3771" spans="2:14" ht="24.95" customHeight="1">
      <c r="B3771" s="17"/>
      <c r="C3771" s="17"/>
      <c r="F3771" s="17"/>
      <c r="G3771" s="17"/>
      <c r="H3771" s="17"/>
      <c r="I3771" s="17"/>
      <c r="J3771" s="17"/>
      <c r="K3771" s="17"/>
      <c r="L3771" s="17"/>
      <c r="M3771" s="17"/>
      <c r="N3771" s="17"/>
    </row>
    <row r="3772" spans="2:14" ht="24.95" customHeight="1">
      <c r="B3772" s="17"/>
      <c r="C3772" s="17"/>
      <c r="F3772" s="17"/>
      <c r="G3772" s="17"/>
      <c r="H3772" s="17"/>
      <c r="I3772" s="17"/>
      <c r="J3772" s="17"/>
      <c r="K3772" s="17"/>
      <c r="L3772" s="17"/>
      <c r="M3772" s="17"/>
      <c r="N3772" s="17"/>
    </row>
    <row r="3773" spans="2:14" ht="24.95" customHeight="1">
      <c r="B3773" s="17"/>
      <c r="C3773" s="17"/>
      <c r="F3773" s="17"/>
      <c r="G3773" s="17"/>
      <c r="H3773" s="17"/>
      <c r="I3773" s="17"/>
      <c r="J3773" s="17"/>
      <c r="K3773" s="17"/>
      <c r="L3773" s="17"/>
      <c r="M3773" s="17"/>
      <c r="N3773" s="17"/>
    </row>
    <row r="3774" spans="2:14" ht="24.95" customHeight="1">
      <c r="B3774" s="17"/>
      <c r="C3774" s="17"/>
      <c r="F3774" s="17"/>
      <c r="G3774" s="17"/>
      <c r="H3774" s="17"/>
      <c r="I3774" s="17"/>
      <c r="J3774" s="17"/>
      <c r="K3774" s="17"/>
      <c r="L3774" s="17"/>
      <c r="M3774" s="17"/>
      <c r="N3774" s="17"/>
    </row>
    <row r="3775" spans="2:14" ht="24.95" customHeight="1">
      <c r="B3775" s="17"/>
      <c r="C3775" s="17"/>
      <c r="F3775" s="17"/>
      <c r="G3775" s="17"/>
      <c r="H3775" s="17"/>
      <c r="I3775" s="17"/>
      <c r="J3775" s="17"/>
      <c r="K3775" s="17"/>
      <c r="L3775" s="17"/>
      <c r="M3775" s="17"/>
      <c r="N3775" s="17"/>
    </row>
    <row r="3776" spans="2:14" ht="24.95" customHeight="1">
      <c r="B3776" s="17"/>
      <c r="C3776" s="17"/>
      <c r="F3776" s="17"/>
      <c r="G3776" s="17"/>
      <c r="H3776" s="17"/>
      <c r="I3776" s="17"/>
      <c r="J3776" s="17"/>
      <c r="K3776" s="17"/>
      <c r="L3776" s="17"/>
      <c r="M3776" s="17"/>
      <c r="N3776" s="17"/>
    </row>
    <row r="3777" spans="2:14" ht="24.95" customHeight="1">
      <c r="B3777" s="17"/>
      <c r="C3777" s="17"/>
      <c r="F3777" s="17"/>
      <c r="G3777" s="17"/>
      <c r="H3777" s="17"/>
      <c r="I3777" s="17"/>
      <c r="J3777" s="17"/>
      <c r="K3777" s="17"/>
      <c r="L3777" s="17"/>
      <c r="M3777" s="17"/>
      <c r="N3777" s="17"/>
    </row>
    <row r="3778" spans="2:14" ht="24.95" customHeight="1">
      <c r="B3778" s="17"/>
      <c r="C3778" s="17"/>
      <c r="F3778" s="17"/>
      <c r="G3778" s="17"/>
      <c r="H3778" s="17"/>
      <c r="I3778" s="17"/>
      <c r="J3778" s="17"/>
      <c r="K3778" s="17"/>
      <c r="L3778" s="17"/>
      <c r="M3778" s="17"/>
      <c r="N3778" s="17"/>
    </row>
    <row r="3779" spans="2:14" ht="24.95" customHeight="1">
      <c r="B3779" s="17"/>
      <c r="C3779" s="17"/>
      <c r="F3779" s="17"/>
      <c r="G3779" s="17"/>
      <c r="H3779" s="17"/>
      <c r="I3779" s="17"/>
      <c r="J3779" s="17"/>
      <c r="K3779" s="17"/>
      <c r="L3779" s="17"/>
      <c r="M3779" s="17"/>
      <c r="N3779" s="17"/>
    </row>
    <row r="3780" spans="2:14" ht="24.95" customHeight="1">
      <c r="B3780" s="17"/>
      <c r="C3780" s="17"/>
      <c r="F3780" s="17"/>
      <c r="G3780" s="17"/>
      <c r="H3780" s="17"/>
      <c r="I3780" s="17"/>
      <c r="J3780" s="17"/>
      <c r="K3780" s="17"/>
      <c r="L3780" s="17"/>
      <c r="M3780" s="17"/>
      <c r="N3780" s="17"/>
    </row>
    <row r="3781" spans="2:14" ht="24.95" customHeight="1">
      <c r="B3781" s="17"/>
      <c r="C3781" s="17"/>
      <c r="F3781" s="17"/>
      <c r="G3781" s="17"/>
      <c r="H3781" s="17"/>
      <c r="I3781" s="17"/>
      <c r="J3781" s="17"/>
      <c r="K3781" s="17"/>
      <c r="L3781" s="17"/>
      <c r="M3781" s="17"/>
      <c r="N3781" s="17"/>
    </row>
    <row r="3782" spans="2:14" ht="24.95" customHeight="1">
      <c r="B3782" s="17"/>
      <c r="C3782" s="17"/>
      <c r="F3782" s="17"/>
      <c r="G3782" s="17"/>
      <c r="H3782" s="17"/>
      <c r="I3782" s="17"/>
      <c r="J3782" s="17"/>
      <c r="K3782" s="17"/>
      <c r="L3782" s="17"/>
      <c r="M3782" s="17"/>
      <c r="N3782" s="17"/>
    </row>
    <row r="3783" spans="2:14" ht="24.95" customHeight="1">
      <c r="B3783" s="17"/>
      <c r="C3783" s="17"/>
      <c r="F3783" s="17"/>
      <c r="G3783" s="17"/>
      <c r="H3783" s="17"/>
      <c r="I3783" s="17"/>
      <c r="J3783" s="17"/>
      <c r="K3783" s="17"/>
      <c r="L3783" s="17"/>
      <c r="M3783" s="17"/>
      <c r="N3783" s="17"/>
    </row>
    <row r="3784" spans="2:14" ht="24.95" customHeight="1">
      <c r="B3784" s="17"/>
      <c r="C3784" s="17"/>
      <c r="F3784" s="17"/>
      <c r="G3784" s="17"/>
      <c r="H3784" s="17"/>
      <c r="I3784" s="17"/>
      <c r="J3784" s="17"/>
      <c r="K3784" s="17"/>
      <c r="L3784" s="17"/>
      <c r="M3784" s="17"/>
      <c r="N3784" s="17"/>
    </row>
    <row r="3785" spans="2:14" ht="24.95" customHeight="1">
      <c r="B3785" s="17"/>
      <c r="C3785" s="17"/>
      <c r="F3785" s="17"/>
      <c r="G3785" s="17"/>
      <c r="H3785" s="17"/>
      <c r="I3785" s="17"/>
      <c r="J3785" s="17"/>
      <c r="K3785" s="17"/>
      <c r="L3785" s="17"/>
      <c r="M3785" s="17"/>
      <c r="N3785" s="17"/>
    </row>
    <row r="3786" spans="2:14" ht="24.95" customHeight="1">
      <c r="B3786" s="17"/>
      <c r="C3786" s="17"/>
      <c r="F3786" s="17"/>
      <c r="G3786" s="17"/>
      <c r="H3786" s="17"/>
      <c r="I3786" s="17"/>
      <c r="J3786" s="17"/>
      <c r="K3786" s="17"/>
      <c r="L3786" s="17"/>
      <c r="M3786" s="17"/>
      <c r="N3786" s="17"/>
    </row>
    <row r="3787" spans="2:14" ht="24.95" customHeight="1">
      <c r="B3787" s="17"/>
      <c r="C3787" s="17"/>
      <c r="F3787" s="17"/>
      <c r="G3787" s="17"/>
      <c r="H3787" s="17"/>
      <c r="I3787" s="17"/>
      <c r="J3787" s="17"/>
      <c r="K3787" s="17"/>
      <c r="L3787" s="17"/>
      <c r="M3787" s="17"/>
      <c r="N3787" s="17"/>
    </row>
    <row r="3788" spans="2:14" ht="24.95" customHeight="1">
      <c r="B3788" s="17"/>
      <c r="C3788" s="17"/>
      <c r="F3788" s="17"/>
      <c r="G3788" s="17"/>
      <c r="H3788" s="17"/>
      <c r="I3788" s="17"/>
      <c r="J3788" s="17"/>
      <c r="K3788" s="17"/>
      <c r="L3788" s="17"/>
      <c r="M3788" s="17"/>
      <c r="N3788" s="17"/>
    </row>
    <row r="3789" spans="2:14" ht="24.95" customHeight="1">
      <c r="B3789" s="17"/>
      <c r="C3789" s="17"/>
      <c r="F3789" s="17"/>
      <c r="G3789" s="17"/>
      <c r="H3789" s="17"/>
      <c r="I3789" s="17"/>
      <c r="J3789" s="17"/>
      <c r="K3789" s="17"/>
      <c r="L3789" s="17"/>
      <c r="M3789" s="17"/>
      <c r="N3789" s="17"/>
    </row>
    <row r="3790" spans="2:14" ht="24.95" customHeight="1">
      <c r="B3790" s="17"/>
      <c r="C3790" s="17"/>
      <c r="F3790" s="17"/>
      <c r="G3790" s="17"/>
      <c r="H3790" s="17"/>
      <c r="I3790" s="17"/>
      <c r="J3790" s="17"/>
      <c r="K3790" s="17"/>
      <c r="L3790" s="17"/>
      <c r="M3790" s="17"/>
      <c r="N3790" s="17"/>
    </row>
    <row r="3791" spans="2:14" ht="24.95" customHeight="1">
      <c r="B3791" s="17"/>
      <c r="C3791" s="17"/>
      <c r="F3791" s="17"/>
      <c r="G3791" s="17"/>
      <c r="H3791" s="17"/>
      <c r="I3791" s="17"/>
      <c r="J3791" s="17"/>
      <c r="K3791" s="17"/>
      <c r="L3791" s="17"/>
      <c r="M3791" s="17"/>
      <c r="N3791" s="17"/>
    </row>
    <row r="3792" spans="2:14" ht="24.95" customHeight="1">
      <c r="B3792" s="17"/>
      <c r="C3792" s="17"/>
      <c r="F3792" s="17"/>
      <c r="G3792" s="17"/>
      <c r="H3792" s="17"/>
      <c r="I3792" s="17"/>
      <c r="J3792" s="17"/>
      <c r="K3792" s="17"/>
      <c r="L3792" s="17"/>
      <c r="M3792" s="17"/>
      <c r="N3792" s="17"/>
    </row>
    <row r="3793" spans="2:14" ht="24.95" customHeight="1">
      <c r="B3793" s="17"/>
      <c r="C3793" s="17"/>
      <c r="F3793" s="17"/>
      <c r="G3793" s="17"/>
      <c r="H3793" s="17"/>
      <c r="I3793" s="17"/>
      <c r="J3793" s="17"/>
      <c r="K3793" s="17"/>
      <c r="L3793" s="17"/>
      <c r="M3793" s="17"/>
      <c r="N3793" s="17"/>
    </row>
    <row r="3794" spans="2:14" ht="24.95" customHeight="1">
      <c r="B3794" s="17"/>
      <c r="C3794" s="17"/>
      <c r="F3794" s="17"/>
      <c r="G3794" s="17"/>
      <c r="H3794" s="17"/>
      <c r="I3794" s="17"/>
      <c r="J3794" s="17"/>
      <c r="K3794" s="17"/>
      <c r="L3794" s="17"/>
      <c r="M3794" s="17"/>
      <c r="N3794" s="17"/>
    </row>
    <row r="3795" spans="2:14" ht="24.95" customHeight="1">
      <c r="B3795" s="17"/>
      <c r="C3795" s="17"/>
      <c r="F3795" s="17"/>
      <c r="G3795" s="17"/>
      <c r="H3795" s="17"/>
      <c r="I3795" s="17"/>
      <c r="J3795" s="17"/>
      <c r="K3795" s="17"/>
      <c r="L3795" s="17"/>
      <c r="M3795" s="17"/>
      <c r="N3795" s="17"/>
    </row>
    <row r="3796" spans="2:14" ht="24.95" customHeight="1">
      <c r="B3796" s="17"/>
      <c r="C3796" s="17"/>
      <c r="F3796" s="17"/>
      <c r="G3796" s="17"/>
      <c r="H3796" s="17"/>
      <c r="I3796" s="17"/>
      <c r="J3796" s="17"/>
      <c r="K3796" s="17"/>
      <c r="L3796" s="17"/>
      <c r="M3796" s="17"/>
      <c r="N3796" s="17"/>
    </row>
    <row r="3797" spans="2:14" ht="24.95" customHeight="1">
      <c r="B3797" s="17"/>
      <c r="C3797" s="17"/>
      <c r="F3797" s="17"/>
      <c r="G3797" s="17"/>
      <c r="H3797" s="17"/>
      <c r="I3797" s="17"/>
      <c r="J3797" s="17"/>
      <c r="K3797" s="17"/>
      <c r="L3797" s="17"/>
      <c r="M3797" s="17"/>
      <c r="N3797" s="17"/>
    </row>
    <row r="3798" spans="2:14" ht="24.95" customHeight="1">
      <c r="B3798" s="17"/>
      <c r="C3798" s="17"/>
      <c r="F3798" s="17"/>
      <c r="G3798" s="17"/>
      <c r="H3798" s="17"/>
      <c r="I3798" s="17"/>
      <c r="J3798" s="17"/>
      <c r="K3798" s="17"/>
      <c r="L3798" s="17"/>
      <c r="M3798" s="17"/>
      <c r="N3798" s="17"/>
    </row>
    <row r="3799" spans="2:14" ht="24.95" customHeight="1">
      <c r="B3799" s="17"/>
      <c r="C3799" s="17"/>
      <c r="F3799" s="17"/>
      <c r="G3799" s="17"/>
      <c r="H3799" s="17"/>
      <c r="I3799" s="17"/>
      <c r="J3799" s="17"/>
      <c r="K3799" s="17"/>
      <c r="L3799" s="17"/>
      <c r="M3799" s="17"/>
      <c r="N3799" s="17"/>
    </row>
    <row r="3800" spans="2:14" ht="24.95" customHeight="1">
      <c r="B3800" s="17"/>
      <c r="C3800" s="17"/>
      <c r="F3800" s="17"/>
      <c r="G3800" s="17"/>
      <c r="H3800" s="17"/>
      <c r="I3800" s="17"/>
      <c r="J3800" s="17"/>
      <c r="K3800" s="17"/>
      <c r="L3800" s="17"/>
      <c r="M3800" s="17"/>
      <c r="N3800" s="17"/>
    </row>
    <row r="3801" spans="2:14" ht="24.95" customHeight="1">
      <c r="B3801" s="17"/>
      <c r="C3801" s="17"/>
      <c r="F3801" s="17"/>
      <c r="G3801" s="17"/>
      <c r="H3801" s="17"/>
      <c r="I3801" s="17"/>
      <c r="J3801" s="17"/>
      <c r="K3801" s="17"/>
      <c r="L3801" s="17"/>
      <c r="M3801" s="17"/>
      <c r="N3801" s="17"/>
    </row>
    <row r="3802" spans="2:14" ht="24.95" customHeight="1">
      <c r="B3802" s="17"/>
      <c r="C3802" s="17"/>
      <c r="F3802" s="17"/>
      <c r="G3802" s="17"/>
      <c r="H3802" s="17"/>
      <c r="I3802" s="17"/>
      <c r="J3802" s="17"/>
      <c r="K3802" s="17"/>
      <c r="L3802" s="17"/>
      <c r="M3802" s="17"/>
      <c r="N3802" s="17"/>
    </row>
    <row r="3803" spans="2:14" ht="24.95" customHeight="1">
      <c r="B3803" s="17"/>
      <c r="C3803" s="17"/>
      <c r="F3803" s="17"/>
      <c r="G3803" s="17"/>
      <c r="H3803" s="17"/>
      <c r="I3803" s="17"/>
      <c r="J3803" s="17"/>
      <c r="K3803" s="17"/>
      <c r="L3803" s="17"/>
      <c r="M3803" s="17"/>
      <c r="N3803" s="17"/>
    </row>
    <row r="3804" spans="2:14" ht="24.95" customHeight="1">
      <c r="B3804" s="17"/>
      <c r="C3804" s="17"/>
      <c r="F3804" s="17"/>
      <c r="G3804" s="17"/>
      <c r="H3804" s="17"/>
      <c r="I3804" s="17"/>
      <c r="J3804" s="17"/>
      <c r="K3804" s="17"/>
      <c r="L3804" s="17"/>
      <c r="M3804" s="17"/>
      <c r="N3804" s="17"/>
    </row>
    <row r="3805" spans="2:14" ht="24.95" customHeight="1">
      <c r="B3805" s="17"/>
      <c r="C3805" s="17"/>
      <c r="F3805" s="17"/>
      <c r="G3805" s="17"/>
      <c r="H3805" s="17"/>
      <c r="I3805" s="17"/>
      <c r="J3805" s="17"/>
      <c r="K3805" s="17"/>
      <c r="L3805" s="17"/>
      <c r="M3805" s="17"/>
      <c r="N3805" s="17"/>
    </row>
    <row r="3806" spans="2:14" ht="24.95" customHeight="1">
      <c r="B3806" s="17"/>
      <c r="C3806" s="17"/>
      <c r="F3806" s="17"/>
      <c r="G3806" s="17"/>
      <c r="H3806" s="17"/>
      <c r="I3806" s="17"/>
      <c r="J3806" s="17"/>
      <c r="K3806" s="17"/>
      <c r="L3806" s="17"/>
      <c r="M3806" s="17"/>
      <c r="N3806" s="17"/>
    </row>
    <row r="3807" spans="2:14" ht="24.95" customHeight="1">
      <c r="B3807" s="17"/>
      <c r="C3807" s="17"/>
      <c r="F3807" s="17"/>
      <c r="G3807" s="17"/>
      <c r="H3807" s="17"/>
      <c r="I3807" s="17"/>
      <c r="J3807" s="17"/>
      <c r="K3807" s="17"/>
      <c r="L3807" s="17"/>
      <c r="M3807" s="17"/>
      <c r="N3807" s="17"/>
    </row>
    <row r="3808" spans="2:14" ht="24.95" customHeight="1">
      <c r="B3808" s="17"/>
      <c r="C3808" s="17"/>
      <c r="F3808" s="17"/>
      <c r="G3808" s="17"/>
      <c r="H3808" s="17"/>
      <c r="I3808" s="17"/>
      <c r="J3808" s="17"/>
      <c r="K3808" s="17"/>
      <c r="L3808" s="17"/>
      <c r="M3808" s="17"/>
      <c r="N3808" s="17"/>
    </row>
    <row r="3809" spans="2:14" ht="24.95" customHeight="1">
      <c r="B3809" s="17"/>
      <c r="C3809" s="17"/>
      <c r="F3809" s="17"/>
      <c r="G3809" s="17"/>
      <c r="H3809" s="17"/>
      <c r="I3809" s="17"/>
      <c r="J3809" s="17"/>
      <c r="K3809" s="17"/>
      <c r="L3809" s="17"/>
      <c r="M3809" s="17"/>
      <c r="N3809" s="17"/>
    </row>
    <row r="3810" spans="2:14" ht="24.95" customHeight="1">
      <c r="B3810" s="17"/>
      <c r="C3810" s="17"/>
      <c r="F3810" s="17"/>
      <c r="G3810" s="17"/>
      <c r="H3810" s="17"/>
      <c r="I3810" s="17"/>
      <c r="J3810" s="17"/>
      <c r="K3810" s="17"/>
      <c r="L3810" s="17"/>
      <c r="M3810" s="17"/>
      <c r="N3810" s="17"/>
    </row>
    <row r="3811" spans="2:14" ht="24.95" customHeight="1">
      <c r="B3811" s="17"/>
      <c r="C3811" s="17"/>
      <c r="F3811" s="17"/>
      <c r="G3811" s="17"/>
      <c r="H3811" s="17"/>
      <c r="I3811" s="17"/>
      <c r="J3811" s="17"/>
      <c r="K3811" s="17"/>
      <c r="L3811" s="17"/>
      <c r="M3811" s="17"/>
      <c r="N3811" s="17"/>
    </row>
    <row r="3812" spans="2:14" ht="24.95" customHeight="1">
      <c r="B3812" s="17"/>
      <c r="C3812" s="17"/>
      <c r="F3812" s="17"/>
      <c r="G3812" s="17"/>
      <c r="H3812" s="17"/>
      <c r="I3812" s="17"/>
      <c r="J3812" s="17"/>
      <c r="K3812" s="17"/>
      <c r="L3812" s="17"/>
      <c r="M3812" s="17"/>
      <c r="N3812" s="17"/>
    </row>
    <row r="3813" spans="2:14" ht="24.95" customHeight="1">
      <c r="B3813" s="17"/>
      <c r="C3813" s="17"/>
      <c r="F3813" s="17"/>
      <c r="G3813" s="17"/>
      <c r="H3813" s="17"/>
      <c r="I3813" s="17"/>
      <c r="J3813" s="17"/>
      <c r="K3813" s="17"/>
      <c r="L3813" s="17"/>
      <c r="M3813" s="17"/>
      <c r="N3813" s="17"/>
    </row>
    <row r="3814" spans="2:14" ht="24.95" customHeight="1">
      <c r="B3814" s="17"/>
      <c r="C3814" s="17"/>
      <c r="F3814" s="17"/>
      <c r="G3814" s="17"/>
      <c r="H3814" s="17"/>
      <c r="I3814" s="17"/>
      <c r="J3814" s="17"/>
      <c r="K3814" s="17"/>
      <c r="L3814" s="17"/>
      <c r="M3814" s="17"/>
      <c r="N3814" s="17"/>
    </row>
    <row r="3815" spans="2:14" ht="24.95" customHeight="1">
      <c r="B3815" s="17"/>
      <c r="C3815" s="17"/>
      <c r="F3815" s="17"/>
      <c r="G3815" s="17"/>
      <c r="H3815" s="17"/>
      <c r="I3815" s="17"/>
      <c r="J3815" s="17"/>
      <c r="K3815" s="17"/>
      <c r="L3815" s="17"/>
      <c r="M3815" s="17"/>
      <c r="N3815" s="17"/>
    </row>
    <row r="3816" spans="2:14" ht="24.95" customHeight="1">
      <c r="B3816" s="17"/>
      <c r="C3816" s="17"/>
      <c r="F3816" s="17"/>
      <c r="G3816" s="17"/>
      <c r="H3816" s="17"/>
      <c r="I3816" s="17"/>
      <c r="J3816" s="17"/>
      <c r="K3816" s="17"/>
      <c r="L3816" s="17"/>
      <c r="M3816" s="17"/>
      <c r="N3816" s="17"/>
    </row>
    <row r="3817" spans="2:14" ht="24.95" customHeight="1">
      <c r="B3817" s="17"/>
      <c r="C3817" s="17"/>
      <c r="F3817" s="17"/>
      <c r="G3817" s="17"/>
      <c r="H3817" s="17"/>
      <c r="I3817" s="17"/>
      <c r="J3817" s="17"/>
      <c r="K3817" s="17"/>
      <c r="L3817" s="17"/>
      <c r="M3817" s="17"/>
      <c r="N3817" s="17"/>
    </row>
    <row r="3818" spans="2:14" ht="24.95" customHeight="1">
      <c r="B3818" s="17"/>
      <c r="C3818" s="17"/>
      <c r="F3818" s="17"/>
      <c r="G3818" s="17"/>
      <c r="H3818" s="17"/>
      <c r="I3818" s="17"/>
      <c r="J3818" s="17"/>
      <c r="K3818" s="17"/>
      <c r="L3818" s="17"/>
      <c r="M3818" s="17"/>
      <c r="N3818" s="17"/>
    </row>
    <row r="3819" spans="2:14" ht="24.95" customHeight="1">
      <c r="B3819" s="17"/>
      <c r="C3819" s="17"/>
      <c r="F3819" s="17"/>
      <c r="G3819" s="17"/>
      <c r="H3819" s="17"/>
      <c r="I3819" s="17"/>
      <c r="J3819" s="17"/>
      <c r="K3819" s="17"/>
      <c r="L3819" s="17"/>
      <c r="M3819" s="17"/>
      <c r="N3819" s="17"/>
    </row>
    <row r="3820" spans="2:14" ht="24.95" customHeight="1">
      <c r="B3820" s="17"/>
      <c r="C3820" s="17"/>
      <c r="F3820" s="17"/>
      <c r="G3820" s="17"/>
      <c r="H3820" s="17"/>
      <c r="I3820" s="17"/>
      <c r="J3820" s="17"/>
      <c r="K3820" s="17"/>
      <c r="L3820" s="17"/>
      <c r="M3820" s="17"/>
      <c r="N3820" s="17"/>
    </row>
    <row r="3821" spans="2:14" ht="24.95" customHeight="1">
      <c r="B3821" s="17"/>
      <c r="C3821" s="17"/>
      <c r="F3821" s="17"/>
      <c r="G3821" s="17"/>
      <c r="H3821" s="17"/>
      <c r="I3821" s="17"/>
      <c r="J3821" s="17"/>
      <c r="K3821" s="17"/>
      <c r="L3821" s="17"/>
      <c r="M3821" s="17"/>
      <c r="N3821" s="17"/>
    </row>
    <row r="3822" spans="2:14" ht="24.95" customHeight="1">
      <c r="B3822" s="17"/>
      <c r="C3822" s="17"/>
      <c r="F3822" s="17"/>
      <c r="G3822" s="17"/>
      <c r="H3822" s="17"/>
      <c r="I3822" s="17"/>
      <c r="J3822" s="17"/>
      <c r="K3822" s="17"/>
      <c r="L3822" s="17"/>
      <c r="M3822" s="17"/>
      <c r="N3822" s="17"/>
    </row>
    <row r="3823" spans="2:14" ht="24.95" customHeight="1">
      <c r="B3823" s="17"/>
      <c r="C3823" s="17"/>
      <c r="F3823" s="17"/>
      <c r="G3823" s="17"/>
      <c r="H3823" s="17"/>
      <c r="I3823" s="17"/>
      <c r="J3823" s="17"/>
      <c r="K3823" s="17"/>
      <c r="L3823" s="17"/>
      <c r="M3823" s="17"/>
      <c r="N3823" s="17"/>
    </row>
    <row r="3824" spans="2:14" ht="24.95" customHeight="1">
      <c r="B3824" s="17"/>
      <c r="C3824" s="17"/>
      <c r="F3824" s="17"/>
      <c r="G3824" s="17"/>
      <c r="H3824" s="17"/>
      <c r="I3824" s="17"/>
      <c r="J3824" s="17"/>
      <c r="K3824" s="17"/>
      <c r="L3824" s="17"/>
      <c r="M3824" s="17"/>
      <c r="N3824" s="17"/>
    </row>
    <row r="3825" spans="2:14" ht="24.95" customHeight="1">
      <c r="B3825" s="17"/>
      <c r="C3825" s="17"/>
      <c r="F3825" s="17"/>
      <c r="G3825" s="17"/>
      <c r="H3825" s="17"/>
      <c r="I3825" s="17"/>
      <c r="J3825" s="17"/>
      <c r="K3825" s="17"/>
      <c r="L3825" s="17"/>
      <c r="M3825" s="17"/>
      <c r="N3825" s="17"/>
    </row>
    <row r="3826" spans="2:14" ht="24.95" customHeight="1">
      <c r="B3826" s="17"/>
      <c r="C3826" s="17"/>
      <c r="F3826" s="17"/>
      <c r="G3826" s="17"/>
      <c r="H3826" s="17"/>
      <c r="I3826" s="17"/>
      <c r="J3826" s="17"/>
      <c r="K3826" s="17"/>
      <c r="L3826" s="17"/>
      <c r="M3826" s="17"/>
      <c r="N3826" s="17"/>
    </row>
    <row r="3827" spans="2:14" ht="24.95" customHeight="1">
      <c r="B3827" s="17"/>
      <c r="C3827" s="17"/>
      <c r="F3827" s="17"/>
      <c r="G3827" s="17"/>
      <c r="H3827" s="17"/>
      <c r="I3827" s="17"/>
      <c r="J3827" s="17"/>
      <c r="K3827" s="17"/>
      <c r="L3827" s="17"/>
      <c r="M3827" s="17"/>
      <c r="N3827" s="17"/>
    </row>
    <row r="3828" spans="2:14" ht="24.95" customHeight="1">
      <c r="B3828" s="17"/>
      <c r="C3828" s="17"/>
      <c r="F3828" s="17"/>
      <c r="G3828" s="17"/>
      <c r="H3828" s="17"/>
      <c r="I3828" s="17"/>
      <c r="J3828" s="17"/>
      <c r="K3828" s="17"/>
      <c r="L3828" s="17"/>
      <c r="M3828" s="17"/>
      <c r="N3828" s="17"/>
    </row>
    <row r="3829" spans="2:14" ht="24.95" customHeight="1">
      <c r="B3829" s="17"/>
      <c r="C3829" s="17"/>
      <c r="F3829" s="17"/>
      <c r="G3829" s="17"/>
      <c r="H3829" s="17"/>
      <c r="I3829" s="17"/>
      <c r="J3829" s="17"/>
      <c r="K3829" s="17"/>
      <c r="L3829" s="17"/>
      <c r="M3829" s="17"/>
      <c r="N3829" s="17"/>
    </row>
    <row r="3830" spans="2:14" ht="24.95" customHeight="1">
      <c r="B3830" s="17"/>
      <c r="C3830" s="17"/>
      <c r="F3830" s="17"/>
      <c r="G3830" s="17"/>
      <c r="H3830" s="17"/>
      <c r="I3830" s="17"/>
      <c r="J3830" s="17"/>
      <c r="K3830" s="17"/>
      <c r="L3830" s="17"/>
      <c r="M3830" s="17"/>
      <c r="N3830" s="17"/>
    </row>
    <row r="3831" spans="2:14" ht="24.95" customHeight="1">
      <c r="B3831" s="17"/>
      <c r="C3831" s="17"/>
      <c r="F3831" s="17"/>
      <c r="G3831" s="17"/>
      <c r="H3831" s="17"/>
      <c r="I3831" s="17"/>
      <c r="J3831" s="17"/>
      <c r="K3831" s="17"/>
      <c r="L3831" s="17"/>
      <c r="M3831" s="17"/>
      <c r="N3831" s="17"/>
    </row>
    <row r="3832" spans="2:14" ht="24.95" customHeight="1">
      <c r="B3832" s="17"/>
      <c r="C3832" s="17"/>
      <c r="F3832" s="17"/>
      <c r="G3832" s="17"/>
      <c r="H3832" s="17"/>
      <c r="I3832" s="17"/>
      <c r="J3832" s="17"/>
      <c r="K3832" s="17"/>
      <c r="L3832" s="17"/>
      <c r="M3832" s="17"/>
      <c r="N3832" s="17"/>
    </row>
    <row r="3833" spans="2:14" ht="24.95" customHeight="1">
      <c r="B3833" s="17"/>
      <c r="C3833" s="17"/>
      <c r="F3833" s="17"/>
      <c r="G3833" s="17"/>
      <c r="H3833" s="17"/>
      <c r="I3833" s="17"/>
      <c r="J3833" s="17"/>
      <c r="K3833" s="17"/>
      <c r="L3833" s="17"/>
      <c r="M3833" s="17"/>
      <c r="N3833" s="17"/>
    </row>
    <row r="3834" spans="2:14" ht="24.95" customHeight="1">
      <c r="B3834" s="17"/>
      <c r="C3834" s="17"/>
      <c r="F3834" s="17"/>
      <c r="G3834" s="17"/>
      <c r="H3834" s="17"/>
      <c r="I3834" s="17"/>
      <c r="J3834" s="17"/>
      <c r="K3834" s="17"/>
      <c r="L3834" s="17"/>
      <c r="M3834" s="17"/>
      <c r="N3834" s="17"/>
    </row>
    <row r="3835" spans="2:14" ht="24.95" customHeight="1">
      <c r="B3835" s="17"/>
      <c r="C3835" s="17"/>
      <c r="F3835" s="17"/>
      <c r="G3835" s="17"/>
      <c r="H3835" s="17"/>
      <c r="I3835" s="17"/>
      <c r="J3835" s="17"/>
      <c r="K3835" s="17"/>
      <c r="L3835" s="17"/>
      <c r="M3835" s="17"/>
      <c r="N3835" s="17"/>
    </row>
    <row r="3836" spans="2:14" ht="24.95" customHeight="1">
      <c r="B3836" s="17"/>
      <c r="C3836" s="17"/>
      <c r="F3836" s="17"/>
      <c r="G3836" s="17"/>
      <c r="H3836" s="17"/>
      <c r="I3836" s="17"/>
      <c r="J3836" s="17"/>
      <c r="K3836" s="17"/>
      <c r="L3836" s="17"/>
      <c r="M3836" s="17"/>
      <c r="N3836" s="17"/>
    </row>
    <row r="3837" spans="2:14" ht="24.95" customHeight="1">
      <c r="B3837" s="17"/>
      <c r="C3837" s="17"/>
      <c r="F3837" s="17"/>
      <c r="G3837" s="17"/>
      <c r="H3837" s="17"/>
      <c r="I3837" s="17"/>
      <c r="J3837" s="17"/>
      <c r="K3837" s="17"/>
      <c r="L3837" s="17"/>
      <c r="M3837" s="17"/>
      <c r="N3837" s="17"/>
    </row>
    <row r="3838" spans="2:14" ht="24.95" customHeight="1">
      <c r="B3838" s="17"/>
      <c r="C3838" s="17"/>
      <c r="F3838" s="17"/>
      <c r="G3838" s="17"/>
      <c r="H3838" s="17"/>
      <c r="I3838" s="17"/>
      <c r="J3838" s="17"/>
      <c r="K3838" s="17"/>
      <c r="L3838" s="17"/>
      <c r="M3838" s="17"/>
      <c r="N3838" s="17"/>
    </row>
    <row r="3839" spans="2:14" ht="24.95" customHeight="1">
      <c r="B3839" s="17"/>
      <c r="C3839" s="17"/>
      <c r="F3839" s="17"/>
      <c r="G3839" s="17"/>
      <c r="H3839" s="17"/>
      <c r="I3839" s="17"/>
      <c r="J3839" s="17"/>
      <c r="K3839" s="17"/>
      <c r="L3839" s="17"/>
      <c r="M3839" s="17"/>
      <c r="N3839" s="17"/>
    </row>
    <row r="3840" spans="2:14" ht="24.95" customHeight="1">
      <c r="B3840" s="17"/>
      <c r="C3840" s="17"/>
      <c r="F3840" s="17"/>
      <c r="G3840" s="17"/>
      <c r="H3840" s="17"/>
      <c r="I3840" s="17"/>
      <c r="J3840" s="17"/>
      <c r="K3840" s="17"/>
      <c r="L3840" s="17"/>
      <c r="M3840" s="17"/>
      <c r="N3840" s="17"/>
    </row>
    <row r="3841" spans="2:14" ht="24.95" customHeight="1">
      <c r="B3841" s="17"/>
      <c r="C3841" s="17"/>
      <c r="F3841" s="17"/>
      <c r="G3841" s="17"/>
      <c r="H3841" s="17"/>
      <c r="I3841" s="17"/>
      <c r="J3841" s="17"/>
      <c r="K3841" s="17"/>
      <c r="L3841" s="17"/>
      <c r="M3841" s="17"/>
      <c r="N3841" s="17"/>
    </row>
    <row r="3842" spans="2:14" ht="24.95" customHeight="1">
      <c r="B3842" s="17"/>
      <c r="C3842" s="17"/>
      <c r="F3842" s="17"/>
      <c r="G3842" s="17"/>
      <c r="H3842" s="17"/>
      <c r="I3842" s="17"/>
      <c r="J3842" s="17"/>
      <c r="K3842" s="17"/>
      <c r="L3842" s="17"/>
      <c r="M3842" s="17"/>
      <c r="N3842" s="17"/>
    </row>
    <row r="3843" spans="2:14" ht="24.95" customHeight="1">
      <c r="B3843" s="17"/>
      <c r="C3843" s="17"/>
      <c r="F3843" s="17"/>
      <c r="G3843" s="17"/>
      <c r="H3843" s="17"/>
      <c r="I3843" s="17"/>
      <c r="J3843" s="17"/>
      <c r="K3843" s="17"/>
      <c r="L3843" s="17"/>
      <c r="M3843" s="17"/>
      <c r="N3843" s="17"/>
    </row>
    <row r="3844" spans="2:14" ht="24.95" customHeight="1">
      <c r="B3844" s="17"/>
      <c r="C3844" s="17"/>
      <c r="F3844" s="17"/>
      <c r="G3844" s="17"/>
      <c r="H3844" s="17"/>
      <c r="I3844" s="17"/>
      <c r="J3844" s="17"/>
      <c r="K3844" s="17"/>
      <c r="L3844" s="17"/>
      <c r="M3844" s="17"/>
      <c r="N3844" s="17"/>
    </row>
    <row r="3845" spans="2:14" ht="24.95" customHeight="1">
      <c r="B3845" s="17"/>
      <c r="C3845" s="17"/>
      <c r="F3845" s="17"/>
      <c r="G3845" s="17"/>
      <c r="H3845" s="17"/>
      <c r="I3845" s="17"/>
      <c r="J3845" s="17"/>
      <c r="K3845" s="17"/>
      <c r="L3845" s="17"/>
      <c r="M3845" s="17"/>
      <c r="N3845" s="17"/>
    </row>
    <row r="3846" spans="2:14" ht="24.95" customHeight="1">
      <c r="B3846" s="17"/>
      <c r="C3846" s="17"/>
      <c r="F3846" s="17"/>
      <c r="G3846" s="17"/>
      <c r="H3846" s="17"/>
      <c r="I3846" s="17"/>
      <c r="J3846" s="17"/>
      <c r="K3846" s="17"/>
      <c r="L3846" s="17"/>
      <c r="M3846" s="17"/>
      <c r="N3846" s="17"/>
    </row>
    <row r="3847" spans="2:14" ht="24.95" customHeight="1">
      <c r="B3847" s="17"/>
      <c r="C3847" s="17"/>
      <c r="F3847" s="17"/>
      <c r="G3847" s="17"/>
      <c r="H3847" s="17"/>
      <c r="I3847" s="17"/>
      <c r="J3847" s="17"/>
      <c r="K3847" s="17"/>
      <c r="L3847" s="17"/>
      <c r="M3847" s="17"/>
      <c r="N3847" s="17"/>
    </row>
    <row r="3848" spans="2:14" ht="24.95" customHeight="1">
      <c r="B3848" s="17"/>
      <c r="C3848" s="17"/>
      <c r="F3848" s="17"/>
      <c r="G3848" s="17"/>
      <c r="H3848" s="17"/>
      <c r="I3848" s="17"/>
      <c r="J3848" s="17"/>
      <c r="K3848" s="17"/>
      <c r="L3848" s="17"/>
      <c r="M3848" s="17"/>
      <c r="N3848" s="17"/>
    </row>
    <row r="3849" spans="2:14" ht="24.95" customHeight="1">
      <c r="B3849" s="17"/>
      <c r="C3849" s="17"/>
      <c r="F3849" s="17"/>
      <c r="G3849" s="17"/>
      <c r="H3849" s="17"/>
      <c r="I3849" s="17"/>
      <c r="J3849" s="17"/>
      <c r="K3849" s="17"/>
      <c r="L3849" s="17"/>
      <c r="M3849" s="17"/>
      <c r="N3849" s="17"/>
    </row>
    <row r="3850" spans="2:14" ht="24.95" customHeight="1">
      <c r="B3850" s="17"/>
      <c r="C3850" s="17"/>
      <c r="F3850" s="17"/>
      <c r="G3850" s="17"/>
      <c r="H3850" s="17"/>
      <c r="I3850" s="17"/>
      <c r="J3850" s="17"/>
      <c r="K3850" s="17"/>
      <c r="L3850" s="17"/>
      <c r="M3850" s="17"/>
      <c r="N3850" s="17"/>
    </row>
    <row r="3851" spans="2:14" ht="24.95" customHeight="1">
      <c r="B3851" s="17"/>
      <c r="C3851" s="17"/>
      <c r="F3851" s="17"/>
      <c r="G3851" s="17"/>
      <c r="H3851" s="17"/>
      <c r="I3851" s="17"/>
      <c r="J3851" s="17"/>
      <c r="K3851" s="17"/>
      <c r="L3851" s="17"/>
      <c r="M3851" s="17"/>
      <c r="N3851" s="17"/>
    </row>
    <row r="3852" spans="2:14" ht="24.95" customHeight="1">
      <c r="B3852" s="17"/>
      <c r="C3852" s="17"/>
      <c r="F3852" s="17"/>
      <c r="G3852" s="17"/>
      <c r="H3852" s="17"/>
      <c r="I3852" s="17"/>
      <c r="J3852" s="17"/>
      <c r="K3852" s="17"/>
      <c r="L3852" s="17"/>
      <c r="M3852" s="17"/>
      <c r="N3852" s="17"/>
    </row>
    <row r="3853" spans="2:14" ht="24.95" customHeight="1">
      <c r="B3853" s="17"/>
      <c r="C3853" s="17"/>
      <c r="F3853" s="17"/>
      <c r="G3853" s="17"/>
      <c r="H3853" s="17"/>
      <c r="I3853" s="17"/>
      <c r="J3853" s="17"/>
      <c r="K3853" s="17"/>
      <c r="L3853" s="17"/>
      <c r="M3853" s="17"/>
      <c r="N3853" s="17"/>
    </row>
    <row r="3854" spans="2:14" ht="24.95" customHeight="1">
      <c r="B3854" s="17"/>
      <c r="C3854" s="17"/>
      <c r="F3854" s="17"/>
      <c r="G3854" s="17"/>
      <c r="H3854" s="17"/>
      <c r="I3854" s="17"/>
      <c r="J3854" s="17"/>
      <c r="K3854" s="17"/>
      <c r="L3854" s="17"/>
      <c r="M3854" s="17"/>
      <c r="N3854" s="17"/>
    </row>
    <row r="3855" spans="2:14" ht="24.95" customHeight="1">
      <c r="B3855" s="17"/>
      <c r="C3855" s="17"/>
      <c r="F3855" s="17"/>
      <c r="G3855" s="17"/>
      <c r="H3855" s="17"/>
      <c r="I3855" s="17"/>
      <c r="J3855" s="17"/>
      <c r="K3855" s="17"/>
      <c r="L3855" s="17"/>
      <c r="M3855" s="17"/>
      <c r="N3855" s="17"/>
    </row>
    <row r="3856" spans="2:14" ht="24.95" customHeight="1">
      <c r="B3856" s="17"/>
      <c r="C3856" s="17"/>
      <c r="F3856" s="17"/>
      <c r="G3856" s="17"/>
      <c r="H3856" s="17"/>
      <c r="I3856" s="17"/>
      <c r="J3856" s="17"/>
      <c r="K3856" s="17"/>
      <c r="L3856" s="17"/>
      <c r="M3856" s="17"/>
      <c r="N3856" s="17"/>
    </row>
    <row r="3857" spans="2:14" ht="24.95" customHeight="1">
      <c r="B3857" s="17"/>
      <c r="C3857" s="17"/>
      <c r="F3857" s="17"/>
      <c r="G3857" s="17"/>
      <c r="H3857" s="17"/>
      <c r="I3857" s="17"/>
      <c r="J3857" s="17"/>
      <c r="K3857" s="17"/>
      <c r="L3857" s="17"/>
      <c r="M3857" s="17"/>
      <c r="N3857" s="17"/>
    </row>
    <row r="3858" spans="2:14" ht="24.95" customHeight="1">
      <c r="B3858" s="17"/>
      <c r="C3858" s="17"/>
      <c r="F3858" s="17"/>
      <c r="G3858" s="17"/>
      <c r="H3858" s="17"/>
      <c r="I3858" s="17"/>
      <c r="J3858" s="17"/>
      <c r="K3858" s="17"/>
      <c r="L3858" s="17"/>
      <c r="M3858" s="17"/>
      <c r="N3858" s="17"/>
    </row>
    <row r="3859" spans="2:14" ht="24.95" customHeight="1">
      <c r="B3859" s="17"/>
      <c r="C3859" s="17"/>
      <c r="F3859" s="17"/>
      <c r="G3859" s="17"/>
      <c r="H3859" s="17"/>
      <c r="I3859" s="17"/>
      <c r="J3859" s="17"/>
      <c r="K3859" s="17"/>
      <c r="L3859" s="17"/>
      <c r="M3859" s="17"/>
      <c r="N3859" s="17"/>
    </row>
    <row r="3860" spans="2:14" ht="24.95" customHeight="1">
      <c r="B3860" s="17"/>
      <c r="C3860" s="17"/>
      <c r="F3860" s="17"/>
      <c r="G3860" s="17"/>
      <c r="H3860" s="17"/>
      <c r="I3860" s="17"/>
      <c r="J3860" s="17"/>
      <c r="K3860" s="17"/>
      <c r="L3860" s="17"/>
      <c r="M3860" s="17"/>
      <c r="N3860" s="17"/>
    </row>
    <row r="3861" spans="2:14" ht="24.95" customHeight="1">
      <c r="B3861" s="17"/>
      <c r="C3861" s="17"/>
      <c r="F3861" s="17"/>
      <c r="G3861" s="17"/>
      <c r="H3861" s="17"/>
      <c r="I3861" s="17"/>
      <c r="J3861" s="17"/>
      <c r="K3861" s="17"/>
      <c r="L3861" s="17"/>
      <c r="M3861" s="17"/>
      <c r="N3861" s="17"/>
    </row>
    <row r="3862" spans="2:14" ht="24.95" customHeight="1">
      <c r="B3862" s="17"/>
      <c r="C3862" s="17"/>
      <c r="F3862" s="17"/>
      <c r="G3862" s="17"/>
      <c r="H3862" s="17"/>
      <c r="I3862" s="17"/>
      <c r="J3862" s="17"/>
      <c r="K3862" s="17"/>
      <c r="L3862" s="17"/>
      <c r="M3862" s="17"/>
      <c r="N3862" s="17"/>
    </row>
    <row r="3863" spans="2:14" ht="24.95" customHeight="1">
      <c r="B3863" s="17"/>
      <c r="C3863" s="17"/>
      <c r="F3863" s="17"/>
      <c r="G3863" s="17"/>
      <c r="H3863" s="17"/>
      <c r="I3863" s="17"/>
      <c r="J3863" s="17"/>
      <c r="K3863" s="17"/>
      <c r="L3863" s="17"/>
      <c r="M3863" s="17"/>
      <c r="N3863" s="17"/>
    </row>
    <row r="3864" spans="2:14" ht="24.95" customHeight="1">
      <c r="B3864" s="17"/>
      <c r="C3864" s="17"/>
      <c r="F3864" s="17"/>
      <c r="G3864" s="17"/>
      <c r="H3864" s="17"/>
      <c r="I3864" s="17"/>
      <c r="J3864" s="17"/>
      <c r="K3864" s="17"/>
      <c r="L3864" s="17"/>
      <c r="M3864" s="17"/>
      <c r="N3864" s="17"/>
    </row>
    <row r="3865" spans="2:14" ht="24.95" customHeight="1">
      <c r="B3865" s="17"/>
      <c r="C3865" s="17"/>
      <c r="F3865" s="17"/>
      <c r="G3865" s="17"/>
      <c r="H3865" s="17"/>
      <c r="I3865" s="17"/>
      <c r="J3865" s="17"/>
      <c r="K3865" s="17"/>
      <c r="L3865" s="17"/>
      <c r="M3865" s="17"/>
      <c r="N3865" s="17"/>
    </row>
    <row r="3866" spans="2:14" ht="24.95" customHeight="1">
      <c r="B3866" s="17"/>
      <c r="C3866" s="17"/>
      <c r="F3866" s="17"/>
      <c r="G3866" s="17"/>
      <c r="H3866" s="17"/>
      <c r="I3866" s="17"/>
      <c r="J3866" s="17"/>
      <c r="K3866" s="17"/>
      <c r="L3866" s="17"/>
      <c r="M3866" s="17"/>
      <c r="N3866" s="17"/>
    </row>
    <row r="3867" spans="2:14" ht="24.95" customHeight="1">
      <c r="B3867" s="17"/>
      <c r="C3867" s="17"/>
      <c r="F3867" s="17"/>
      <c r="G3867" s="17"/>
      <c r="H3867" s="17"/>
      <c r="I3867" s="17"/>
      <c r="J3867" s="17"/>
      <c r="K3867" s="17"/>
      <c r="L3867" s="17"/>
      <c r="M3867" s="17"/>
      <c r="N3867" s="17"/>
    </row>
    <row r="3868" spans="2:14" ht="24.95" customHeight="1">
      <c r="B3868" s="17"/>
      <c r="C3868" s="17"/>
      <c r="F3868" s="17"/>
      <c r="G3868" s="17"/>
      <c r="H3868" s="17"/>
      <c r="I3868" s="17"/>
      <c r="J3868" s="17"/>
      <c r="K3868" s="17"/>
      <c r="L3868" s="17"/>
      <c r="M3868" s="17"/>
      <c r="N3868" s="17"/>
    </row>
    <row r="3869" spans="2:14" ht="24.95" customHeight="1">
      <c r="B3869" s="17"/>
      <c r="C3869" s="17"/>
      <c r="F3869" s="17"/>
      <c r="G3869" s="17"/>
      <c r="H3869" s="17"/>
      <c r="I3869" s="17"/>
      <c r="J3869" s="17"/>
      <c r="K3869" s="17"/>
      <c r="L3869" s="17"/>
      <c r="M3869" s="17"/>
      <c r="N3869" s="17"/>
    </row>
    <row r="3870" spans="2:14" ht="24.95" customHeight="1">
      <c r="B3870" s="17"/>
      <c r="C3870" s="17"/>
      <c r="F3870" s="17"/>
      <c r="G3870" s="17"/>
      <c r="H3870" s="17"/>
      <c r="I3870" s="17"/>
      <c r="J3870" s="17"/>
      <c r="K3870" s="17"/>
      <c r="L3870" s="17"/>
      <c r="M3870" s="17"/>
      <c r="N3870" s="17"/>
    </row>
    <row r="3871" spans="2:14" ht="24.95" customHeight="1">
      <c r="B3871" s="17"/>
      <c r="C3871" s="17"/>
      <c r="F3871" s="17"/>
      <c r="G3871" s="17"/>
      <c r="H3871" s="17"/>
      <c r="I3871" s="17"/>
      <c r="J3871" s="17"/>
      <c r="K3871" s="17"/>
      <c r="L3871" s="17"/>
      <c r="M3871" s="17"/>
      <c r="N3871" s="17"/>
    </row>
    <row r="3872" spans="2:14" ht="24.95" customHeight="1">
      <c r="B3872" s="17"/>
      <c r="C3872" s="17"/>
      <c r="F3872" s="17"/>
      <c r="G3872" s="17"/>
      <c r="H3872" s="17"/>
      <c r="I3872" s="17"/>
      <c r="J3872" s="17"/>
      <c r="K3872" s="17"/>
      <c r="L3872" s="17"/>
      <c r="M3872" s="17"/>
      <c r="N3872" s="17"/>
    </row>
    <row r="3873" spans="2:14" ht="24.95" customHeight="1">
      <c r="B3873" s="17"/>
      <c r="C3873" s="17"/>
      <c r="F3873" s="17"/>
      <c r="G3873" s="17"/>
      <c r="H3873" s="17"/>
      <c r="I3873" s="17"/>
      <c r="J3873" s="17"/>
      <c r="K3873" s="17"/>
      <c r="L3873" s="17"/>
      <c r="M3873" s="17"/>
      <c r="N3873" s="17"/>
    </row>
    <row r="3874" spans="2:14" ht="24.95" customHeight="1">
      <c r="B3874" s="17"/>
      <c r="C3874" s="17"/>
      <c r="F3874" s="17"/>
      <c r="G3874" s="17"/>
      <c r="H3874" s="17"/>
      <c r="I3874" s="17"/>
      <c r="J3874" s="17"/>
      <c r="K3874" s="17"/>
      <c r="L3874" s="17"/>
      <c r="M3874" s="17"/>
      <c r="N3874" s="17"/>
    </row>
    <row r="3875" spans="2:14" ht="24.95" customHeight="1">
      <c r="B3875" s="17"/>
      <c r="C3875" s="17"/>
      <c r="F3875" s="17"/>
      <c r="G3875" s="17"/>
      <c r="H3875" s="17"/>
      <c r="I3875" s="17"/>
      <c r="J3875" s="17"/>
      <c r="K3875" s="17"/>
      <c r="L3875" s="17"/>
      <c r="M3875" s="17"/>
      <c r="N3875" s="17"/>
    </row>
    <row r="3876" spans="2:14" ht="24.95" customHeight="1">
      <c r="B3876" s="17"/>
      <c r="C3876" s="17"/>
      <c r="F3876" s="17"/>
      <c r="G3876" s="17"/>
      <c r="H3876" s="17"/>
      <c r="I3876" s="17"/>
      <c r="J3876" s="17"/>
      <c r="K3876" s="17"/>
      <c r="L3876" s="17"/>
      <c r="M3876" s="17"/>
      <c r="N3876" s="17"/>
    </row>
    <row r="3877" spans="2:14" ht="24.95" customHeight="1">
      <c r="B3877" s="17"/>
      <c r="C3877" s="17"/>
      <c r="F3877" s="17"/>
      <c r="G3877" s="17"/>
      <c r="H3877" s="17"/>
      <c r="I3877" s="17"/>
      <c r="J3877" s="17"/>
      <c r="K3877" s="17"/>
      <c r="L3877" s="17"/>
      <c r="M3877" s="17"/>
      <c r="N3877" s="17"/>
    </row>
    <row r="3878" spans="2:14" ht="24.95" customHeight="1">
      <c r="B3878" s="17"/>
      <c r="C3878" s="17"/>
      <c r="F3878" s="17"/>
      <c r="G3878" s="17"/>
      <c r="H3878" s="17"/>
      <c r="I3878" s="17"/>
      <c r="J3878" s="17"/>
      <c r="K3878" s="17"/>
      <c r="L3878" s="17"/>
      <c r="M3878" s="17"/>
      <c r="N3878" s="17"/>
    </row>
    <row r="3879" spans="2:14" ht="24.95" customHeight="1">
      <c r="B3879" s="17"/>
      <c r="C3879" s="17"/>
      <c r="F3879" s="17"/>
      <c r="G3879" s="17"/>
      <c r="H3879" s="17"/>
      <c r="I3879" s="17"/>
      <c r="J3879" s="17"/>
      <c r="K3879" s="17"/>
      <c r="L3879" s="17"/>
      <c r="M3879" s="17"/>
      <c r="N3879" s="17"/>
    </row>
    <row r="3880" spans="2:14" ht="24.95" customHeight="1">
      <c r="B3880" s="17"/>
      <c r="C3880" s="17"/>
      <c r="F3880" s="17"/>
      <c r="G3880" s="17"/>
      <c r="H3880" s="17"/>
      <c r="I3880" s="17"/>
      <c r="J3880" s="17"/>
      <c r="K3880" s="17"/>
      <c r="L3880" s="17"/>
      <c r="M3880" s="17"/>
      <c r="N3880" s="17"/>
    </row>
    <row r="3881" spans="2:14" ht="24.95" customHeight="1">
      <c r="B3881" s="17"/>
      <c r="C3881" s="17"/>
      <c r="F3881" s="17"/>
      <c r="G3881" s="17"/>
      <c r="H3881" s="17"/>
      <c r="I3881" s="17"/>
      <c r="J3881" s="17"/>
      <c r="K3881" s="17"/>
      <c r="L3881" s="17"/>
      <c r="M3881" s="17"/>
      <c r="N3881" s="17"/>
    </row>
    <row r="3882" spans="2:14" ht="24.95" customHeight="1">
      <c r="B3882" s="17"/>
      <c r="C3882" s="17"/>
      <c r="F3882" s="17"/>
      <c r="G3882" s="17"/>
      <c r="H3882" s="17"/>
      <c r="I3882" s="17"/>
      <c r="J3882" s="17"/>
      <c r="K3882" s="17"/>
      <c r="L3882" s="17"/>
      <c r="M3882" s="17"/>
      <c r="N3882" s="17"/>
    </row>
    <row r="3883" spans="2:14" ht="24.95" customHeight="1">
      <c r="B3883" s="17"/>
      <c r="C3883" s="17"/>
      <c r="F3883" s="17"/>
      <c r="G3883" s="17"/>
      <c r="H3883" s="17"/>
      <c r="I3883" s="17"/>
      <c r="J3883" s="17"/>
      <c r="K3883" s="17"/>
      <c r="L3883" s="17"/>
      <c r="M3883" s="17"/>
      <c r="N3883" s="17"/>
    </row>
    <row r="3884" spans="2:14" ht="24.95" customHeight="1">
      <c r="B3884" s="17"/>
      <c r="C3884" s="17"/>
      <c r="F3884" s="17"/>
      <c r="G3884" s="17"/>
      <c r="H3884" s="17"/>
      <c r="I3884" s="17"/>
      <c r="J3884" s="17"/>
      <c r="K3884" s="17"/>
      <c r="L3884" s="17"/>
      <c r="M3884" s="17"/>
      <c r="N3884" s="17"/>
    </row>
    <row r="3885" spans="2:14" ht="24.95" customHeight="1">
      <c r="B3885" s="17"/>
      <c r="C3885" s="17"/>
      <c r="F3885" s="17"/>
      <c r="G3885" s="17"/>
      <c r="H3885" s="17"/>
      <c r="I3885" s="17"/>
      <c r="J3885" s="17"/>
      <c r="K3885" s="17"/>
      <c r="L3885" s="17"/>
      <c r="M3885" s="17"/>
      <c r="N3885" s="17"/>
    </row>
    <row r="3886" spans="2:14" ht="24.95" customHeight="1">
      <c r="B3886" s="17"/>
      <c r="C3886" s="17"/>
      <c r="F3886" s="17"/>
      <c r="G3886" s="17"/>
      <c r="H3886" s="17"/>
      <c r="I3886" s="17"/>
      <c r="J3886" s="17"/>
      <c r="K3886" s="17"/>
      <c r="L3886" s="17"/>
      <c r="M3886" s="17"/>
      <c r="N3886" s="17"/>
    </row>
    <row r="3887" spans="2:14" ht="24.95" customHeight="1">
      <c r="B3887" s="17"/>
      <c r="C3887" s="17"/>
      <c r="F3887" s="17"/>
      <c r="G3887" s="17"/>
      <c r="H3887" s="17"/>
      <c r="I3887" s="17"/>
      <c r="J3887" s="17"/>
      <c r="K3887" s="17"/>
      <c r="L3887" s="17"/>
      <c r="M3887" s="17"/>
      <c r="N3887" s="17"/>
    </row>
    <row r="3888" spans="2:14" ht="24.95" customHeight="1">
      <c r="B3888" s="17"/>
      <c r="C3888" s="17"/>
      <c r="F3888" s="17"/>
      <c r="G3888" s="17"/>
      <c r="H3888" s="17"/>
      <c r="I3888" s="17"/>
      <c r="J3888" s="17"/>
      <c r="K3888" s="17"/>
      <c r="L3888" s="17"/>
      <c r="M3888" s="17"/>
      <c r="N3888" s="17"/>
    </row>
    <row r="3889" spans="2:14" ht="24.95" customHeight="1">
      <c r="B3889" s="17"/>
      <c r="C3889" s="17"/>
      <c r="F3889" s="17"/>
      <c r="G3889" s="17"/>
      <c r="H3889" s="17"/>
      <c r="I3889" s="17"/>
      <c r="J3889" s="17"/>
      <c r="K3889" s="17"/>
      <c r="L3889" s="17"/>
      <c r="M3889" s="17"/>
      <c r="N3889" s="17"/>
    </row>
    <row r="3890" spans="2:14" ht="24.95" customHeight="1">
      <c r="B3890" s="17"/>
      <c r="C3890" s="17"/>
      <c r="F3890" s="17"/>
      <c r="G3890" s="17"/>
      <c r="H3890" s="17"/>
      <c r="I3890" s="17"/>
      <c r="J3890" s="17"/>
      <c r="K3890" s="17"/>
      <c r="L3890" s="17"/>
      <c r="M3890" s="17"/>
      <c r="N3890" s="17"/>
    </row>
    <row r="3891" spans="2:14" ht="24.95" customHeight="1">
      <c r="B3891" s="17"/>
      <c r="C3891" s="17"/>
      <c r="F3891" s="17"/>
      <c r="G3891" s="17"/>
      <c r="H3891" s="17"/>
      <c r="I3891" s="17"/>
      <c r="J3891" s="17"/>
      <c r="K3891" s="17"/>
      <c r="L3891" s="17"/>
      <c r="M3891" s="17"/>
      <c r="N3891" s="17"/>
    </row>
    <row r="3892" spans="2:14" ht="24.95" customHeight="1">
      <c r="B3892" s="17"/>
      <c r="C3892" s="17"/>
      <c r="F3892" s="17"/>
      <c r="G3892" s="17"/>
      <c r="H3892" s="17"/>
      <c r="I3892" s="17"/>
      <c r="J3892" s="17"/>
      <c r="K3892" s="17"/>
      <c r="L3892" s="17"/>
      <c r="M3892" s="17"/>
      <c r="N3892" s="17"/>
    </row>
    <row r="3893" spans="2:14" ht="24.95" customHeight="1">
      <c r="B3893" s="17"/>
      <c r="C3893" s="17"/>
      <c r="F3893" s="17"/>
      <c r="G3893" s="17"/>
      <c r="H3893" s="17"/>
      <c r="I3893" s="17"/>
      <c r="J3893" s="17"/>
      <c r="K3893" s="17"/>
      <c r="L3893" s="17"/>
      <c r="M3893" s="17"/>
      <c r="N3893" s="17"/>
    </row>
    <row r="3894" spans="2:14" ht="24.95" customHeight="1">
      <c r="B3894" s="17"/>
      <c r="C3894" s="17"/>
      <c r="F3894" s="17"/>
      <c r="G3894" s="17"/>
      <c r="H3894" s="17"/>
      <c r="I3894" s="17"/>
      <c r="J3894" s="17"/>
      <c r="K3894" s="17"/>
      <c r="L3894" s="17"/>
      <c r="M3894" s="17"/>
      <c r="N3894" s="17"/>
    </row>
    <row r="3895" spans="2:14" ht="24.95" customHeight="1">
      <c r="B3895" s="17"/>
      <c r="C3895" s="17"/>
      <c r="F3895" s="17"/>
      <c r="G3895" s="17"/>
      <c r="H3895" s="17"/>
      <c r="I3895" s="17"/>
      <c r="J3895" s="17"/>
      <c r="K3895" s="17"/>
      <c r="L3895" s="17"/>
      <c r="M3895" s="17"/>
      <c r="N3895" s="17"/>
    </row>
    <row r="3896" spans="2:14" ht="24.95" customHeight="1">
      <c r="B3896" s="17"/>
      <c r="C3896" s="17"/>
      <c r="F3896" s="17"/>
      <c r="G3896" s="17"/>
      <c r="H3896" s="17"/>
      <c r="I3896" s="17"/>
      <c r="J3896" s="17"/>
      <c r="K3896" s="17"/>
      <c r="L3896" s="17"/>
      <c r="M3896" s="17"/>
      <c r="N3896" s="17"/>
    </row>
    <row r="3897" spans="2:14" ht="24.95" customHeight="1">
      <c r="B3897" s="17"/>
      <c r="C3897" s="17"/>
      <c r="F3897" s="17"/>
      <c r="G3897" s="17"/>
      <c r="H3897" s="17"/>
      <c r="I3897" s="17"/>
      <c r="J3897" s="17"/>
      <c r="K3897" s="17"/>
      <c r="L3897" s="17"/>
      <c r="M3897" s="17"/>
      <c r="N3897" s="17"/>
    </row>
    <row r="3898" spans="2:14" ht="24.95" customHeight="1">
      <c r="B3898" s="17"/>
      <c r="C3898" s="17"/>
      <c r="F3898" s="17"/>
      <c r="G3898" s="17"/>
      <c r="H3898" s="17"/>
      <c r="I3898" s="17"/>
      <c r="J3898" s="17"/>
      <c r="K3898" s="17"/>
      <c r="L3898" s="17"/>
      <c r="M3898" s="17"/>
      <c r="N3898" s="17"/>
    </row>
    <row r="3899" spans="2:14" ht="24.95" customHeight="1">
      <c r="B3899" s="17"/>
      <c r="C3899" s="17"/>
      <c r="F3899" s="17"/>
      <c r="G3899" s="17"/>
      <c r="H3899" s="17"/>
      <c r="I3899" s="17"/>
      <c r="J3899" s="17"/>
      <c r="K3899" s="17"/>
      <c r="L3899" s="17"/>
      <c r="M3899" s="17"/>
      <c r="N3899" s="17"/>
    </row>
    <row r="3900" spans="2:14" ht="24.95" customHeight="1">
      <c r="B3900" s="17"/>
      <c r="C3900" s="17"/>
      <c r="F3900" s="17"/>
      <c r="G3900" s="17"/>
      <c r="H3900" s="17"/>
      <c r="I3900" s="17"/>
      <c r="J3900" s="17"/>
      <c r="K3900" s="17"/>
      <c r="L3900" s="17"/>
      <c r="M3900" s="17"/>
      <c r="N3900" s="17"/>
    </row>
    <row r="3901" spans="2:14" ht="24.95" customHeight="1">
      <c r="B3901" s="17"/>
      <c r="C3901" s="17"/>
      <c r="F3901" s="17"/>
      <c r="G3901" s="17"/>
      <c r="H3901" s="17"/>
      <c r="I3901" s="17"/>
      <c r="J3901" s="17"/>
      <c r="K3901" s="17"/>
      <c r="L3901" s="17"/>
      <c r="M3901" s="17"/>
      <c r="N3901" s="17"/>
    </row>
    <row r="3902" spans="2:14" ht="24.95" customHeight="1">
      <c r="B3902" s="17"/>
      <c r="C3902" s="17"/>
      <c r="F3902" s="17"/>
      <c r="G3902" s="17"/>
      <c r="H3902" s="17"/>
      <c r="I3902" s="17"/>
      <c r="J3902" s="17"/>
      <c r="K3902" s="17"/>
      <c r="L3902" s="17"/>
      <c r="M3902" s="17"/>
      <c r="N3902" s="17"/>
    </row>
    <row r="3903" spans="2:14" ht="24.95" customHeight="1">
      <c r="B3903" s="17"/>
      <c r="C3903" s="17"/>
      <c r="F3903" s="17"/>
      <c r="G3903" s="17"/>
      <c r="H3903" s="17"/>
      <c r="I3903" s="17"/>
      <c r="J3903" s="17"/>
      <c r="K3903" s="17"/>
      <c r="L3903" s="17"/>
      <c r="M3903" s="17"/>
      <c r="N3903" s="17"/>
    </row>
    <row r="3904" spans="2:14" ht="24.95" customHeight="1">
      <c r="B3904" s="17"/>
      <c r="C3904" s="17"/>
      <c r="F3904" s="17"/>
      <c r="G3904" s="17"/>
      <c r="H3904" s="17"/>
      <c r="I3904" s="17"/>
      <c r="J3904" s="17"/>
      <c r="K3904" s="17"/>
      <c r="L3904" s="17"/>
      <c r="M3904" s="17"/>
      <c r="N3904" s="17"/>
    </row>
    <row r="3905" spans="2:14" ht="24.95" customHeight="1">
      <c r="B3905" s="17"/>
      <c r="C3905" s="17"/>
      <c r="F3905" s="17"/>
      <c r="G3905" s="17"/>
      <c r="H3905" s="17"/>
      <c r="I3905" s="17"/>
      <c r="J3905" s="17"/>
      <c r="K3905" s="17"/>
      <c r="L3905" s="17"/>
      <c r="M3905" s="17"/>
      <c r="N3905" s="17"/>
    </row>
    <row r="3906" spans="2:14" ht="24.95" customHeight="1">
      <c r="B3906" s="17"/>
      <c r="C3906" s="17"/>
      <c r="F3906" s="17"/>
      <c r="G3906" s="17"/>
      <c r="H3906" s="17"/>
      <c r="I3906" s="17"/>
      <c r="J3906" s="17"/>
      <c r="K3906" s="17"/>
      <c r="L3906" s="17"/>
      <c r="M3906" s="17"/>
      <c r="N3906" s="17"/>
    </row>
    <row r="3907" spans="2:14" ht="24.95" customHeight="1">
      <c r="B3907" s="17"/>
      <c r="C3907" s="17"/>
      <c r="F3907" s="17"/>
      <c r="G3907" s="17"/>
      <c r="H3907" s="17"/>
      <c r="I3907" s="17"/>
      <c r="J3907" s="17"/>
      <c r="K3907" s="17"/>
      <c r="L3907" s="17"/>
      <c r="M3907" s="17"/>
      <c r="N3907" s="17"/>
    </row>
    <row r="3908" spans="2:14" ht="24.95" customHeight="1">
      <c r="B3908" s="17"/>
      <c r="C3908" s="17"/>
      <c r="F3908" s="17"/>
      <c r="G3908" s="17"/>
      <c r="H3908" s="17"/>
      <c r="I3908" s="17"/>
      <c r="J3908" s="17"/>
      <c r="K3908" s="17"/>
      <c r="L3908" s="17"/>
      <c r="M3908" s="17"/>
      <c r="N3908" s="17"/>
    </row>
    <row r="3909" spans="2:14" ht="24.95" customHeight="1">
      <c r="B3909" s="17"/>
      <c r="C3909" s="17"/>
      <c r="F3909" s="17"/>
      <c r="G3909" s="17"/>
      <c r="H3909" s="17"/>
      <c r="I3909" s="17"/>
      <c r="J3909" s="17"/>
      <c r="K3909" s="17"/>
      <c r="L3909" s="17"/>
      <c r="M3909" s="17"/>
      <c r="N3909" s="17"/>
    </row>
    <row r="3910" spans="2:14" ht="24.95" customHeight="1">
      <c r="B3910" s="17"/>
      <c r="C3910" s="17"/>
      <c r="F3910" s="17"/>
      <c r="G3910" s="17"/>
      <c r="H3910" s="17"/>
      <c r="I3910" s="17"/>
      <c r="J3910" s="17"/>
      <c r="K3910" s="17"/>
      <c r="L3910" s="17"/>
      <c r="M3910" s="17"/>
      <c r="N3910" s="17"/>
    </row>
    <row r="3911" spans="2:14" ht="24.95" customHeight="1">
      <c r="B3911" s="17"/>
      <c r="C3911" s="17"/>
      <c r="F3911" s="17"/>
      <c r="G3911" s="17"/>
      <c r="H3911" s="17"/>
      <c r="I3911" s="17"/>
      <c r="J3911" s="17"/>
      <c r="K3911" s="17"/>
      <c r="L3911" s="17"/>
      <c r="M3911" s="17"/>
      <c r="N3911" s="17"/>
    </row>
    <row r="3912" spans="2:14" ht="24.95" customHeight="1">
      <c r="B3912" s="17"/>
      <c r="C3912" s="17"/>
      <c r="F3912" s="17"/>
      <c r="G3912" s="17"/>
      <c r="H3912" s="17"/>
      <c r="I3912" s="17"/>
      <c r="J3912" s="17"/>
      <c r="K3912" s="17"/>
      <c r="L3912" s="17"/>
      <c r="M3912" s="17"/>
      <c r="N3912" s="17"/>
    </row>
    <row r="3913" spans="2:14" ht="24.95" customHeight="1">
      <c r="B3913" s="17"/>
      <c r="C3913" s="17"/>
      <c r="F3913" s="17"/>
      <c r="G3913" s="17"/>
      <c r="H3913" s="17"/>
      <c r="I3913" s="17"/>
      <c r="J3913" s="17"/>
      <c r="K3913" s="17"/>
      <c r="L3913" s="17"/>
      <c r="M3913" s="17"/>
      <c r="N3913" s="17"/>
    </row>
    <row r="3914" spans="2:14" ht="24.95" customHeight="1">
      <c r="B3914" s="17"/>
      <c r="C3914" s="17"/>
      <c r="F3914" s="17"/>
      <c r="G3914" s="17"/>
      <c r="H3914" s="17"/>
      <c r="I3914" s="17"/>
      <c r="J3914" s="17"/>
      <c r="K3914" s="17"/>
      <c r="L3914" s="17"/>
      <c r="M3914" s="17"/>
      <c r="N3914" s="17"/>
    </row>
    <row r="3915" spans="2:14" ht="24.95" customHeight="1">
      <c r="B3915" s="17"/>
      <c r="C3915" s="17"/>
      <c r="F3915" s="17"/>
      <c r="G3915" s="17"/>
      <c r="H3915" s="17"/>
      <c r="I3915" s="17"/>
      <c r="J3915" s="17"/>
      <c r="K3915" s="17"/>
      <c r="L3915" s="17"/>
      <c r="M3915" s="17"/>
      <c r="N3915" s="17"/>
    </row>
    <row r="3916" spans="2:14" ht="24.95" customHeight="1">
      <c r="B3916" s="17"/>
      <c r="C3916" s="17"/>
      <c r="F3916" s="17"/>
      <c r="G3916" s="17"/>
      <c r="H3916" s="17"/>
      <c r="I3916" s="17"/>
      <c r="J3916" s="17"/>
      <c r="K3916" s="17"/>
      <c r="L3916" s="17"/>
      <c r="M3916" s="17"/>
      <c r="N3916" s="17"/>
    </row>
    <row r="3917" spans="2:14" ht="24.95" customHeight="1">
      <c r="B3917" s="17"/>
      <c r="C3917" s="17"/>
      <c r="F3917" s="17"/>
      <c r="G3917" s="17"/>
      <c r="H3917" s="17"/>
      <c r="I3917" s="17"/>
      <c r="J3917" s="17"/>
      <c r="K3917" s="17"/>
      <c r="L3917" s="17"/>
      <c r="M3917" s="17"/>
      <c r="N3917" s="17"/>
    </row>
    <row r="3918" spans="2:14" ht="24.95" customHeight="1">
      <c r="B3918" s="17"/>
      <c r="C3918" s="17"/>
      <c r="F3918" s="17"/>
      <c r="G3918" s="17"/>
      <c r="H3918" s="17"/>
      <c r="I3918" s="17"/>
      <c r="J3918" s="17"/>
      <c r="K3918" s="17"/>
      <c r="L3918" s="17"/>
      <c r="M3918" s="17"/>
      <c r="N3918" s="17"/>
    </row>
    <row r="3919" spans="2:14" ht="24.95" customHeight="1">
      <c r="B3919" s="17"/>
      <c r="C3919" s="17"/>
      <c r="F3919" s="17"/>
      <c r="G3919" s="17"/>
      <c r="H3919" s="17"/>
      <c r="I3919" s="17"/>
      <c r="J3919" s="17"/>
      <c r="K3919" s="17"/>
      <c r="L3919" s="17"/>
      <c r="M3919" s="17"/>
      <c r="N3919" s="17"/>
    </row>
    <row r="3920" spans="2:14" ht="24.95" customHeight="1">
      <c r="B3920" s="17"/>
      <c r="C3920" s="17"/>
      <c r="F3920" s="17"/>
      <c r="G3920" s="17"/>
      <c r="H3920" s="17"/>
      <c r="I3920" s="17"/>
      <c r="J3920" s="17"/>
      <c r="K3920" s="17"/>
      <c r="L3920" s="17"/>
      <c r="M3920" s="17"/>
      <c r="N3920" s="17"/>
    </row>
    <row r="3921" spans="2:14" ht="24.95" customHeight="1">
      <c r="B3921" s="17"/>
      <c r="C3921" s="17"/>
      <c r="F3921" s="17"/>
      <c r="G3921" s="17"/>
      <c r="H3921" s="17"/>
      <c r="I3921" s="17"/>
      <c r="J3921" s="17"/>
      <c r="K3921" s="17"/>
      <c r="L3921" s="17"/>
      <c r="M3921" s="17"/>
      <c r="N3921" s="17"/>
    </row>
    <row r="3922" spans="2:14" ht="24.95" customHeight="1">
      <c r="B3922" s="17"/>
      <c r="C3922" s="17"/>
      <c r="F3922" s="17"/>
      <c r="G3922" s="17"/>
      <c r="H3922" s="17"/>
      <c r="I3922" s="17"/>
      <c r="J3922" s="17"/>
      <c r="K3922" s="17"/>
      <c r="L3922" s="17"/>
      <c r="M3922" s="17"/>
      <c r="N3922" s="17"/>
    </row>
    <row r="3923" spans="2:14" ht="24.95" customHeight="1">
      <c r="B3923" s="17"/>
      <c r="C3923" s="17"/>
      <c r="F3923" s="17"/>
      <c r="G3923" s="17"/>
      <c r="H3923" s="17"/>
      <c r="I3923" s="17"/>
      <c r="J3923" s="17"/>
      <c r="K3923" s="17"/>
      <c r="L3923" s="17"/>
      <c r="M3923" s="17"/>
      <c r="N3923" s="17"/>
    </row>
    <row r="3924" spans="2:14" ht="24.95" customHeight="1">
      <c r="B3924" s="17"/>
      <c r="C3924" s="17"/>
      <c r="F3924" s="17"/>
      <c r="G3924" s="17"/>
      <c r="H3924" s="17"/>
      <c r="I3924" s="17"/>
      <c r="J3924" s="17"/>
      <c r="K3924" s="17"/>
      <c r="L3924" s="17"/>
      <c r="M3924" s="17"/>
      <c r="N3924" s="17"/>
    </row>
    <row r="3925" spans="2:14" ht="24.95" customHeight="1">
      <c r="B3925" s="17"/>
      <c r="C3925" s="17"/>
      <c r="F3925" s="17"/>
      <c r="G3925" s="17"/>
      <c r="H3925" s="17"/>
      <c r="I3925" s="17"/>
      <c r="J3925" s="17"/>
      <c r="K3925" s="17"/>
      <c r="L3925" s="17"/>
      <c r="M3925" s="17"/>
      <c r="N3925" s="17"/>
    </row>
    <row r="3926" spans="2:14" ht="24.95" customHeight="1">
      <c r="B3926" s="17"/>
      <c r="C3926" s="17"/>
      <c r="F3926" s="17"/>
      <c r="G3926" s="17"/>
      <c r="H3926" s="17"/>
      <c r="I3926" s="17"/>
      <c r="J3926" s="17"/>
      <c r="K3926" s="17"/>
      <c r="L3926" s="17"/>
      <c r="M3926" s="17"/>
      <c r="N3926" s="17"/>
    </row>
    <row r="3927" spans="2:14" ht="24.95" customHeight="1">
      <c r="B3927" s="17"/>
      <c r="C3927" s="17"/>
      <c r="F3927" s="17"/>
      <c r="G3927" s="17"/>
      <c r="H3927" s="17"/>
      <c r="I3927" s="17"/>
      <c r="J3927" s="17"/>
      <c r="K3927" s="17"/>
      <c r="L3927" s="17"/>
      <c r="M3927" s="17"/>
      <c r="N3927" s="17"/>
    </row>
    <row r="3928" spans="2:14" ht="24.95" customHeight="1">
      <c r="B3928" s="17"/>
      <c r="C3928" s="17"/>
      <c r="F3928" s="17"/>
      <c r="G3928" s="17"/>
      <c r="H3928" s="17"/>
      <c r="I3928" s="17"/>
      <c r="J3928" s="17"/>
      <c r="K3928" s="17"/>
      <c r="L3928" s="17"/>
      <c r="M3928" s="17"/>
      <c r="N3928" s="17"/>
    </row>
    <row r="3929" spans="2:14" ht="24.95" customHeight="1">
      <c r="B3929" s="17"/>
      <c r="C3929" s="17"/>
      <c r="F3929" s="17"/>
      <c r="G3929" s="17"/>
      <c r="H3929" s="17"/>
      <c r="I3929" s="17"/>
      <c r="J3929" s="17"/>
      <c r="K3929" s="17"/>
      <c r="L3929" s="17"/>
      <c r="M3929" s="17"/>
      <c r="N3929" s="17"/>
    </row>
    <row r="3930" spans="2:14" ht="24.95" customHeight="1">
      <c r="B3930" s="17"/>
      <c r="C3930" s="17"/>
      <c r="F3930" s="17"/>
      <c r="G3930" s="17"/>
      <c r="H3930" s="17"/>
      <c r="I3930" s="17"/>
      <c r="J3930" s="17"/>
      <c r="K3930" s="17"/>
      <c r="L3930" s="17"/>
      <c r="M3930" s="17"/>
      <c r="N3930" s="17"/>
    </row>
    <row r="3931" spans="2:14" ht="24.95" customHeight="1">
      <c r="B3931" s="17"/>
      <c r="C3931" s="17"/>
      <c r="F3931" s="17"/>
      <c r="G3931" s="17"/>
      <c r="H3931" s="17"/>
      <c r="I3931" s="17"/>
      <c r="J3931" s="17"/>
      <c r="K3931" s="17"/>
      <c r="L3931" s="17"/>
      <c r="M3931" s="17"/>
      <c r="N3931" s="17"/>
    </row>
    <row r="3932" spans="2:14" ht="24.95" customHeight="1">
      <c r="B3932" s="17"/>
      <c r="C3932" s="17"/>
      <c r="F3932" s="17"/>
      <c r="G3932" s="17"/>
      <c r="H3932" s="17"/>
      <c r="I3932" s="17"/>
      <c r="J3932" s="17"/>
      <c r="K3932" s="17"/>
      <c r="L3932" s="17"/>
      <c r="M3932" s="17"/>
      <c r="N3932" s="17"/>
    </row>
    <row r="3933" spans="2:14" ht="24.95" customHeight="1">
      <c r="B3933" s="17"/>
      <c r="C3933" s="17"/>
      <c r="F3933" s="17"/>
      <c r="G3933" s="17"/>
      <c r="H3933" s="17"/>
      <c r="I3933" s="17"/>
      <c r="J3933" s="17"/>
      <c r="K3933" s="17"/>
      <c r="L3933" s="17"/>
      <c r="M3933" s="17"/>
      <c r="N3933" s="17"/>
    </row>
    <row r="3934" spans="2:14" ht="24.95" customHeight="1">
      <c r="B3934" s="17"/>
      <c r="C3934" s="17"/>
      <c r="F3934" s="17"/>
      <c r="G3934" s="17"/>
      <c r="H3934" s="17"/>
      <c r="I3934" s="17"/>
      <c r="J3934" s="17"/>
      <c r="K3934" s="17"/>
      <c r="L3934" s="17"/>
      <c r="M3934" s="17"/>
      <c r="N3934" s="17"/>
    </row>
    <row r="3935" spans="2:14" ht="24.95" customHeight="1">
      <c r="B3935" s="17"/>
      <c r="C3935" s="17"/>
      <c r="F3935" s="17"/>
      <c r="G3935" s="17"/>
      <c r="H3935" s="17"/>
      <c r="I3935" s="17"/>
      <c r="J3935" s="17"/>
      <c r="K3935" s="17"/>
      <c r="L3935" s="17"/>
      <c r="M3935" s="17"/>
      <c r="N3935" s="17"/>
    </row>
    <row r="3936" spans="2:14" ht="24.95" customHeight="1">
      <c r="B3936" s="17"/>
      <c r="C3936" s="17"/>
      <c r="F3936" s="17"/>
      <c r="G3936" s="17"/>
      <c r="H3936" s="17"/>
      <c r="I3936" s="17"/>
      <c r="J3936" s="17"/>
      <c r="K3936" s="17"/>
      <c r="L3936" s="17"/>
      <c r="M3936" s="17"/>
      <c r="N3936" s="17"/>
    </row>
    <row r="3937" spans="2:14" ht="24.95" customHeight="1">
      <c r="B3937" s="17"/>
      <c r="C3937" s="17"/>
      <c r="F3937" s="17"/>
      <c r="G3937" s="17"/>
      <c r="H3937" s="17"/>
      <c r="I3937" s="17"/>
      <c r="J3937" s="17"/>
      <c r="K3937" s="17"/>
      <c r="L3937" s="17"/>
      <c r="M3937" s="17"/>
      <c r="N3937" s="17"/>
    </row>
    <row r="3938" spans="2:14" ht="24.95" customHeight="1">
      <c r="B3938" s="17"/>
      <c r="C3938" s="17"/>
      <c r="F3938" s="17"/>
      <c r="G3938" s="17"/>
      <c r="H3938" s="17"/>
      <c r="I3938" s="17"/>
      <c r="J3938" s="17"/>
      <c r="K3938" s="17"/>
      <c r="L3938" s="17"/>
      <c r="M3938" s="17"/>
      <c r="N3938" s="17"/>
    </row>
    <row r="3939" spans="2:14" ht="24.95" customHeight="1">
      <c r="B3939" s="17"/>
      <c r="C3939" s="17"/>
      <c r="F3939" s="17"/>
      <c r="G3939" s="17"/>
      <c r="H3939" s="17"/>
      <c r="I3939" s="17"/>
      <c r="J3939" s="17"/>
      <c r="K3939" s="17"/>
      <c r="L3939" s="17"/>
      <c r="M3939" s="17"/>
      <c r="N3939" s="17"/>
    </row>
    <row r="3940" spans="2:14" ht="24.95" customHeight="1">
      <c r="B3940" s="17"/>
      <c r="C3940" s="17"/>
      <c r="F3940" s="17"/>
      <c r="G3940" s="17"/>
      <c r="H3940" s="17"/>
      <c r="I3940" s="17"/>
      <c r="J3940" s="17"/>
      <c r="K3940" s="17"/>
      <c r="L3940" s="17"/>
      <c r="M3940" s="17"/>
      <c r="N3940" s="17"/>
    </row>
    <row r="3941" spans="2:14" ht="24.95" customHeight="1">
      <c r="B3941" s="17"/>
      <c r="C3941" s="17"/>
      <c r="F3941" s="17"/>
      <c r="G3941" s="17"/>
      <c r="H3941" s="17"/>
      <c r="I3941" s="17"/>
      <c r="J3941" s="17"/>
      <c r="K3941" s="17"/>
      <c r="L3941" s="17"/>
      <c r="M3941" s="17"/>
      <c r="N3941" s="17"/>
    </row>
    <row r="3942" spans="2:14" ht="24.95" customHeight="1">
      <c r="B3942" s="17"/>
      <c r="C3942" s="17"/>
      <c r="F3942" s="17"/>
      <c r="G3942" s="17"/>
      <c r="H3942" s="17"/>
      <c r="I3942" s="17"/>
      <c r="J3942" s="17"/>
      <c r="K3942" s="17"/>
      <c r="L3942" s="17"/>
      <c r="M3942" s="17"/>
      <c r="N3942" s="17"/>
    </row>
    <row r="3943" spans="2:14" ht="24.95" customHeight="1">
      <c r="B3943" s="17"/>
      <c r="C3943" s="17"/>
      <c r="F3943" s="17"/>
      <c r="G3943" s="17"/>
      <c r="H3943" s="17"/>
      <c r="I3943" s="17"/>
      <c r="J3943" s="17"/>
      <c r="K3943" s="17"/>
      <c r="L3943" s="17"/>
      <c r="M3943" s="17"/>
      <c r="N3943" s="17"/>
    </row>
    <row r="3944" spans="2:14" ht="24.95" customHeight="1">
      <c r="B3944" s="17"/>
      <c r="C3944" s="17"/>
      <c r="F3944" s="17"/>
      <c r="G3944" s="17"/>
      <c r="H3944" s="17"/>
      <c r="I3944" s="17"/>
      <c r="J3944" s="17"/>
      <c r="K3944" s="17"/>
      <c r="L3944" s="17"/>
      <c r="M3944" s="17"/>
      <c r="N3944" s="17"/>
    </row>
    <row r="3945" spans="2:14" ht="24.95" customHeight="1">
      <c r="B3945" s="17"/>
      <c r="C3945" s="17"/>
      <c r="F3945" s="17"/>
      <c r="G3945" s="17"/>
      <c r="H3945" s="17"/>
      <c r="I3945" s="17"/>
      <c r="J3945" s="17"/>
      <c r="K3945" s="17"/>
      <c r="L3945" s="17"/>
      <c r="M3945" s="17"/>
      <c r="N3945" s="17"/>
    </row>
    <row r="3946" spans="2:14" ht="24.95" customHeight="1">
      <c r="B3946" s="17"/>
      <c r="C3946" s="17"/>
      <c r="F3946" s="17"/>
      <c r="G3946" s="17"/>
      <c r="H3946" s="17"/>
      <c r="I3946" s="17"/>
      <c r="J3946" s="17"/>
      <c r="K3946" s="17"/>
      <c r="L3946" s="17"/>
      <c r="M3946" s="17"/>
      <c r="N3946" s="17"/>
    </row>
    <row r="3947" spans="2:14" ht="24.95" customHeight="1">
      <c r="B3947" s="17"/>
      <c r="C3947" s="17"/>
      <c r="F3947" s="17"/>
      <c r="G3947" s="17"/>
      <c r="H3947" s="17"/>
      <c r="I3947" s="17"/>
      <c r="J3947" s="17"/>
      <c r="K3947" s="17"/>
      <c r="L3947" s="17"/>
      <c r="M3947" s="17"/>
      <c r="N3947" s="17"/>
    </row>
    <row r="3948" spans="2:14" ht="24.95" customHeight="1">
      <c r="B3948" s="17"/>
      <c r="C3948" s="17"/>
      <c r="F3948" s="17"/>
      <c r="G3948" s="17"/>
      <c r="H3948" s="17"/>
      <c r="I3948" s="17"/>
      <c r="J3948" s="17"/>
      <c r="K3948" s="17"/>
      <c r="L3948" s="17"/>
      <c r="M3948" s="17"/>
      <c r="N3948" s="17"/>
    </row>
    <row r="3949" spans="2:14" ht="24.95" customHeight="1">
      <c r="B3949" s="17"/>
      <c r="C3949" s="17"/>
      <c r="F3949" s="17"/>
      <c r="G3949" s="17"/>
      <c r="H3949" s="17"/>
      <c r="I3949" s="17"/>
      <c r="J3949" s="17"/>
      <c r="K3949" s="17"/>
      <c r="L3949" s="17"/>
      <c r="M3949" s="17"/>
      <c r="N3949" s="17"/>
    </row>
    <row r="3950" spans="2:14" ht="24.95" customHeight="1">
      <c r="B3950" s="17"/>
      <c r="C3950" s="17"/>
      <c r="F3950" s="17"/>
      <c r="G3950" s="17"/>
      <c r="H3950" s="17"/>
      <c r="I3950" s="17"/>
      <c r="J3950" s="17"/>
      <c r="K3950" s="17"/>
      <c r="L3950" s="17"/>
      <c r="M3950" s="17"/>
      <c r="N3950" s="17"/>
    </row>
    <row r="3951" spans="2:14" ht="24.95" customHeight="1">
      <c r="B3951" s="17"/>
      <c r="C3951" s="17"/>
      <c r="F3951" s="17"/>
      <c r="G3951" s="17"/>
      <c r="H3951" s="17"/>
      <c r="I3951" s="17"/>
      <c r="J3951" s="17"/>
      <c r="K3951" s="17"/>
      <c r="L3951" s="17"/>
      <c r="M3951" s="17"/>
      <c r="N3951" s="17"/>
    </row>
    <row r="3952" spans="2:14" ht="24.95" customHeight="1">
      <c r="B3952" s="17"/>
      <c r="C3952" s="17"/>
      <c r="F3952" s="17"/>
      <c r="G3952" s="17"/>
      <c r="H3952" s="17"/>
      <c r="I3952" s="17"/>
      <c r="J3952" s="17"/>
      <c r="K3952" s="17"/>
      <c r="L3952" s="17"/>
      <c r="M3952" s="17"/>
      <c r="N3952" s="17"/>
    </row>
    <row r="3953" spans="2:14" ht="24.95" customHeight="1">
      <c r="B3953" s="17"/>
      <c r="C3953" s="17"/>
      <c r="F3953" s="17"/>
      <c r="G3953" s="17"/>
      <c r="H3953" s="17"/>
      <c r="I3953" s="17"/>
      <c r="J3953" s="17"/>
      <c r="K3953" s="17"/>
      <c r="L3953" s="17"/>
      <c r="M3953" s="17"/>
      <c r="N3953" s="17"/>
    </row>
    <row r="3954" spans="2:14" ht="24.95" customHeight="1">
      <c r="B3954" s="17"/>
      <c r="C3954" s="17"/>
      <c r="F3954" s="17"/>
      <c r="G3954" s="17"/>
      <c r="H3954" s="17"/>
      <c r="I3954" s="17"/>
      <c r="J3954" s="17"/>
      <c r="K3954" s="17"/>
      <c r="L3954" s="17"/>
      <c r="M3954" s="17"/>
      <c r="N3954" s="17"/>
    </row>
    <row r="3955" spans="2:14" ht="24.95" customHeight="1">
      <c r="B3955" s="17"/>
      <c r="C3955" s="17"/>
      <c r="F3955" s="17"/>
      <c r="G3955" s="17"/>
      <c r="H3955" s="17"/>
      <c r="I3955" s="17"/>
      <c r="J3955" s="17"/>
      <c r="K3955" s="17"/>
      <c r="L3955" s="17"/>
      <c r="M3955" s="17"/>
      <c r="N3955" s="17"/>
    </row>
    <row r="3956" spans="2:14" ht="24.95" customHeight="1">
      <c r="B3956" s="17"/>
      <c r="C3956" s="17"/>
      <c r="F3956" s="17"/>
      <c r="G3956" s="17"/>
      <c r="H3956" s="17"/>
      <c r="I3956" s="17"/>
      <c r="J3956" s="17"/>
      <c r="K3956" s="17"/>
      <c r="L3956" s="17"/>
      <c r="M3956" s="17"/>
      <c r="N3956" s="17"/>
    </row>
    <row r="3957" spans="2:14" ht="24.95" customHeight="1">
      <c r="B3957" s="17"/>
      <c r="C3957" s="17"/>
      <c r="F3957" s="17"/>
      <c r="G3957" s="17"/>
      <c r="H3957" s="17"/>
      <c r="I3957" s="17"/>
      <c r="J3957" s="17"/>
      <c r="K3957" s="17"/>
      <c r="L3957" s="17"/>
      <c r="M3957" s="17"/>
      <c r="N3957" s="17"/>
    </row>
    <row r="3958" spans="2:14" ht="24.95" customHeight="1">
      <c r="B3958" s="17"/>
      <c r="C3958" s="17"/>
      <c r="F3958" s="17"/>
      <c r="G3958" s="17"/>
      <c r="H3958" s="17"/>
      <c r="I3958" s="17"/>
      <c r="J3958" s="17"/>
      <c r="K3958" s="17"/>
      <c r="L3958" s="17"/>
      <c r="M3958" s="17"/>
      <c r="N3958" s="17"/>
    </row>
    <row r="3959" spans="2:14" ht="24.95" customHeight="1">
      <c r="B3959" s="17"/>
      <c r="C3959" s="17"/>
      <c r="F3959" s="17"/>
      <c r="G3959" s="17"/>
      <c r="H3959" s="17"/>
      <c r="I3959" s="17"/>
      <c r="J3959" s="17"/>
      <c r="K3959" s="17"/>
      <c r="L3959" s="17"/>
      <c r="M3959" s="17"/>
      <c r="N3959" s="17"/>
    </row>
    <row r="3960" spans="2:14" ht="24.95" customHeight="1">
      <c r="B3960" s="17"/>
      <c r="C3960" s="17"/>
      <c r="F3960" s="17"/>
      <c r="G3960" s="17"/>
      <c r="H3960" s="17"/>
      <c r="I3960" s="17"/>
      <c r="J3960" s="17"/>
      <c r="K3960" s="17"/>
      <c r="L3960" s="17"/>
      <c r="M3960" s="17"/>
      <c r="N3960" s="17"/>
    </row>
    <row r="3961" spans="2:14" ht="24.95" customHeight="1">
      <c r="B3961" s="17"/>
      <c r="C3961" s="17"/>
      <c r="F3961" s="17"/>
      <c r="G3961" s="17"/>
      <c r="H3961" s="17"/>
      <c r="I3961" s="17"/>
      <c r="J3961" s="17"/>
      <c r="K3961" s="17"/>
      <c r="L3961" s="17"/>
      <c r="M3961" s="17"/>
      <c r="N3961" s="17"/>
    </row>
    <row r="3962" spans="2:14" ht="24.95" customHeight="1">
      <c r="B3962" s="17"/>
      <c r="C3962" s="17"/>
      <c r="F3962" s="17"/>
      <c r="G3962" s="17"/>
      <c r="H3962" s="17"/>
      <c r="I3962" s="17"/>
      <c r="J3962" s="17"/>
      <c r="K3962" s="17"/>
      <c r="L3962" s="17"/>
      <c r="M3962" s="17"/>
      <c r="N3962" s="17"/>
    </row>
    <row r="3963" spans="2:14" ht="24.95" customHeight="1">
      <c r="B3963" s="17"/>
      <c r="C3963" s="17"/>
      <c r="F3963" s="17"/>
      <c r="G3963" s="17"/>
      <c r="H3963" s="17"/>
      <c r="I3963" s="17"/>
      <c r="J3963" s="17"/>
      <c r="K3963" s="17"/>
      <c r="L3963" s="17"/>
      <c r="M3963" s="17"/>
      <c r="N3963" s="17"/>
    </row>
    <row r="3964" spans="2:14" ht="24.95" customHeight="1">
      <c r="B3964" s="17"/>
      <c r="C3964" s="17"/>
      <c r="F3964" s="17"/>
      <c r="G3964" s="17"/>
      <c r="H3964" s="17"/>
      <c r="I3964" s="17"/>
      <c r="J3964" s="17"/>
      <c r="K3964" s="17"/>
      <c r="L3964" s="17"/>
      <c r="M3964" s="17"/>
      <c r="N3964" s="17"/>
    </row>
    <row r="3965" spans="2:14" ht="24.95" customHeight="1">
      <c r="B3965" s="17"/>
      <c r="C3965" s="17"/>
      <c r="F3965" s="17"/>
      <c r="G3965" s="17"/>
      <c r="H3965" s="17"/>
      <c r="I3965" s="17"/>
      <c r="J3965" s="17"/>
      <c r="K3965" s="17"/>
      <c r="L3965" s="17"/>
      <c r="M3965" s="17"/>
      <c r="N3965" s="17"/>
    </row>
    <row r="3966" spans="2:14" ht="24.95" customHeight="1">
      <c r="B3966" s="17"/>
      <c r="C3966" s="17"/>
      <c r="F3966" s="17"/>
      <c r="G3966" s="17"/>
      <c r="H3966" s="17"/>
      <c r="I3966" s="17"/>
      <c r="J3966" s="17"/>
      <c r="K3966" s="17"/>
      <c r="L3966" s="17"/>
      <c r="M3966" s="17"/>
      <c r="N3966" s="17"/>
    </row>
    <row r="3967" spans="2:14" ht="24.95" customHeight="1">
      <c r="B3967" s="17"/>
      <c r="C3967" s="17"/>
      <c r="F3967" s="17"/>
      <c r="G3967" s="17"/>
      <c r="H3967" s="17"/>
      <c r="I3967" s="17"/>
      <c r="J3967" s="17"/>
      <c r="K3967" s="17"/>
      <c r="L3967" s="17"/>
      <c r="M3967" s="17"/>
      <c r="N3967" s="17"/>
    </row>
    <row r="3968" spans="2:14" ht="24.95" customHeight="1">
      <c r="B3968" s="17"/>
      <c r="C3968" s="17"/>
      <c r="F3968" s="17"/>
      <c r="G3968" s="17"/>
      <c r="H3968" s="17"/>
      <c r="I3968" s="17"/>
      <c r="J3968" s="17"/>
      <c r="K3968" s="17"/>
      <c r="L3968" s="17"/>
      <c r="M3968" s="17"/>
      <c r="N3968" s="17"/>
    </row>
    <row r="3969" spans="2:14" ht="24.95" customHeight="1">
      <c r="B3969" s="17"/>
      <c r="C3969" s="17"/>
      <c r="F3969" s="17"/>
      <c r="G3969" s="17"/>
      <c r="H3969" s="17"/>
      <c r="I3969" s="17"/>
      <c r="J3969" s="17"/>
      <c r="K3969" s="17"/>
      <c r="L3969" s="17"/>
      <c r="M3969" s="17"/>
      <c r="N3969" s="17"/>
    </row>
    <row r="3970" spans="2:14" ht="24.95" customHeight="1">
      <c r="B3970" s="17"/>
      <c r="C3970" s="17"/>
      <c r="F3970" s="17"/>
      <c r="G3970" s="17"/>
      <c r="H3970" s="17"/>
      <c r="I3970" s="17"/>
      <c r="J3970" s="17"/>
      <c r="K3970" s="17"/>
      <c r="L3970" s="17"/>
      <c r="M3970" s="17"/>
      <c r="N3970" s="17"/>
    </row>
    <row r="3971" spans="2:14" ht="24.95" customHeight="1">
      <c r="B3971" s="17"/>
      <c r="C3971" s="17"/>
      <c r="F3971" s="17"/>
      <c r="G3971" s="17"/>
      <c r="H3971" s="17"/>
      <c r="I3971" s="17"/>
      <c r="J3971" s="17"/>
      <c r="K3971" s="17"/>
      <c r="L3971" s="17"/>
      <c r="M3971" s="17"/>
      <c r="N3971" s="17"/>
    </row>
    <row r="3972" spans="2:14" ht="24.95" customHeight="1">
      <c r="B3972" s="17"/>
      <c r="C3972" s="17"/>
      <c r="F3972" s="17"/>
      <c r="G3972" s="17"/>
      <c r="H3972" s="17"/>
      <c r="I3972" s="17"/>
      <c r="J3972" s="17"/>
      <c r="K3972" s="17"/>
      <c r="L3972" s="17"/>
      <c r="M3972" s="17"/>
      <c r="N3972" s="17"/>
    </row>
    <row r="3973" spans="2:14" ht="24.95" customHeight="1">
      <c r="B3973" s="17"/>
      <c r="C3973" s="17"/>
      <c r="F3973" s="17"/>
      <c r="G3973" s="17"/>
      <c r="H3973" s="17"/>
      <c r="I3973" s="17"/>
      <c r="J3973" s="17"/>
      <c r="K3973" s="17"/>
      <c r="L3973" s="17"/>
      <c r="M3973" s="17"/>
      <c r="N3973" s="17"/>
    </row>
    <row r="3974" spans="2:14" ht="24.95" customHeight="1">
      <c r="B3974" s="17"/>
      <c r="C3974" s="17"/>
      <c r="F3974" s="17"/>
      <c r="G3974" s="17"/>
      <c r="H3974" s="17"/>
      <c r="I3974" s="17"/>
      <c r="J3974" s="17"/>
      <c r="K3974" s="17"/>
      <c r="L3974" s="17"/>
      <c r="M3974" s="17"/>
      <c r="N3974" s="17"/>
    </row>
    <row r="3975" spans="2:14" ht="24.95" customHeight="1">
      <c r="B3975" s="17"/>
      <c r="C3975" s="17"/>
      <c r="F3975" s="17"/>
      <c r="G3975" s="17"/>
      <c r="H3975" s="17"/>
      <c r="I3975" s="17"/>
      <c r="J3975" s="17"/>
      <c r="K3975" s="17"/>
      <c r="L3975" s="17"/>
      <c r="M3975" s="17"/>
      <c r="N3975" s="17"/>
    </row>
    <row r="3976" spans="2:14" ht="24.95" customHeight="1">
      <c r="B3976" s="17"/>
      <c r="C3976" s="17"/>
      <c r="F3976" s="17"/>
      <c r="G3976" s="17"/>
      <c r="H3976" s="17"/>
      <c r="I3976" s="17"/>
      <c r="J3976" s="17"/>
      <c r="K3976" s="17"/>
      <c r="L3976" s="17"/>
      <c r="M3976" s="17"/>
      <c r="N3976" s="17"/>
    </row>
    <row r="3977" spans="2:14" ht="24.95" customHeight="1">
      <c r="B3977" s="17"/>
      <c r="C3977" s="17"/>
      <c r="F3977" s="17"/>
      <c r="G3977" s="17"/>
      <c r="H3977" s="17"/>
      <c r="I3977" s="17"/>
      <c r="J3977" s="17"/>
      <c r="K3977" s="17"/>
      <c r="L3977" s="17"/>
      <c r="M3977" s="17"/>
      <c r="N3977" s="17"/>
    </row>
    <row r="3978" spans="2:14" ht="24.95" customHeight="1">
      <c r="B3978" s="17"/>
      <c r="C3978" s="17"/>
      <c r="F3978" s="17"/>
      <c r="G3978" s="17"/>
      <c r="H3978" s="17"/>
      <c r="I3978" s="17"/>
      <c r="J3978" s="17"/>
      <c r="K3978" s="17"/>
      <c r="L3978" s="17"/>
      <c r="M3978" s="17"/>
      <c r="N3978" s="17"/>
    </row>
    <row r="3979" spans="2:14" ht="24.95" customHeight="1">
      <c r="B3979" s="17"/>
      <c r="C3979" s="17"/>
      <c r="F3979" s="17"/>
      <c r="G3979" s="17"/>
      <c r="H3979" s="17"/>
      <c r="I3979" s="17"/>
      <c r="J3979" s="17"/>
      <c r="K3979" s="17"/>
      <c r="L3979" s="17"/>
      <c r="M3979" s="17"/>
      <c r="N3979" s="17"/>
    </row>
    <row r="3980" spans="2:14" ht="24.95" customHeight="1">
      <c r="B3980" s="17"/>
      <c r="C3980" s="17"/>
      <c r="F3980" s="17"/>
      <c r="G3980" s="17"/>
      <c r="H3980" s="17"/>
      <c r="I3980" s="17"/>
      <c r="J3980" s="17"/>
      <c r="K3980" s="17"/>
      <c r="L3980" s="17"/>
      <c r="M3980" s="17"/>
      <c r="N3980" s="17"/>
    </row>
    <row r="3981" spans="2:14" ht="24.95" customHeight="1">
      <c r="B3981" s="17"/>
      <c r="C3981" s="17"/>
      <c r="F3981" s="17"/>
      <c r="G3981" s="17"/>
      <c r="H3981" s="17"/>
      <c r="I3981" s="17"/>
      <c r="J3981" s="17"/>
      <c r="K3981" s="17"/>
      <c r="L3981" s="17"/>
      <c r="M3981" s="17"/>
      <c r="N3981" s="17"/>
    </row>
    <row r="3982" spans="2:14" ht="24.95" customHeight="1">
      <c r="B3982" s="17"/>
      <c r="C3982" s="17"/>
      <c r="F3982" s="17"/>
      <c r="G3982" s="17"/>
      <c r="H3982" s="17"/>
      <c r="I3982" s="17"/>
      <c r="J3982" s="17"/>
      <c r="K3982" s="17"/>
      <c r="L3982" s="17"/>
      <c r="M3982" s="17"/>
      <c r="N3982" s="17"/>
    </row>
    <row r="3983" spans="2:14" ht="24.95" customHeight="1">
      <c r="B3983" s="17"/>
      <c r="C3983" s="17"/>
      <c r="F3983" s="17"/>
      <c r="G3983" s="17"/>
      <c r="H3983" s="17"/>
      <c r="I3983" s="17"/>
      <c r="J3983" s="17"/>
      <c r="K3983" s="17"/>
      <c r="L3983" s="17"/>
      <c r="M3983" s="17"/>
      <c r="N3983" s="17"/>
    </row>
    <row r="3984" spans="2:14" ht="24.95" customHeight="1">
      <c r="B3984" s="17"/>
      <c r="C3984" s="17"/>
      <c r="F3984" s="17"/>
      <c r="G3984" s="17"/>
      <c r="H3984" s="17"/>
      <c r="I3984" s="17"/>
      <c r="J3984" s="17"/>
      <c r="K3984" s="17"/>
      <c r="L3984" s="17"/>
      <c r="M3984" s="17"/>
      <c r="N3984" s="17"/>
    </row>
    <row r="3985" spans="2:14" ht="24.95" customHeight="1">
      <c r="B3985" s="17"/>
      <c r="C3985" s="17"/>
      <c r="F3985" s="17"/>
      <c r="G3985" s="17"/>
      <c r="H3985" s="17"/>
      <c r="I3985" s="17"/>
      <c r="J3985" s="17"/>
      <c r="K3985" s="17"/>
      <c r="L3985" s="17"/>
      <c r="M3985" s="17"/>
      <c r="N3985" s="17"/>
    </row>
    <row r="3986" spans="2:14" ht="24.95" customHeight="1">
      <c r="B3986" s="17"/>
      <c r="C3986" s="17"/>
      <c r="F3986" s="17"/>
      <c r="G3986" s="17"/>
      <c r="H3986" s="17"/>
      <c r="I3986" s="17"/>
      <c r="J3986" s="17"/>
      <c r="K3986" s="17"/>
      <c r="L3986" s="17"/>
      <c r="M3986" s="17"/>
      <c r="N3986" s="17"/>
    </row>
    <row r="3987" spans="2:14" ht="24.95" customHeight="1">
      <c r="B3987" s="17"/>
      <c r="C3987" s="17"/>
      <c r="F3987" s="17"/>
      <c r="G3987" s="17"/>
      <c r="H3987" s="17"/>
      <c r="I3987" s="17"/>
      <c r="J3987" s="17"/>
      <c r="K3987" s="17"/>
      <c r="L3987" s="17"/>
      <c r="M3987" s="17"/>
      <c r="N3987" s="17"/>
    </row>
    <row r="3988" spans="2:14" ht="24.95" customHeight="1">
      <c r="B3988" s="17"/>
      <c r="C3988" s="17"/>
      <c r="F3988" s="17"/>
      <c r="G3988" s="17"/>
      <c r="H3988" s="17"/>
      <c r="I3988" s="17"/>
      <c r="J3988" s="17"/>
      <c r="K3988" s="17"/>
      <c r="L3988" s="17"/>
      <c r="M3988" s="17"/>
      <c r="N3988" s="17"/>
    </row>
    <row r="3989" spans="2:14" ht="24.95" customHeight="1">
      <c r="B3989" s="17"/>
      <c r="C3989" s="17"/>
      <c r="F3989" s="17"/>
      <c r="G3989" s="17"/>
      <c r="H3989" s="17"/>
      <c r="I3989" s="17"/>
      <c r="J3989" s="17"/>
      <c r="K3989" s="17"/>
      <c r="L3989" s="17"/>
      <c r="M3989" s="17"/>
      <c r="N3989" s="17"/>
    </row>
    <row r="3990" spans="2:14" ht="24.95" customHeight="1">
      <c r="B3990" s="17"/>
      <c r="C3990" s="17"/>
      <c r="F3990" s="17"/>
      <c r="G3990" s="17"/>
      <c r="H3990" s="17"/>
      <c r="I3990" s="17"/>
      <c r="J3990" s="17"/>
      <c r="K3990" s="17"/>
      <c r="L3990" s="17"/>
      <c r="M3990" s="17"/>
      <c r="N3990" s="17"/>
    </row>
    <row r="3991" spans="2:14" ht="24.95" customHeight="1">
      <c r="B3991" s="17"/>
      <c r="C3991" s="17"/>
      <c r="F3991" s="17"/>
      <c r="G3991" s="17"/>
      <c r="H3991" s="17"/>
      <c r="I3991" s="17"/>
      <c r="J3991" s="17"/>
      <c r="K3991" s="17"/>
      <c r="L3991" s="17"/>
      <c r="M3991" s="17"/>
      <c r="N3991" s="17"/>
    </row>
    <row r="3992" spans="2:14" ht="24.95" customHeight="1">
      <c r="B3992" s="17"/>
      <c r="C3992" s="17"/>
      <c r="F3992" s="17"/>
      <c r="G3992" s="17"/>
      <c r="H3992" s="17"/>
      <c r="I3992" s="17"/>
      <c r="J3992" s="17"/>
      <c r="K3992" s="17"/>
      <c r="L3992" s="17"/>
      <c r="M3992" s="17"/>
      <c r="N3992" s="17"/>
    </row>
    <row r="3993" spans="2:14" ht="24.95" customHeight="1">
      <c r="B3993" s="17"/>
      <c r="C3993" s="17"/>
      <c r="F3993" s="17"/>
      <c r="G3993" s="17"/>
      <c r="H3993" s="17"/>
      <c r="I3993" s="17"/>
      <c r="J3993" s="17"/>
      <c r="K3993" s="17"/>
      <c r="L3993" s="17"/>
      <c r="M3993" s="17"/>
      <c r="N3993" s="17"/>
    </row>
    <row r="3994" spans="2:14" ht="24.95" customHeight="1">
      <c r="B3994" s="17"/>
      <c r="C3994" s="17"/>
      <c r="F3994" s="17"/>
      <c r="G3994" s="17"/>
      <c r="H3994" s="17"/>
      <c r="I3994" s="17"/>
      <c r="J3994" s="17"/>
      <c r="K3994" s="17"/>
      <c r="L3994" s="17"/>
      <c r="M3994" s="17"/>
      <c r="N3994" s="17"/>
    </row>
    <row r="3995" spans="2:14" ht="24.95" customHeight="1">
      <c r="B3995" s="17"/>
      <c r="C3995" s="17"/>
      <c r="F3995" s="17"/>
      <c r="G3995" s="17"/>
      <c r="H3995" s="17"/>
      <c r="I3995" s="17"/>
      <c r="J3995" s="17"/>
      <c r="K3995" s="17"/>
      <c r="L3995" s="17"/>
      <c r="M3995" s="17"/>
      <c r="N3995" s="17"/>
    </row>
    <row r="3996" spans="2:14" ht="24.95" customHeight="1">
      <c r="B3996" s="17"/>
      <c r="C3996" s="17"/>
      <c r="F3996" s="17"/>
      <c r="G3996" s="17"/>
      <c r="H3996" s="17"/>
      <c r="I3996" s="17"/>
      <c r="J3996" s="17"/>
      <c r="K3996" s="17"/>
      <c r="L3996" s="17"/>
      <c r="M3996" s="17"/>
      <c r="N3996" s="17"/>
    </row>
    <row r="3997" spans="2:14" ht="24.95" customHeight="1">
      <c r="B3997" s="17"/>
      <c r="C3997" s="17"/>
      <c r="F3997" s="17"/>
      <c r="G3997" s="17"/>
      <c r="H3997" s="17"/>
      <c r="I3997" s="17"/>
      <c r="J3997" s="17"/>
      <c r="K3997" s="17"/>
      <c r="L3997" s="17"/>
      <c r="M3997" s="17"/>
      <c r="N3997" s="17"/>
    </row>
    <row r="3998" spans="2:14" ht="24.95" customHeight="1">
      <c r="B3998" s="17"/>
      <c r="C3998" s="17"/>
      <c r="F3998" s="17"/>
      <c r="G3998" s="17"/>
      <c r="H3998" s="17"/>
      <c r="I3998" s="17"/>
      <c r="J3998" s="17"/>
      <c r="K3998" s="17"/>
      <c r="L3998" s="17"/>
      <c r="M3998" s="17"/>
      <c r="N3998" s="17"/>
    </row>
    <row r="3999" spans="2:14" ht="24.95" customHeight="1">
      <c r="B3999" s="17"/>
      <c r="C3999" s="17"/>
      <c r="F3999" s="17"/>
      <c r="G3999" s="17"/>
      <c r="H3999" s="17"/>
      <c r="I3999" s="17"/>
      <c r="J3999" s="17"/>
      <c r="K3999" s="17"/>
      <c r="L3999" s="17"/>
      <c r="M3999" s="17"/>
      <c r="N3999" s="17"/>
    </row>
    <row r="4000" spans="2:14" ht="24.95" customHeight="1">
      <c r="B4000" s="17"/>
      <c r="C4000" s="17"/>
      <c r="F4000" s="17"/>
      <c r="G4000" s="17"/>
      <c r="H4000" s="17"/>
      <c r="I4000" s="17"/>
      <c r="J4000" s="17"/>
      <c r="K4000" s="17"/>
      <c r="L4000" s="17"/>
      <c r="M4000" s="17"/>
      <c r="N4000" s="17"/>
    </row>
    <row r="4001" spans="2:14" ht="24.95" customHeight="1">
      <c r="B4001" s="17"/>
      <c r="C4001" s="17"/>
      <c r="F4001" s="17"/>
      <c r="G4001" s="17"/>
      <c r="H4001" s="17"/>
      <c r="I4001" s="17"/>
      <c r="J4001" s="17"/>
      <c r="K4001" s="17"/>
      <c r="L4001" s="17"/>
      <c r="M4001" s="17"/>
      <c r="N4001" s="17"/>
    </row>
    <row r="4002" spans="2:14" ht="24.95" customHeight="1">
      <c r="B4002" s="17"/>
      <c r="C4002" s="17"/>
      <c r="F4002" s="17"/>
      <c r="G4002" s="17"/>
      <c r="H4002" s="17"/>
      <c r="I4002" s="17"/>
      <c r="J4002" s="17"/>
      <c r="K4002" s="17"/>
      <c r="L4002" s="17"/>
      <c r="M4002" s="17"/>
      <c r="N4002" s="17"/>
    </row>
    <row r="4003" spans="2:14" ht="24.95" customHeight="1">
      <c r="B4003" s="17"/>
      <c r="C4003" s="17"/>
      <c r="F4003" s="17"/>
      <c r="G4003" s="17"/>
      <c r="H4003" s="17"/>
      <c r="I4003" s="17"/>
      <c r="J4003" s="17"/>
      <c r="K4003" s="17"/>
      <c r="L4003" s="17"/>
      <c r="M4003" s="17"/>
      <c r="N4003" s="17"/>
    </row>
    <row r="4004" spans="2:14" ht="24.95" customHeight="1">
      <c r="B4004" s="17"/>
      <c r="C4004" s="17"/>
      <c r="F4004" s="17"/>
      <c r="G4004" s="17"/>
      <c r="H4004" s="17"/>
      <c r="I4004" s="17"/>
      <c r="J4004" s="17"/>
      <c r="K4004" s="17"/>
      <c r="L4004" s="17"/>
      <c r="M4004" s="17"/>
      <c r="N4004" s="17"/>
    </row>
    <row r="4005" spans="2:14" ht="24.95" customHeight="1">
      <c r="B4005" s="17"/>
      <c r="C4005" s="17"/>
      <c r="F4005" s="17"/>
      <c r="G4005" s="17"/>
      <c r="H4005" s="17"/>
      <c r="I4005" s="17"/>
      <c r="J4005" s="17"/>
      <c r="K4005" s="17"/>
      <c r="L4005" s="17"/>
      <c r="M4005" s="17"/>
      <c r="N4005" s="17"/>
    </row>
    <row r="4006" spans="2:14" ht="24.95" customHeight="1">
      <c r="B4006" s="17"/>
      <c r="C4006" s="17"/>
      <c r="F4006" s="17"/>
      <c r="G4006" s="17"/>
      <c r="H4006" s="17"/>
      <c r="I4006" s="17"/>
      <c r="J4006" s="17"/>
      <c r="K4006" s="17"/>
      <c r="L4006" s="17"/>
      <c r="M4006" s="17"/>
      <c r="N4006" s="17"/>
    </row>
    <row r="4007" spans="2:14" ht="24.95" customHeight="1">
      <c r="B4007" s="17"/>
      <c r="C4007" s="17"/>
      <c r="F4007" s="17"/>
      <c r="G4007" s="17"/>
      <c r="H4007" s="17"/>
      <c r="I4007" s="17"/>
      <c r="J4007" s="17"/>
      <c r="K4007" s="17"/>
      <c r="L4007" s="17"/>
      <c r="M4007" s="17"/>
      <c r="N4007" s="17"/>
    </row>
    <row r="4008" spans="2:14" ht="24.95" customHeight="1">
      <c r="B4008" s="17"/>
      <c r="C4008" s="17"/>
      <c r="F4008" s="17"/>
      <c r="G4008" s="17"/>
      <c r="H4008" s="17"/>
      <c r="I4008" s="17"/>
      <c r="J4008" s="17"/>
      <c r="K4008" s="17"/>
      <c r="L4008" s="17"/>
      <c r="M4008" s="17"/>
      <c r="N4008" s="17"/>
    </row>
    <row r="4009" spans="2:14" ht="24.95" customHeight="1">
      <c r="B4009" s="17"/>
      <c r="C4009" s="17"/>
      <c r="F4009" s="17"/>
      <c r="G4009" s="17"/>
      <c r="H4009" s="17"/>
      <c r="I4009" s="17"/>
      <c r="J4009" s="17"/>
      <c r="K4009" s="17"/>
      <c r="L4009" s="17"/>
      <c r="M4009" s="17"/>
      <c r="N4009" s="17"/>
    </row>
    <row r="4010" spans="2:14" ht="24.95" customHeight="1">
      <c r="B4010" s="17"/>
      <c r="C4010" s="17"/>
      <c r="F4010" s="17"/>
      <c r="G4010" s="17"/>
      <c r="H4010" s="17"/>
      <c r="I4010" s="17"/>
      <c r="J4010" s="17"/>
      <c r="K4010" s="17"/>
      <c r="L4010" s="17"/>
      <c r="M4010" s="17"/>
      <c r="N4010" s="17"/>
    </row>
    <row r="4011" spans="2:14" ht="24.95" customHeight="1">
      <c r="B4011" s="17"/>
      <c r="C4011" s="17"/>
      <c r="F4011" s="17"/>
      <c r="G4011" s="17"/>
      <c r="H4011" s="17"/>
      <c r="I4011" s="17"/>
      <c r="J4011" s="17"/>
      <c r="K4011" s="17"/>
      <c r="L4011" s="17"/>
      <c r="M4011" s="17"/>
      <c r="N4011" s="17"/>
    </row>
    <row r="4012" spans="2:14" ht="24.95" customHeight="1">
      <c r="B4012" s="17"/>
      <c r="C4012" s="17"/>
      <c r="F4012" s="17"/>
      <c r="G4012" s="17"/>
      <c r="H4012" s="17"/>
      <c r="I4012" s="17"/>
      <c r="J4012" s="17"/>
      <c r="K4012" s="17"/>
      <c r="L4012" s="17"/>
      <c r="M4012" s="17"/>
      <c r="N4012" s="17"/>
    </row>
    <row r="4013" spans="2:14" ht="24.95" customHeight="1">
      <c r="B4013" s="17"/>
      <c r="C4013" s="17"/>
      <c r="F4013" s="17"/>
      <c r="G4013" s="17"/>
      <c r="H4013" s="17"/>
      <c r="I4013" s="17"/>
      <c r="J4013" s="17"/>
      <c r="K4013" s="17"/>
      <c r="L4013" s="17"/>
      <c r="M4013" s="17"/>
      <c r="N4013" s="17"/>
    </row>
    <row r="4014" spans="2:14" ht="24.95" customHeight="1">
      <c r="B4014" s="17"/>
      <c r="C4014" s="17"/>
      <c r="F4014" s="17"/>
      <c r="G4014" s="17"/>
      <c r="H4014" s="17"/>
      <c r="I4014" s="17"/>
      <c r="J4014" s="17"/>
      <c r="K4014" s="17"/>
      <c r="L4014" s="17"/>
      <c r="M4014" s="17"/>
      <c r="N4014" s="17"/>
    </row>
    <row r="4015" spans="2:14" ht="24.95" customHeight="1">
      <c r="B4015" s="17"/>
      <c r="C4015" s="17"/>
      <c r="F4015" s="17"/>
      <c r="G4015" s="17"/>
      <c r="H4015" s="17"/>
      <c r="I4015" s="17"/>
      <c r="J4015" s="17"/>
      <c r="K4015" s="17"/>
      <c r="L4015" s="17"/>
      <c r="M4015" s="17"/>
      <c r="N4015" s="17"/>
    </row>
    <row r="4016" spans="2:14" ht="24.95" customHeight="1">
      <c r="B4016" s="17"/>
      <c r="C4016" s="17"/>
      <c r="F4016" s="17"/>
      <c r="G4016" s="17"/>
      <c r="H4016" s="17"/>
      <c r="I4016" s="17"/>
      <c r="J4016" s="17"/>
      <c r="K4016" s="17"/>
      <c r="L4016" s="17"/>
      <c r="M4016" s="17"/>
      <c r="N4016" s="17"/>
    </row>
    <row r="4017" spans="2:14" ht="24.95" customHeight="1">
      <c r="B4017" s="17"/>
      <c r="C4017" s="17"/>
      <c r="F4017" s="17"/>
      <c r="G4017" s="17"/>
      <c r="H4017" s="17"/>
      <c r="I4017" s="17"/>
      <c r="J4017" s="17"/>
      <c r="K4017" s="17"/>
      <c r="L4017" s="17"/>
      <c r="M4017" s="17"/>
      <c r="N4017" s="17"/>
    </row>
    <row r="4018" spans="2:14" ht="24.95" customHeight="1">
      <c r="B4018" s="17"/>
      <c r="C4018" s="17"/>
      <c r="F4018" s="17"/>
      <c r="G4018" s="17"/>
      <c r="H4018" s="17"/>
      <c r="I4018" s="17"/>
      <c r="J4018" s="17"/>
      <c r="K4018" s="17"/>
      <c r="L4018" s="17"/>
      <c r="M4018" s="17"/>
      <c r="N4018" s="17"/>
    </row>
    <row r="4019" spans="2:14" ht="24.95" customHeight="1">
      <c r="B4019" s="17"/>
      <c r="C4019" s="17"/>
      <c r="F4019" s="17"/>
      <c r="G4019" s="17"/>
      <c r="H4019" s="17"/>
      <c r="I4019" s="17"/>
      <c r="J4019" s="17"/>
      <c r="K4019" s="17"/>
      <c r="L4019" s="17"/>
      <c r="M4019" s="17"/>
      <c r="N4019" s="17"/>
    </row>
    <row r="4020" spans="2:14" ht="24.95" customHeight="1">
      <c r="B4020" s="17"/>
      <c r="C4020" s="17"/>
      <c r="F4020" s="17"/>
      <c r="G4020" s="17"/>
      <c r="H4020" s="17"/>
      <c r="I4020" s="17"/>
      <c r="J4020" s="17"/>
      <c r="K4020" s="17"/>
      <c r="L4020" s="17"/>
      <c r="M4020" s="17"/>
      <c r="N4020" s="17"/>
    </row>
    <row r="4021" spans="2:14" ht="24.95" customHeight="1">
      <c r="B4021" s="17"/>
      <c r="C4021" s="17"/>
      <c r="F4021" s="17"/>
      <c r="G4021" s="17"/>
      <c r="H4021" s="17"/>
      <c r="I4021" s="17"/>
      <c r="J4021" s="17"/>
      <c r="K4021" s="17"/>
      <c r="L4021" s="17"/>
      <c r="M4021" s="17"/>
      <c r="N4021" s="17"/>
    </row>
    <row r="4022" spans="2:14" ht="24.95" customHeight="1">
      <c r="B4022" s="17"/>
      <c r="C4022" s="17"/>
      <c r="F4022" s="17"/>
      <c r="G4022" s="17"/>
      <c r="H4022" s="17"/>
      <c r="I4022" s="17"/>
      <c r="J4022" s="17"/>
      <c r="K4022" s="17"/>
      <c r="L4022" s="17"/>
      <c r="M4022" s="17"/>
      <c r="N4022" s="17"/>
    </row>
    <row r="4023" spans="2:14" ht="24.95" customHeight="1">
      <c r="B4023" s="17"/>
      <c r="C4023" s="17"/>
      <c r="F4023" s="17"/>
      <c r="G4023" s="17"/>
      <c r="H4023" s="17"/>
      <c r="I4023" s="17"/>
      <c r="J4023" s="17"/>
      <c r="K4023" s="17"/>
      <c r="L4023" s="17"/>
      <c r="M4023" s="17"/>
      <c r="N4023" s="17"/>
    </row>
    <row r="4024" spans="2:14" ht="24.95" customHeight="1">
      <c r="B4024" s="17"/>
      <c r="C4024" s="17"/>
      <c r="F4024" s="17"/>
      <c r="G4024" s="17"/>
      <c r="H4024" s="17"/>
      <c r="I4024" s="17"/>
      <c r="J4024" s="17"/>
      <c r="K4024" s="17"/>
      <c r="L4024" s="17"/>
      <c r="M4024" s="17"/>
      <c r="N4024" s="17"/>
    </row>
    <row r="4025" spans="2:14" ht="24.95" customHeight="1">
      <c r="B4025" s="17"/>
      <c r="C4025" s="17"/>
      <c r="F4025" s="17"/>
      <c r="G4025" s="17"/>
      <c r="H4025" s="17"/>
      <c r="I4025" s="17"/>
      <c r="J4025" s="17"/>
      <c r="K4025" s="17"/>
      <c r="L4025" s="17"/>
      <c r="M4025" s="17"/>
      <c r="N4025" s="17"/>
    </row>
    <row r="4026" spans="2:14" ht="24.95" customHeight="1">
      <c r="B4026" s="17"/>
      <c r="C4026" s="17"/>
      <c r="F4026" s="17"/>
      <c r="G4026" s="17"/>
      <c r="H4026" s="17"/>
      <c r="I4026" s="17"/>
      <c r="J4026" s="17"/>
      <c r="K4026" s="17"/>
      <c r="L4026" s="17"/>
      <c r="M4026" s="17"/>
      <c r="N4026" s="17"/>
    </row>
    <row r="4027" spans="2:14" ht="24.95" customHeight="1">
      <c r="B4027" s="17"/>
      <c r="C4027" s="17"/>
      <c r="F4027" s="17"/>
      <c r="G4027" s="17"/>
      <c r="H4027" s="17"/>
      <c r="I4027" s="17"/>
      <c r="J4027" s="17"/>
      <c r="K4027" s="17"/>
      <c r="L4027" s="17"/>
      <c r="M4027" s="17"/>
      <c r="N4027" s="17"/>
    </row>
    <row r="4028" spans="2:14" ht="24.95" customHeight="1">
      <c r="B4028" s="17"/>
      <c r="C4028" s="17"/>
      <c r="F4028" s="17"/>
      <c r="G4028" s="17"/>
      <c r="H4028" s="17"/>
      <c r="I4028" s="17"/>
      <c r="J4028" s="17"/>
      <c r="K4028" s="17"/>
      <c r="L4028" s="17"/>
      <c r="M4028" s="17"/>
      <c r="N4028" s="17"/>
    </row>
    <row r="4029" spans="2:14" ht="24.95" customHeight="1">
      <c r="B4029" s="17"/>
      <c r="C4029" s="17"/>
      <c r="F4029" s="17"/>
      <c r="G4029" s="17"/>
      <c r="H4029" s="17"/>
      <c r="I4029" s="17"/>
      <c r="J4029" s="17"/>
      <c r="K4029" s="17"/>
      <c r="L4029" s="17"/>
      <c r="M4029" s="17"/>
      <c r="N4029" s="17"/>
    </row>
    <row r="4030" spans="2:14" ht="24.95" customHeight="1">
      <c r="B4030" s="17"/>
      <c r="C4030" s="17"/>
      <c r="F4030" s="17"/>
      <c r="G4030" s="17"/>
      <c r="H4030" s="17"/>
      <c r="I4030" s="17"/>
      <c r="J4030" s="17"/>
      <c r="K4030" s="17"/>
      <c r="L4030" s="17"/>
      <c r="M4030" s="17"/>
      <c r="N4030" s="17"/>
    </row>
    <row r="4031" spans="2:14" ht="24.95" customHeight="1">
      <c r="B4031" s="17"/>
      <c r="C4031" s="17"/>
      <c r="F4031" s="17"/>
      <c r="G4031" s="17"/>
      <c r="H4031" s="17"/>
      <c r="I4031" s="17"/>
      <c r="J4031" s="17"/>
      <c r="K4031" s="17"/>
      <c r="L4031" s="17"/>
      <c r="M4031" s="17"/>
      <c r="N4031" s="17"/>
    </row>
    <row r="4032" spans="2:14" ht="24.95" customHeight="1">
      <c r="B4032" s="17"/>
      <c r="C4032" s="17"/>
      <c r="F4032" s="17"/>
      <c r="G4032" s="17"/>
      <c r="H4032" s="17"/>
      <c r="I4032" s="17"/>
      <c r="J4032" s="17"/>
      <c r="K4032" s="17"/>
      <c r="L4032" s="17"/>
      <c r="M4032" s="17"/>
      <c r="N4032" s="17"/>
    </row>
    <row r="4033" spans="2:14" ht="24.95" customHeight="1">
      <c r="B4033" s="17"/>
      <c r="C4033" s="17"/>
      <c r="F4033" s="17"/>
      <c r="G4033" s="17"/>
      <c r="H4033" s="17"/>
      <c r="I4033" s="17"/>
      <c r="J4033" s="17"/>
      <c r="K4033" s="17"/>
      <c r="L4033" s="17"/>
      <c r="M4033" s="17"/>
      <c r="N4033" s="17"/>
    </row>
    <row r="4034" spans="2:14" ht="24.95" customHeight="1">
      <c r="B4034" s="17"/>
      <c r="C4034" s="17"/>
      <c r="F4034" s="17"/>
      <c r="G4034" s="17"/>
      <c r="H4034" s="17"/>
      <c r="I4034" s="17"/>
      <c r="J4034" s="17"/>
      <c r="K4034" s="17"/>
      <c r="L4034" s="17"/>
      <c r="M4034" s="17"/>
      <c r="N4034" s="17"/>
    </row>
    <row r="4035" spans="2:14" ht="24.95" customHeight="1">
      <c r="B4035" s="17"/>
      <c r="C4035" s="17"/>
      <c r="F4035" s="17"/>
      <c r="G4035" s="17"/>
      <c r="H4035" s="17"/>
      <c r="I4035" s="17"/>
      <c r="J4035" s="17"/>
      <c r="K4035" s="17"/>
      <c r="L4035" s="17"/>
      <c r="M4035" s="17"/>
      <c r="N4035" s="17"/>
    </row>
    <row r="4036" spans="2:14" ht="24.95" customHeight="1">
      <c r="B4036" s="17"/>
      <c r="C4036" s="17"/>
      <c r="F4036" s="17"/>
      <c r="G4036" s="17"/>
      <c r="H4036" s="17"/>
      <c r="I4036" s="17"/>
      <c r="J4036" s="17"/>
      <c r="K4036" s="17"/>
      <c r="L4036" s="17"/>
      <c r="M4036" s="17"/>
      <c r="N4036" s="17"/>
    </row>
    <row r="4037" spans="2:14" ht="24.95" customHeight="1">
      <c r="B4037" s="17"/>
      <c r="C4037" s="17"/>
      <c r="F4037" s="17"/>
      <c r="G4037" s="17"/>
      <c r="H4037" s="17"/>
      <c r="I4037" s="17"/>
      <c r="J4037" s="17"/>
      <c r="K4037" s="17"/>
      <c r="L4037" s="17"/>
      <c r="M4037" s="17"/>
      <c r="N4037" s="17"/>
    </row>
    <row r="4038" spans="2:14" ht="24.95" customHeight="1">
      <c r="B4038" s="17"/>
      <c r="C4038" s="17"/>
      <c r="F4038" s="17"/>
      <c r="G4038" s="17"/>
      <c r="H4038" s="17"/>
      <c r="I4038" s="17"/>
      <c r="J4038" s="17"/>
      <c r="K4038" s="17"/>
      <c r="L4038" s="17"/>
      <c r="M4038" s="17"/>
      <c r="N4038" s="17"/>
    </row>
    <row r="4039" spans="2:14" ht="24.95" customHeight="1">
      <c r="B4039" s="17"/>
      <c r="C4039" s="17"/>
      <c r="F4039" s="17"/>
      <c r="G4039" s="17"/>
      <c r="H4039" s="17"/>
      <c r="I4039" s="17"/>
      <c r="J4039" s="17"/>
      <c r="K4039" s="17"/>
      <c r="L4039" s="17"/>
      <c r="M4039" s="17"/>
      <c r="N4039" s="17"/>
    </row>
    <row r="4040" spans="2:14" ht="24.95" customHeight="1">
      <c r="B4040" s="17"/>
      <c r="C4040" s="17"/>
      <c r="F4040" s="17"/>
      <c r="G4040" s="17"/>
      <c r="H4040" s="17"/>
      <c r="I4040" s="17"/>
      <c r="J4040" s="17"/>
      <c r="K4040" s="17"/>
      <c r="L4040" s="17"/>
      <c r="M4040" s="17"/>
      <c r="N4040" s="17"/>
    </row>
    <row r="4041" spans="2:14" ht="24.95" customHeight="1">
      <c r="B4041" s="17"/>
      <c r="C4041" s="17"/>
      <c r="F4041" s="17"/>
      <c r="G4041" s="17"/>
      <c r="H4041" s="17"/>
      <c r="I4041" s="17"/>
      <c r="J4041" s="17"/>
      <c r="K4041" s="17"/>
      <c r="L4041" s="17"/>
      <c r="M4041" s="17"/>
      <c r="N4041" s="17"/>
    </row>
    <row r="4042" spans="2:14" ht="24.95" customHeight="1">
      <c r="B4042" s="17"/>
      <c r="C4042" s="17"/>
      <c r="F4042" s="17"/>
      <c r="G4042" s="17"/>
      <c r="H4042" s="17"/>
      <c r="I4042" s="17"/>
      <c r="J4042" s="17"/>
      <c r="K4042" s="17"/>
      <c r="L4042" s="17"/>
      <c r="M4042" s="17"/>
      <c r="N4042" s="17"/>
    </row>
    <row r="4043" spans="2:14" ht="24.95" customHeight="1">
      <c r="B4043" s="17"/>
      <c r="C4043" s="17"/>
      <c r="F4043" s="17"/>
      <c r="G4043" s="17"/>
      <c r="H4043" s="17"/>
      <c r="I4043" s="17"/>
      <c r="J4043" s="17"/>
      <c r="K4043" s="17"/>
      <c r="L4043" s="17"/>
      <c r="M4043" s="17"/>
      <c r="N4043" s="17"/>
    </row>
    <row r="4044" spans="2:14" ht="24.95" customHeight="1">
      <c r="B4044" s="17"/>
      <c r="C4044" s="17"/>
      <c r="F4044" s="17"/>
      <c r="G4044" s="17"/>
      <c r="H4044" s="17"/>
      <c r="I4044" s="17"/>
      <c r="J4044" s="17"/>
      <c r="K4044" s="17"/>
      <c r="L4044" s="17"/>
      <c r="M4044" s="17"/>
      <c r="N4044" s="17"/>
    </row>
    <row r="4045" spans="2:14" ht="24.95" customHeight="1">
      <c r="B4045" s="17"/>
      <c r="C4045" s="17"/>
      <c r="F4045" s="17"/>
      <c r="G4045" s="17"/>
      <c r="H4045" s="17"/>
      <c r="I4045" s="17"/>
      <c r="J4045" s="17"/>
      <c r="K4045" s="17"/>
      <c r="L4045" s="17"/>
      <c r="M4045" s="17"/>
      <c r="N4045" s="17"/>
    </row>
    <row r="4046" spans="2:14" ht="24.95" customHeight="1">
      <c r="B4046" s="17"/>
      <c r="C4046" s="17"/>
      <c r="F4046" s="17"/>
      <c r="G4046" s="17"/>
      <c r="H4046" s="17"/>
      <c r="I4046" s="17"/>
      <c r="J4046" s="17"/>
      <c r="K4046" s="17"/>
      <c r="L4046" s="17"/>
      <c r="M4046" s="17"/>
      <c r="N4046" s="17"/>
    </row>
    <row r="4047" spans="2:14" ht="24.95" customHeight="1">
      <c r="B4047" s="17"/>
      <c r="C4047" s="17"/>
      <c r="F4047" s="17"/>
      <c r="G4047" s="17"/>
      <c r="H4047" s="17"/>
      <c r="I4047" s="17"/>
      <c r="J4047" s="17"/>
      <c r="K4047" s="17"/>
      <c r="L4047" s="17"/>
      <c r="M4047" s="17"/>
      <c r="N4047" s="17"/>
    </row>
    <row r="4048" spans="2:14" ht="24.95" customHeight="1">
      <c r="B4048" s="17"/>
      <c r="C4048" s="17"/>
      <c r="F4048" s="17"/>
      <c r="G4048" s="17"/>
      <c r="H4048" s="17"/>
      <c r="I4048" s="17"/>
      <c r="J4048" s="17"/>
      <c r="K4048" s="17"/>
      <c r="L4048" s="17"/>
      <c r="M4048" s="17"/>
      <c r="N4048" s="17"/>
    </row>
    <row r="4049" spans="2:14" ht="24.95" customHeight="1">
      <c r="B4049" s="17"/>
      <c r="C4049" s="17"/>
      <c r="F4049" s="17"/>
      <c r="G4049" s="17"/>
      <c r="H4049" s="17"/>
      <c r="I4049" s="17"/>
      <c r="J4049" s="17"/>
      <c r="K4049" s="17"/>
      <c r="L4049" s="17"/>
      <c r="M4049" s="17"/>
      <c r="N4049" s="17"/>
    </row>
    <row r="4050" spans="2:14" ht="24.95" customHeight="1">
      <c r="B4050" s="17"/>
      <c r="C4050" s="17"/>
      <c r="F4050" s="17"/>
      <c r="G4050" s="17"/>
      <c r="H4050" s="17"/>
      <c r="I4050" s="17"/>
      <c r="J4050" s="17"/>
      <c r="K4050" s="17"/>
      <c r="L4050" s="17"/>
      <c r="M4050" s="17"/>
      <c r="N4050" s="17"/>
    </row>
    <row r="4051" spans="2:14" ht="24.95" customHeight="1">
      <c r="B4051" s="17"/>
      <c r="C4051" s="17"/>
      <c r="F4051" s="17"/>
      <c r="G4051" s="17"/>
      <c r="H4051" s="17"/>
      <c r="I4051" s="17"/>
      <c r="J4051" s="17"/>
      <c r="K4051" s="17"/>
      <c r="L4051" s="17"/>
      <c r="M4051" s="17"/>
      <c r="N4051" s="17"/>
    </row>
    <row r="4052" spans="2:14" ht="24.95" customHeight="1">
      <c r="B4052" s="17"/>
      <c r="C4052" s="17"/>
      <c r="F4052" s="17"/>
      <c r="G4052" s="17"/>
      <c r="H4052" s="17"/>
      <c r="I4052" s="17"/>
      <c r="J4052" s="17"/>
      <c r="K4052" s="17"/>
      <c r="L4052" s="17"/>
      <c r="M4052" s="17"/>
      <c r="N4052" s="17"/>
    </row>
    <row r="4053" spans="2:14" ht="24.95" customHeight="1">
      <c r="B4053" s="17"/>
      <c r="C4053" s="17"/>
      <c r="F4053" s="17"/>
      <c r="G4053" s="17"/>
      <c r="H4053" s="17"/>
      <c r="I4053" s="17"/>
      <c r="J4053" s="17"/>
      <c r="K4053" s="17"/>
      <c r="L4053" s="17"/>
      <c r="M4053" s="17"/>
      <c r="N4053" s="17"/>
    </row>
    <row r="4054" spans="2:14" ht="24.95" customHeight="1">
      <c r="B4054" s="17"/>
      <c r="C4054" s="17"/>
      <c r="F4054" s="17"/>
      <c r="G4054" s="17"/>
      <c r="H4054" s="17"/>
      <c r="I4054" s="17"/>
      <c r="J4054" s="17"/>
      <c r="K4054" s="17"/>
      <c r="L4054" s="17"/>
      <c r="M4054" s="17"/>
      <c r="N4054" s="17"/>
    </row>
    <row r="4055" spans="2:14" ht="24.95" customHeight="1">
      <c r="B4055" s="17"/>
      <c r="C4055" s="17"/>
      <c r="F4055" s="17"/>
      <c r="G4055" s="17"/>
      <c r="H4055" s="17"/>
      <c r="I4055" s="17"/>
      <c r="J4055" s="17"/>
      <c r="K4055" s="17"/>
      <c r="L4055" s="17"/>
      <c r="M4055" s="17"/>
      <c r="N4055" s="17"/>
    </row>
    <row r="4056" spans="2:14" ht="24.95" customHeight="1">
      <c r="B4056" s="17"/>
      <c r="C4056" s="17"/>
      <c r="F4056" s="17"/>
      <c r="G4056" s="17"/>
      <c r="H4056" s="17"/>
      <c r="I4056" s="17"/>
      <c r="J4056" s="17"/>
      <c r="K4056" s="17"/>
      <c r="L4056" s="17"/>
      <c r="M4056" s="17"/>
      <c r="N4056" s="17"/>
    </row>
    <row r="4057" spans="2:14" ht="24.95" customHeight="1">
      <c r="B4057" s="17"/>
      <c r="C4057" s="17"/>
      <c r="F4057" s="17"/>
      <c r="G4057" s="17"/>
      <c r="H4057" s="17"/>
      <c r="I4057" s="17"/>
      <c r="J4057" s="17"/>
      <c r="K4057" s="17"/>
      <c r="L4057" s="17"/>
      <c r="M4057" s="17"/>
      <c r="N4057" s="17"/>
    </row>
    <row r="4058" spans="2:14" ht="24.95" customHeight="1">
      <c r="B4058" s="17"/>
      <c r="C4058" s="17"/>
      <c r="F4058" s="17"/>
      <c r="G4058" s="17"/>
      <c r="H4058" s="17"/>
      <c r="I4058" s="17"/>
      <c r="J4058" s="17"/>
      <c r="K4058" s="17"/>
      <c r="L4058" s="17"/>
      <c r="M4058" s="17"/>
      <c r="N4058" s="17"/>
    </row>
    <row r="4059" spans="2:14" ht="24.95" customHeight="1">
      <c r="B4059" s="17"/>
      <c r="C4059" s="17"/>
      <c r="F4059" s="17"/>
      <c r="G4059" s="17"/>
      <c r="H4059" s="17"/>
      <c r="I4059" s="17"/>
      <c r="J4059" s="17"/>
      <c r="K4059" s="17"/>
      <c r="L4059" s="17"/>
      <c r="M4059" s="17"/>
      <c r="N4059" s="17"/>
    </row>
    <row r="4060" spans="2:14" ht="24.95" customHeight="1">
      <c r="B4060" s="17"/>
      <c r="C4060" s="17"/>
      <c r="F4060" s="17"/>
      <c r="G4060" s="17"/>
      <c r="H4060" s="17"/>
      <c r="I4060" s="17"/>
      <c r="J4060" s="17"/>
      <c r="K4060" s="17"/>
      <c r="L4060" s="17"/>
      <c r="M4060" s="17"/>
      <c r="N4060" s="17"/>
    </row>
    <row r="4061" spans="2:14" ht="24.95" customHeight="1">
      <c r="B4061" s="17"/>
      <c r="C4061" s="17"/>
      <c r="F4061" s="17"/>
      <c r="G4061" s="17"/>
      <c r="H4061" s="17"/>
      <c r="I4061" s="17"/>
      <c r="J4061" s="17"/>
      <c r="K4061" s="17"/>
      <c r="L4061" s="17"/>
      <c r="M4061" s="17"/>
      <c r="N4061" s="17"/>
    </row>
    <row r="4062" spans="2:14" ht="24.95" customHeight="1">
      <c r="B4062" s="17"/>
      <c r="C4062" s="17"/>
      <c r="F4062" s="17"/>
      <c r="G4062" s="17"/>
      <c r="H4062" s="17"/>
      <c r="I4062" s="17"/>
      <c r="J4062" s="17"/>
      <c r="K4062" s="17"/>
      <c r="L4062" s="17"/>
      <c r="M4062" s="17"/>
      <c r="N4062" s="17"/>
    </row>
    <row r="4063" spans="2:14" ht="24.95" customHeight="1">
      <c r="B4063" s="17"/>
      <c r="C4063" s="17"/>
      <c r="F4063" s="17"/>
      <c r="G4063" s="17"/>
      <c r="H4063" s="17"/>
      <c r="I4063" s="17"/>
      <c r="J4063" s="17"/>
      <c r="K4063" s="17"/>
      <c r="L4063" s="17"/>
      <c r="M4063" s="17"/>
      <c r="N4063" s="17"/>
    </row>
    <row r="4064" spans="2:14" ht="24.95" customHeight="1">
      <c r="B4064" s="17"/>
      <c r="C4064" s="17"/>
      <c r="F4064" s="17"/>
      <c r="G4064" s="17"/>
      <c r="H4064" s="17"/>
      <c r="I4064" s="17"/>
      <c r="J4064" s="17"/>
      <c r="K4064" s="17"/>
      <c r="L4064" s="17"/>
      <c r="M4064" s="17"/>
      <c r="N4064" s="17"/>
    </row>
    <row r="4065" spans="2:14" ht="24.95" customHeight="1">
      <c r="B4065" s="17"/>
      <c r="C4065" s="17"/>
      <c r="F4065" s="17"/>
      <c r="G4065" s="17"/>
      <c r="H4065" s="17"/>
      <c r="I4065" s="17"/>
      <c r="J4065" s="17"/>
      <c r="K4065" s="17"/>
      <c r="L4065" s="17"/>
      <c r="M4065" s="17"/>
      <c r="N4065" s="17"/>
    </row>
    <row r="4066" spans="2:14" ht="24.95" customHeight="1">
      <c r="B4066" s="17"/>
      <c r="C4066" s="17"/>
      <c r="F4066" s="17"/>
      <c r="G4066" s="17"/>
      <c r="H4066" s="17"/>
      <c r="I4066" s="17"/>
      <c r="J4066" s="17"/>
      <c r="K4066" s="17"/>
      <c r="L4066" s="17"/>
      <c r="M4066" s="17"/>
      <c r="N4066" s="17"/>
    </row>
    <row r="4067" spans="2:14" ht="24.95" customHeight="1">
      <c r="B4067" s="17"/>
      <c r="C4067" s="17"/>
      <c r="F4067" s="17"/>
      <c r="G4067" s="17"/>
      <c r="H4067" s="17"/>
      <c r="I4067" s="17"/>
      <c r="J4067" s="17"/>
      <c r="K4067" s="17"/>
      <c r="L4067" s="17"/>
      <c r="M4067" s="17"/>
      <c r="N4067" s="17"/>
    </row>
    <row r="4068" spans="2:14" ht="24.95" customHeight="1">
      <c r="B4068" s="17"/>
      <c r="C4068" s="17"/>
      <c r="F4068" s="17"/>
      <c r="G4068" s="17"/>
      <c r="H4068" s="17"/>
      <c r="I4068" s="17"/>
      <c r="J4068" s="17"/>
      <c r="K4068" s="17"/>
      <c r="L4068" s="17"/>
      <c r="M4068" s="17"/>
      <c r="N4068" s="17"/>
    </row>
    <row r="4069" spans="2:14" ht="24.95" customHeight="1">
      <c r="B4069" s="17"/>
      <c r="C4069" s="17"/>
      <c r="F4069" s="17"/>
      <c r="G4069" s="17"/>
      <c r="H4069" s="17"/>
      <c r="I4069" s="17"/>
      <c r="J4069" s="17"/>
      <c r="K4069" s="17"/>
      <c r="L4069" s="17"/>
      <c r="M4069" s="17"/>
      <c r="N4069" s="17"/>
    </row>
    <row r="4070" spans="2:14" ht="24.95" customHeight="1">
      <c r="B4070" s="17"/>
      <c r="C4070" s="17"/>
      <c r="F4070" s="17"/>
      <c r="G4070" s="17"/>
      <c r="H4070" s="17"/>
      <c r="I4070" s="17"/>
      <c r="J4070" s="17"/>
      <c r="K4070" s="17"/>
      <c r="L4070" s="17"/>
      <c r="M4070" s="17"/>
      <c r="N4070" s="17"/>
    </row>
    <row r="4071" spans="2:14" ht="24.95" customHeight="1">
      <c r="B4071" s="17"/>
      <c r="C4071" s="17"/>
      <c r="F4071" s="17"/>
      <c r="G4071" s="17"/>
      <c r="H4071" s="17"/>
      <c r="I4071" s="17"/>
      <c r="J4071" s="17"/>
      <c r="K4071" s="17"/>
      <c r="L4071" s="17"/>
      <c r="M4071" s="17"/>
      <c r="N4071" s="17"/>
    </row>
    <row r="4072" spans="2:14" ht="24.95" customHeight="1">
      <c r="B4072" s="17"/>
      <c r="C4072" s="17"/>
      <c r="F4072" s="17"/>
      <c r="G4072" s="17"/>
      <c r="H4072" s="17"/>
      <c r="I4072" s="17"/>
      <c r="J4072" s="17"/>
      <c r="K4072" s="17"/>
      <c r="L4072" s="17"/>
      <c r="M4072" s="17"/>
      <c r="N4072" s="17"/>
    </row>
    <row r="4073" spans="2:14" ht="24.95" customHeight="1">
      <c r="B4073" s="17"/>
      <c r="C4073" s="17"/>
      <c r="F4073" s="17"/>
      <c r="G4073" s="17"/>
      <c r="H4073" s="17"/>
      <c r="I4073" s="17"/>
      <c r="J4073" s="17"/>
      <c r="K4073" s="17"/>
      <c r="L4073" s="17"/>
      <c r="M4073" s="17"/>
      <c r="N4073" s="17"/>
    </row>
    <row r="4074" spans="2:14" ht="24.95" customHeight="1">
      <c r="B4074" s="17"/>
      <c r="C4074" s="17"/>
      <c r="F4074" s="17"/>
      <c r="G4074" s="17"/>
      <c r="H4074" s="17"/>
      <c r="I4074" s="17"/>
      <c r="J4074" s="17"/>
      <c r="K4074" s="17"/>
      <c r="L4074" s="17"/>
      <c r="M4074" s="17"/>
      <c r="N4074" s="17"/>
    </row>
    <row r="4075" spans="2:14" ht="24.95" customHeight="1">
      <c r="B4075" s="17"/>
      <c r="C4075" s="17"/>
      <c r="F4075" s="17"/>
      <c r="G4075" s="17"/>
      <c r="H4075" s="17"/>
      <c r="I4075" s="17"/>
      <c r="J4075" s="17"/>
      <c r="K4075" s="17"/>
      <c r="L4075" s="17"/>
      <c r="M4075" s="17"/>
      <c r="N4075" s="17"/>
    </row>
    <row r="4076" spans="2:14" ht="24.95" customHeight="1">
      <c r="B4076" s="17"/>
      <c r="C4076" s="17"/>
      <c r="F4076" s="17"/>
      <c r="G4076" s="17"/>
      <c r="H4076" s="17"/>
      <c r="I4076" s="17"/>
      <c r="J4076" s="17"/>
      <c r="K4076" s="17"/>
      <c r="L4076" s="17"/>
      <c r="M4076" s="17"/>
      <c r="N4076" s="17"/>
    </row>
    <row r="4077" spans="2:14" ht="24.95" customHeight="1">
      <c r="B4077" s="17"/>
      <c r="C4077" s="17"/>
      <c r="F4077" s="17"/>
      <c r="G4077" s="17"/>
      <c r="H4077" s="17"/>
      <c r="I4077" s="17"/>
      <c r="J4077" s="17"/>
      <c r="K4077" s="17"/>
      <c r="L4077" s="17"/>
      <c r="M4077" s="17"/>
      <c r="N4077" s="17"/>
    </row>
    <row r="4078" spans="2:14" ht="24.95" customHeight="1">
      <c r="B4078" s="17"/>
      <c r="C4078" s="17"/>
      <c r="F4078" s="17"/>
      <c r="G4078" s="17"/>
      <c r="H4078" s="17"/>
      <c r="I4078" s="17"/>
      <c r="J4078" s="17"/>
      <c r="K4078" s="17"/>
      <c r="L4078" s="17"/>
      <c r="M4078" s="17"/>
      <c r="N4078" s="17"/>
    </row>
    <row r="4079" spans="2:14" ht="24.95" customHeight="1">
      <c r="B4079" s="17"/>
      <c r="C4079" s="17"/>
      <c r="F4079" s="17"/>
      <c r="G4079" s="17"/>
      <c r="H4079" s="17"/>
      <c r="I4079" s="17"/>
      <c r="J4079" s="17"/>
      <c r="K4079" s="17"/>
      <c r="L4079" s="17"/>
      <c r="M4079" s="17"/>
      <c r="N4079" s="17"/>
    </row>
    <row r="4080" spans="2:14" ht="24.95" customHeight="1">
      <c r="B4080" s="17"/>
      <c r="C4080" s="17"/>
      <c r="F4080" s="17"/>
      <c r="G4080" s="17"/>
      <c r="H4080" s="17"/>
      <c r="I4080" s="17"/>
      <c r="J4080" s="17"/>
      <c r="K4080" s="17"/>
      <c r="L4080" s="17"/>
      <c r="M4080" s="17"/>
      <c r="N4080" s="17"/>
    </row>
    <row r="4081" spans="2:14" ht="24.95" customHeight="1">
      <c r="B4081" s="17"/>
      <c r="C4081" s="17"/>
      <c r="F4081" s="17"/>
      <c r="G4081" s="17"/>
      <c r="H4081" s="17"/>
      <c r="I4081" s="17"/>
      <c r="J4081" s="17"/>
      <c r="K4081" s="17"/>
      <c r="L4081" s="17"/>
      <c r="M4081" s="17"/>
      <c r="N4081" s="17"/>
    </row>
    <row r="4082" spans="2:14" ht="24.95" customHeight="1">
      <c r="B4082" s="17"/>
      <c r="C4082" s="17"/>
      <c r="F4082" s="17"/>
      <c r="G4082" s="17"/>
      <c r="H4082" s="17"/>
      <c r="I4082" s="17"/>
      <c r="J4082" s="17"/>
      <c r="K4082" s="17"/>
      <c r="L4082" s="17"/>
      <c r="M4082" s="17"/>
      <c r="N4082" s="17"/>
    </row>
    <row r="4083" spans="2:14" ht="24.95" customHeight="1">
      <c r="B4083" s="17"/>
      <c r="C4083" s="17"/>
      <c r="F4083" s="17"/>
      <c r="G4083" s="17"/>
      <c r="H4083" s="17"/>
      <c r="I4083" s="17"/>
      <c r="J4083" s="17"/>
      <c r="K4083" s="17"/>
      <c r="L4083" s="17"/>
      <c r="M4083" s="17"/>
      <c r="N4083" s="17"/>
    </row>
    <row r="4084" spans="2:14" ht="24.95" customHeight="1">
      <c r="B4084" s="17"/>
      <c r="C4084" s="17"/>
      <c r="F4084" s="17"/>
      <c r="G4084" s="17"/>
      <c r="H4084" s="17"/>
      <c r="I4084" s="17"/>
      <c r="J4084" s="17"/>
      <c r="K4084" s="17"/>
      <c r="L4084" s="17"/>
      <c r="M4084" s="17"/>
      <c r="N4084" s="17"/>
    </row>
    <row r="4085" spans="2:14" ht="24.95" customHeight="1">
      <c r="B4085" s="17"/>
      <c r="C4085" s="17"/>
      <c r="F4085" s="17"/>
      <c r="G4085" s="17"/>
      <c r="H4085" s="17"/>
      <c r="I4085" s="17"/>
      <c r="J4085" s="17"/>
      <c r="K4085" s="17"/>
      <c r="L4085" s="17"/>
      <c r="M4085" s="17"/>
      <c r="N4085" s="17"/>
    </row>
    <row r="4086" spans="2:14" ht="24.95" customHeight="1">
      <c r="B4086" s="17"/>
      <c r="C4086" s="17"/>
      <c r="F4086" s="17"/>
      <c r="G4086" s="17"/>
      <c r="H4086" s="17"/>
      <c r="I4086" s="17"/>
      <c r="J4086" s="17"/>
      <c r="K4086" s="17"/>
      <c r="L4086" s="17"/>
      <c r="M4086" s="17"/>
      <c r="N4086" s="17"/>
    </row>
    <row r="4087" spans="2:14" ht="24.95" customHeight="1">
      <c r="B4087" s="17"/>
      <c r="C4087" s="17"/>
      <c r="F4087" s="17"/>
      <c r="G4087" s="17"/>
      <c r="H4087" s="17"/>
      <c r="I4087" s="17"/>
      <c r="J4087" s="17"/>
      <c r="K4087" s="17"/>
      <c r="L4087" s="17"/>
      <c r="M4087" s="17"/>
      <c r="N4087" s="17"/>
    </row>
    <row r="4088" spans="2:14" ht="24.95" customHeight="1">
      <c r="B4088" s="17"/>
      <c r="C4088" s="17"/>
      <c r="F4088" s="17"/>
      <c r="G4088" s="17"/>
      <c r="H4088" s="17"/>
      <c r="I4088" s="17"/>
      <c r="J4088" s="17"/>
      <c r="K4088" s="17"/>
      <c r="L4088" s="17"/>
      <c r="M4088" s="17"/>
      <c r="N4088" s="17"/>
    </row>
    <row r="4089" spans="2:14" ht="24.95" customHeight="1">
      <c r="B4089" s="17"/>
      <c r="C4089" s="17"/>
      <c r="F4089" s="17"/>
      <c r="G4089" s="17"/>
      <c r="H4089" s="17"/>
      <c r="I4089" s="17"/>
      <c r="J4089" s="17"/>
      <c r="K4089" s="17"/>
      <c r="L4089" s="17"/>
      <c r="M4089" s="17"/>
      <c r="N4089" s="17"/>
    </row>
    <row r="4090" spans="2:14" ht="24.95" customHeight="1">
      <c r="B4090" s="17"/>
      <c r="C4090" s="17"/>
      <c r="F4090" s="17"/>
      <c r="G4090" s="17"/>
      <c r="H4090" s="17"/>
      <c r="I4090" s="17"/>
      <c r="J4090" s="17"/>
      <c r="K4090" s="17"/>
      <c r="L4090" s="17"/>
      <c r="M4090" s="17"/>
      <c r="N4090" s="17"/>
    </row>
    <row r="4091" spans="2:14" ht="24.95" customHeight="1">
      <c r="B4091" s="17"/>
      <c r="C4091" s="17"/>
      <c r="F4091" s="17"/>
      <c r="G4091" s="17"/>
      <c r="H4091" s="17"/>
      <c r="I4091" s="17"/>
      <c r="J4091" s="17"/>
      <c r="K4091" s="17"/>
      <c r="L4091" s="17"/>
      <c r="M4091" s="17"/>
      <c r="N4091" s="17"/>
    </row>
    <row r="4092" spans="2:14" ht="24.95" customHeight="1">
      <c r="B4092" s="17"/>
      <c r="C4092" s="17"/>
      <c r="F4092" s="17"/>
      <c r="G4092" s="17"/>
      <c r="H4092" s="17"/>
      <c r="I4092" s="17"/>
      <c r="J4092" s="17"/>
      <c r="K4092" s="17"/>
      <c r="L4092" s="17"/>
      <c r="M4092" s="17"/>
      <c r="N4092" s="17"/>
    </row>
    <row r="4093" spans="2:14" ht="24.95" customHeight="1">
      <c r="B4093" s="17"/>
      <c r="C4093" s="17"/>
      <c r="F4093" s="17"/>
      <c r="G4093" s="17"/>
      <c r="H4093" s="17"/>
      <c r="I4093" s="17"/>
      <c r="J4093" s="17"/>
      <c r="K4093" s="17"/>
      <c r="L4093" s="17"/>
      <c r="M4093" s="17"/>
      <c r="N4093" s="17"/>
    </row>
    <row r="4094" spans="2:14" ht="24.95" customHeight="1">
      <c r="B4094" s="17"/>
      <c r="C4094" s="17"/>
      <c r="F4094" s="17"/>
      <c r="G4094" s="17"/>
      <c r="H4094" s="17"/>
      <c r="I4094" s="17"/>
      <c r="J4094" s="17"/>
      <c r="K4094" s="17"/>
      <c r="L4094" s="17"/>
      <c r="M4094" s="17"/>
      <c r="N4094" s="17"/>
    </row>
    <row r="4095" spans="2:14" ht="24.95" customHeight="1">
      <c r="B4095" s="17"/>
      <c r="C4095" s="17"/>
      <c r="F4095" s="17"/>
      <c r="G4095" s="17"/>
      <c r="H4095" s="17"/>
      <c r="I4095" s="17"/>
      <c r="J4095" s="17"/>
      <c r="K4095" s="17"/>
      <c r="L4095" s="17"/>
      <c r="M4095" s="17"/>
      <c r="N4095" s="17"/>
    </row>
    <row r="4096" spans="2:14" ht="24.95" customHeight="1">
      <c r="B4096" s="17"/>
      <c r="C4096" s="17"/>
      <c r="F4096" s="17"/>
      <c r="G4096" s="17"/>
      <c r="H4096" s="17"/>
      <c r="I4096" s="17"/>
      <c r="J4096" s="17"/>
      <c r="K4096" s="17"/>
      <c r="L4096" s="17"/>
      <c r="M4096" s="17"/>
      <c r="N4096" s="17"/>
    </row>
    <row r="4097" spans="2:14" ht="24.95" customHeight="1">
      <c r="B4097" s="17"/>
      <c r="C4097" s="17"/>
      <c r="F4097" s="17"/>
      <c r="G4097" s="17"/>
      <c r="H4097" s="17"/>
      <c r="I4097" s="17"/>
      <c r="J4097" s="17"/>
      <c r="K4097" s="17"/>
      <c r="L4097" s="17"/>
      <c r="M4097" s="17"/>
      <c r="N4097" s="17"/>
    </row>
    <row r="4098" spans="2:14" ht="24.95" customHeight="1">
      <c r="B4098" s="17"/>
      <c r="C4098" s="17"/>
      <c r="F4098" s="17"/>
      <c r="G4098" s="17"/>
      <c r="H4098" s="17"/>
      <c r="I4098" s="17"/>
      <c r="J4098" s="17"/>
      <c r="K4098" s="17"/>
      <c r="L4098" s="17"/>
      <c r="M4098" s="17"/>
      <c r="N4098" s="17"/>
    </row>
    <row r="4099" spans="2:14" ht="24.95" customHeight="1">
      <c r="B4099" s="17"/>
      <c r="C4099" s="17"/>
      <c r="F4099" s="17"/>
      <c r="G4099" s="17"/>
      <c r="H4099" s="17"/>
      <c r="I4099" s="17"/>
      <c r="J4099" s="17"/>
      <c r="K4099" s="17"/>
      <c r="L4099" s="17"/>
      <c r="M4099" s="17"/>
      <c r="N4099" s="17"/>
    </row>
    <row r="4100" spans="2:14" ht="24.95" customHeight="1">
      <c r="B4100" s="17"/>
      <c r="C4100" s="17"/>
      <c r="F4100" s="17"/>
      <c r="G4100" s="17"/>
      <c r="H4100" s="17"/>
      <c r="I4100" s="17"/>
      <c r="J4100" s="17"/>
      <c r="K4100" s="17"/>
      <c r="L4100" s="17"/>
      <c r="M4100" s="17"/>
      <c r="N4100" s="17"/>
    </row>
    <row r="4101" spans="2:14" ht="24.95" customHeight="1">
      <c r="B4101" s="17"/>
      <c r="C4101" s="17"/>
      <c r="F4101" s="17"/>
      <c r="G4101" s="17"/>
      <c r="H4101" s="17"/>
      <c r="I4101" s="17"/>
      <c r="J4101" s="17"/>
      <c r="K4101" s="17"/>
      <c r="L4101" s="17"/>
      <c r="M4101" s="17"/>
      <c r="N4101" s="17"/>
    </row>
    <row r="4102" spans="2:14" ht="24.95" customHeight="1">
      <c r="B4102" s="17"/>
      <c r="C4102" s="17"/>
      <c r="F4102" s="17"/>
      <c r="G4102" s="17"/>
      <c r="H4102" s="17"/>
      <c r="I4102" s="17"/>
      <c r="J4102" s="17"/>
      <c r="K4102" s="17"/>
      <c r="L4102" s="17"/>
      <c r="M4102" s="17"/>
      <c r="N4102" s="17"/>
    </row>
    <row r="4103" spans="2:14" ht="24.95" customHeight="1">
      <c r="B4103" s="17"/>
      <c r="C4103" s="17"/>
      <c r="F4103" s="17"/>
      <c r="G4103" s="17"/>
      <c r="H4103" s="17"/>
      <c r="I4103" s="17"/>
      <c r="J4103" s="17"/>
      <c r="K4103" s="17"/>
      <c r="L4103" s="17"/>
      <c r="M4103" s="17"/>
      <c r="N4103" s="17"/>
    </row>
    <row r="4104" spans="2:14" ht="24.95" customHeight="1">
      <c r="B4104" s="17"/>
      <c r="C4104" s="17"/>
      <c r="F4104" s="17"/>
      <c r="G4104" s="17"/>
      <c r="H4104" s="17"/>
      <c r="I4104" s="17"/>
      <c r="J4104" s="17"/>
      <c r="K4104" s="17"/>
      <c r="L4104" s="17"/>
      <c r="M4104" s="17"/>
      <c r="N4104" s="17"/>
    </row>
    <row r="4105" spans="2:14" ht="24.95" customHeight="1">
      <c r="B4105" s="17"/>
      <c r="C4105" s="17"/>
      <c r="F4105" s="17"/>
      <c r="G4105" s="17"/>
      <c r="H4105" s="17"/>
      <c r="I4105" s="17"/>
      <c r="J4105" s="17"/>
      <c r="K4105" s="17"/>
      <c r="L4105" s="17"/>
      <c r="M4105" s="17"/>
      <c r="N4105" s="17"/>
    </row>
    <row r="4106" spans="2:14" ht="24.95" customHeight="1">
      <c r="B4106" s="17"/>
      <c r="C4106" s="17"/>
      <c r="F4106" s="17"/>
      <c r="G4106" s="17"/>
      <c r="H4106" s="17"/>
      <c r="I4106" s="17"/>
      <c r="J4106" s="17"/>
      <c r="K4106" s="17"/>
      <c r="L4106" s="17"/>
      <c r="M4106" s="17"/>
      <c r="N4106" s="17"/>
    </row>
    <row r="4107" spans="2:14" ht="24.95" customHeight="1">
      <c r="B4107" s="17"/>
      <c r="C4107" s="17"/>
      <c r="F4107" s="17"/>
      <c r="G4107" s="17"/>
      <c r="H4107" s="17"/>
      <c r="I4107" s="17"/>
      <c r="J4107" s="17"/>
      <c r="K4107" s="17"/>
      <c r="L4107" s="17"/>
      <c r="M4107" s="17"/>
      <c r="N4107" s="17"/>
    </row>
    <row r="4108" spans="2:14" ht="24.95" customHeight="1">
      <c r="B4108" s="17"/>
      <c r="C4108" s="17"/>
      <c r="F4108" s="17"/>
      <c r="G4108" s="17"/>
      <c r="H4108" s="17"/>
      <c r="I4108" s="17"/>
      <c r="J4108" s="17"/>
      <c r="K4108" s="17"/>
      <c r="L4108" s="17"/>
      <c r="M4108" s="17"/>
      <c r="N4108" s="17"/>
    </row>
    <row r="4109" spans="2:14" ht="24.95" customHeight="1">
      <c r="B4109" s="17"/>
      <c r="C4109" s="17"/>
      <c r="F4109" s="17"/>
      <c r="G4109" s="17"/>
      <c r="H4109" s="17"/>
      <c r="I4109" s="17"/>
      <c r="J4109" s="17"/>
      <c r="K4109" s="17"/>
      <c r="L4109" s="17"/>
      <c r="M4109" s="17"/>
      <c r="N4109" s="17"/>
    </row>
    <row r="4110" spans="2:14" ht="24.95" customHeight="1">
      <c r="B4110" s="17"/>
      <c r="C4110" s="17"/>
      <c r="F4110" s="17"/>
      <c r="G4110" s="17"/>
      <c r="H4110" s="17"/>
      <c r="I4110" s="17"/>
      <c r="J4110" s="17"/>
      <c r="K4110" s="17"/>
      <c r="L4110" s="17"/>
      <c r="M4110" s="17"/>
      <c r="N4110" s="17"/>
    </row>
    <row r="4111" spans="2:14" ht="24.95" customHeight="1">
      <c r="B4111" s="17"/>
      <c r="C4111" s="17"/>
      <c r="F4111" s="17"/>
      <c r="G4111" s="17"/>
      <c r="H4111" s="17"/>
      <c r="I4111" s="17"/>
      <c r="J4111" s="17"/>
      <c r="K4111" s="17"/>
      <c r="L4111" s="17"/>
      <c r="M4111" s="17"/>
      <c r="N4111" s="17"/>
    </row>
    <row r="4112" spans="2:14" ht="24.95" customHeight="1">
      <c r="B4112" s="17"/>
      <c r="C4112" s="17"/>
      <c r="F4112" s="17"/>
      <c r="G4112" s="17"/>
      <c r="H4112" s="17"/>
      <c r="I4112" s="17"/>
      <c r="J4112" s="17"/>
      <c r="K4112" s="17"/>
      <c r="L4112" s="17"/>
      <c r="M4112" s="17"/>
      <c r="N4112" s="17"/>
    </row>
    <row r="4113" spans="2:14" ht="24.95" customHeight="1">
      <c r="B4113" s="17"/>
      <c r="C4113" s="17"/>
      <c r="F4113" s="17"/>
      <c r="G4113" s="17"/>
      <c r="H4113" s="17"/>
      <c r="I4113" s="17"/>
      <c r="J4113" s="17"/>
      <c r="K4113" s="17"/>
      <c r="L4113" s="17"/>
      <c r="M4113" s="17"/>
      <c r="N4113" s="17"/>
    </row>
    <row r="4114" spans="2:14" ht="24.95" customHeight="1">
      <c r="B4114" s="17"/>
      <c r="C4114" s="17"/>
      <c r="F4114" s="17"/>
      <c r="G4114" s="17"/>
      <c r="H4114" s="17"/>
      <c r="I4114" s="17"/>
      <c r="J4114" s="17"/>
      <c r="K4114" s="17"/>
      <c r="L4114" s="17"/>
      <c r="M4114" s="17"/>
      <c r="N4114" s="17"/>
    </row>
    <row r="4115" spans="2:14" ht="24.95" customHeight="1">
      <c r="B4115" s="17"/>
      <c r="C4115" s="17"/>
      <c r="F4115" s="17"/>
      <c r="G4115" s="17"/>
      <c r="H4115" s="17"/>
      <c r="I4115" s="17"/>
      <c r="J4115" s="17"/>
      <c r="K4115" s="17"/>
      <c r="L4115" s="17"/>
      <c r="M4115" s="17"/>
      <c r="N4115" s="17"/>
    </row>
    <row r="4116" spans="2:14" ht="24.95" customHeight="1">
      <c r="B4116" s="17"/>
      <c r="C4116" s="17"/>
      <c r="F4116" s="17"/>
      <c r="G4116" s="17"/>
      <c r="H4116" s="17"/>
      <c r="I4116" s="17"/>
      <c r="J4116" s="17"/>
      <c r="K4116" s="17"/>
      <c r="L4116" s="17"/>
      <c r="M4116" s="17"/>
      <c r="N4116" s="17"/>
    </row>
    <row r="4117" spans="2:14" ht="24.95" customHeight="1">
      <c r="B4117" s="17"/>
      <c r="C4117" s="17"/>
      <c r="F4117" s="17"/>
      <c r="G4117" s="17"/>
      <c r="H4117" s="17"/>
      <c r="I4117" s="17"/>
      <c r="J4117" s="17"/>
      <c r="K4117" s="17"/>
      <c r="L4117" s="17"/>
      <c r="M4117" s="17"/>
      <c r="N4117" s="17"/>
    </row>
    <row r="4118" spans="2:14" ht="24.95" customHeight="1">
      <c r="B4118" s="17"/>
      <c r="C4118" s="17"/>
      <c r="F4118" s="17"/>
      <c r="G4118" s="17"/>
      <c r="H4118" s="17"/>
      <c r="I4118" s="17"/>
      <c r="J4118" s="17"/>
      <c r="K4118" s="17"/>
      <c r="L4118" s="17"/>
      <c r="M4118" s="17"/>
      <c r="N4118" s="17"/>
    </row>
    <row r="4119" spans="2:14" ht="24.95" customHeight="1">
      <c r="B4119" s="17"/>
      <c r="C4119" s="17"/>
      <c r="F4119" s="17"/>
      <c r="G4119" s="17"/>
      <c r="H4119" s="17"/>
      <c r="I4119" s="17"/>
      <c r="J4119" s="17"/>
      <c r="K4119" s="17"/>
      <c r="L4119" s="17"/>
      <c r="M4119" s="17"/>
      <c r="N4119" s="17"/>
    </row>
    <row r="4120" spans="2:14" ht="24.95" customHeight="1">
      <c r="B4120" s="17"/>
      <c r="C4120" s="17"/>
      <c r="F4120" s="17"/>
      <c r="G4120" s="17"/>
      <c r="H4120" s="17"/>
      <c r="I4120" s="17"/>
      <c r="J4120" s="17"/>
      <c r="K4120" s="17"/>
      <c r="L4120" s="17"/>
      <c r="M4120" s="17"/>
      <c r="N4120" s="17"/>
    </row>
    <row r="4121" spans="2:14" ht="24.95" customHeight="1">
      <c r="B4121" s="17"/>
      <c r="C4121" s="17"/>
      <c r="F4121" s="17"/>
      <c r="G4121" s="17"/>
      <c r="H4121" s="17"/>
      <c r="I4121" s="17"/>
      <c r="J4121" s="17"/>
      <c r="K4121" s="17"/>
      <c r="L4121" s="17"/>
      <c r="M4121" s="17"/>
      <c r="N4121" s="17"/>
    </row>
    <row r="4122" spans="2:14" ht="24.95" customHeight="1">
      <c r="B4122" s="17"/>
      <c r="C4122" s="17"/>
      <c r="F4122" s="17"/>
      <c r="G4122" s="17"/>
      <c r="H4122" s="17"/>
      <c r="I4122" s="17"/>
      <c r="J4122" s="17"/>
      <c r="K4122" s="17"/>
      <c r="L4122" s="17"/>
      <c r="M4122" s="17"/>
      <c r="N4122" s="17"/>
    </row>
    <row r="4123" spans="2:14" ht="24.95" customHeight="1">
      <c r="B4123" s="17"/>
      <c r="C4123" s="17"/>
      <c r="F4123" s="17"/>
      <c r="G4123" s="17"/>
      <c r="H4123" s="17"/>
      <c r="I4123" s="17"/>
      <c r="J4123" s="17"/>
      <c r="K4123" s="17"/>
      <c r="L4123" s="17"/>
      <c r="M4123" s="17"/>
      <c r="N4123" s="17"/>
    </row>
    <row r="4124" spans="2:14" ht="24.95" customHeight="1">
      <c r="B4124" s="17"/>
      <c r="C4124" s="17"/>
      <c r="F4124" s="17"/>
      <c r="G4124" s="17"/>
      <c r="H4124" s="17"/>
      <c r="I4124" s="17"/>
      <c r="J4124" s="17"/>
      <c r="K4124" s="17"/>
      <c r="L4124" s="17"/>
      <c r="M4124" s="17"/>
      <c r="N4124" s="17"/>
    </row>
    <row r="4125" spans="2:14" ht="24.95" customHeight="1">
      <c r="B4125" s="17"/>
      <c r="C4125" s="17"/>
      <c r="F4125" s="17"/>
      <c r="G4125" s="17"/>
      <c r="H4125" s="17"/>
      <c r="I4125" s="17"/>
      <c r="J4125" s="17"/>
      <c r="K4125" s="17"/>
      <c r="L4125" s="17"/>
      <c r="M4125" s="17"/>
      <c r="N4125" s="17"/>
    </row>
    <row r="4126" spans="2:14" ht="24.95" customHeight="1">
      <c r="B4126" s="17"/>
      <c r="C4126" s="17"/>
      <c r="F4126" s="17"/>
      <c r="G4126" s="17"/>
      <c r="H4126" s="17"/>
      <c r="I4126" s="17"/>
      <c r="J4126" s="17"/>
      <c r="K4126" s="17"/>
      <c r="L4126" s="17"/>
      <c r="M4126" s="17"/>
      <c r="N4126" s="17"/>
    </row>
    <row r="4127" spans="2:14" ht="24.95" customHeight="1">
      <c r="B4127" s="17"/>
      <c r="C4127" s="17"/>
      <c r="F4127" s="17"/>
      <c r="G4127" s="17"/>
      <c r="H4127" s="17"/>
      <c r="I4127" s="17"/>
      <c r="J4127" s="17"/>
      <c r="K4127" s="17"/>
      <c r="L4127" s="17"/>
      <c r="M4127" s="17"/>
      <c r="N4127" s="17"/>
    </row>
    <row r="4128" spans="2:14" ht="24.95" customHeight="1">
      <c r="B4128" s="17"/>
      <c r="C4128" s="17"/>
      <c r="F4128" s="17"/>
      <c r="G4128" s="17"/>
      <c r="H4128" s="17"/>
      <c r="I4128" s="17"/>
      <c r="J4128" s="17"/>
      <c r="K4128" s="17"/>
      <c r="L4128" s="17"/>
      <c r="M4128" s="17"/>
      <c r="N4128" s="17"/>
    </row>
    <row r="4129" spans="2:14" ht="24.95" customHeight="1">
      <c r="B4129" s="17"/>
      <c r="C4129" s="17"/>
      <c r="F4129" s="17"/>
      <c r="G4129" s="17"/>
      <c r="H4129" s="17"/>
      <c r="I4129" s="17"/>
      <c r="J4129" s="17"/>
      <c r="K4129" s="17"/>
      <c r="L4129" s="17"/>
      <c r="M4129" s="17"/>
      <c r="N4129" s="17"/>
    </row>
    <row r="4130" spans="2:14" ht="24.95" customHeight="1">
      <c r="B4130" s="17"/>
      <c r="C4130" s="17"/>
      <c r="F4130" s="17"/>
      <c r="G4130" s="17"/>
      <c r="H4130" s="17"/>
      <c r="I4130" s="17"/>
      <c r="J4130" s="17"/>
      <c r="K4130" s="17"/>
      <c r="L4130" s="17"/>
      <c r="M4130" s="17"/>
      <c r="N4130" s="17"/>
    </row>
    <row r="4131" spans="2:14" ht="24.95" customHeight="1">
      <c r="B4131" s="17"/>
      <c r="C4131" s="17"/>
      <c r="F4131" s="17"/>
      <c r="G4131" s="17"/>
      <c r="H4131" s="17"/>
      <c r="I4131" s="17"/>
      <c r="J4131" s="17"/>
      <c r="K4131" s="17"/>
      <c r="L4131" s="17"/>
      <c r="M4131" s="17"/>
      <c r="N4131" s="17"/>
    </row>
    <row r="4132" spans="2:14" ht="24.95" customHeight="1">
      <c r="B4132" s="17"/>
      <c r="C4132" s="17"/>
      <c r="F4132" s="17"/>
      <c r="G4132" s="17"/>
      <c r="H4132" s="17"/>
      <c r="I4132" s="17"/>
      <c r="J4132" s="17"/>
      <c r="K4132" s="17"/>
      <c r="L4132" s="17"/>
      <c r="M4132" s="17"/>
      <c r="N4132" s="17"/>
    </row>
    <row r="4133" spans="2:14" ht="24.95" customHeight="1">
      <c r="B4133" s="17"/>
      <c r="C4133" s="17"/>
      <c r="F4133" s="17"/>
      <c r="G4133" s="17"/>
      <c r="H4133" s="17"/>
      <c r="I4133" s="17"/>
      <c r="J4133" s="17"/>
      <c r="K4133" s="17"/>
      <c r="L4133" s="17"/>
      <c r="M4133" s="17"/>
      <c r="N4133" s="17"/>
    </row>
    <row r="4134" spans="2:14" ht="24.95" customHeight="1">
      <c r="B4134" s="17"/>
      <c r="C4134" s="17"/>
      <c r="F4134" s="17"/>
      <c r="G4134" s="17"/>
      <c r="H4134" s="17"/>
      <c r="I4134" s="17"/>
      <c r="J4134" s="17"/>
      <c r="K4134" s="17"/>
      <c r="L4134" s="17"/>
      <c r="M4134" s="17"/>
      <c r="N4134" s="17"/>
    </row>
    <row r="4135" spans="2:14" ht="24.95" customHeight="1">
      <c r="B4135" s="17"/>
      <c r="C4135" s="17"/>
      <c r="F4135" s="17"/>
      <c r="G4135" s="17"/>
      <c r="H4135" s="17"/>
      <c r="I4135" s="17"/>
      <c r="J4135" s="17"/>
      <c r="K4135" s="17"/>
      <c r="L4135" s="17"/>
      <c r="M4135" s="17"/>
      <c r="N4135" s="17"/>
    </row>
    <row r="4136" spans="2:14" ht="24.95" customHeight="1">
      <c r="B4136" s="17"/>
      <c r="C4136" s="17"/>
      <c r="F4136" s="17"/>
      <c r="G4136" s="17"/>
      <c r="H4136" s="17"/>
      <c r="I4136" s="17"/>
      <c r="J4136" s="17"/>
      <c r="K4136" s="17"/>
      <c r="L4136" s="17"/>
      <c r="M4136" s="17"/>
      <c r="N4136" s="17"/>
    </row>
    <row r="4137" spans="2:14" ht="24.95" customHeight="1">
      <c r="B4137" s="17"/>
      <c r="C4137" s="17"/>
      <c r="F4137" s="17"/>
      <c r="G4137" s="17"/>
      <c r="H4137" s="17"/>
      <c r="I4137" s="17"/>
      <c r="J4137" s="17"/>
      <c r="K4137" s="17"/>
      <c r="L4137" s="17"/>
      <c r="M4137" s="17"/>
      <c r="N4137" s="17"/>
    </row>
    <row r="4138" spans="2:14" ht="24.95" customHeight="1">
      <c r="B4138" s="17"/>
      <c r="C4138" s="17"/>
      <c r="F4138" s="17"/>
      <c r="G4138" s="17"/>
      <c r="H4138" s="17"/>
      <c r="I4138" s="17"/>
      <c r="J4138" s="17"/>
      <c r="K4138" s="17"/>
      <c r="L4138" s="17"/>
      <c r="M4138" s="17"/>
      <c r="N4138" s="17"/>
    </row>
    <row r="4139" spans="2:14" ht="24.95" customHeight="1">
      <c r="B4139" s="17"/>
      <c r="C4139" s="17"/>
      <c r="F4139" s="17"/>
      <c r="G4139" s="17"/>
      <c r="H4139" s="17"/>
      <c r="I4139" s="17"/>
      <c r="J4139" s="17"/>
      <c r="K4139" s="17"/>
      <c r="L4139" s="17"/>
      <c r="M4139" s="17"/>
      <c r="N4139" s="17"/>
    </row>
    <row r="4140" spans="2:14" ht="24.95" customHeight="1">
      <c r="B4140" s="17"/>
      <c r="C4140" s="17"/>
      <c r="F4140" s="17"/>
      <c r="G4140" s="17"/>
      <c r="H4140" s="17"/>
      <c r="I4140" s="17"/>
      <c r="J4140" s="17"/>
      <c r="K4140" s="17"/>
      <c r="L4140" s="17"/>
      <c r="M4140" s="17"/>
      <c r="N4140" s="17"/>
    </row>
    <row r="4141" spans="2:14" ht="24.95" customHeight="1">
      <c r="B4141" s="17"/>
      <c r="C4141" s="17"/>
      <c r="F4141" s="17"/>
      <c r="G4141" s="17"/>
      <c r="H4141" s="17"/>
      <c r="I4141" s="17"/>
      <c r="J4141" s="17"/>
      <c r="K4141" s="17"/>
      <c r="L4141" s="17"/>
      <c r="M4141" s="17"/>
      <c r="N4141" s="17"/>
    </row>
    <row r="4142" spans="2:14" ht="24.95" customHeight="1">
      <c r="B4142" s="17"/>
      <c r="C4142" s="17"/>
      <c r="F4142" s="17"/>
      <c r="G4142" s="17"/>
      <c r="H4142" s="17"/>
      <c r="I4142" s="17"/>
      <c r="J4142" s="17"/>
      <c r="K4142" s="17"/>
      <c r="L4142" s="17"/>
      <c r="M4142" s="17"/>
      <c r="N4142" s="17"/>
    </row>
    <row r="4143" spans="2:14" ht="24.95" customHeight="1">
      <c r="B4143" s="17"/>
      <c r="C4143" s="17"/>
      <c r="F4143" s="17"/>
      <c r="G4143" s="17"/>
      <c r="H4143" s="17"/>
      <c r="I4143" s="17"/>
      <c r="J4143" s="17"/>
      <c r="K4143" s="17"/>
      <c r="L4143" s="17"/>
      <c r="M4143" s="17"/>
      <c r="N4143" s="17"/>
    </row>
    <row r="4144" spans="2:14" ht="24.95" customHeight="1">
      <c r="B4144" s="17"/>
      <c r="C4144" s="17"/>
      <c r="F4144" s="17"/>
      <c r="G4144" s="17"/>
      <c r="H4144" s="17"/>
      <c r="I4144" s="17"/>
      <c r="J4144" s="17"/>
      <c r="K4144" s="17"/>
      <c r="L4144" s="17"/>
      <c r="M4144" s="17"/>
      <c r="N4144" s="17"/>
    </row>
    <row r="4145" spans="2:14" ht="24.95" customHeight="1">
      <c r="B4145" s="17"/>
      <c r="C4145" s="17"/>
      <c r="F4145" s="17"/>
      <c r="G4145" s="17"/>
      <c r="H4145" s="17"/>
      <c r="I4145" s="17"/>
      <c r="J4145" s="17"/>
      <c r="K4145" s="17"/>
      <c r="L4145" s="17"/>
      <c r="M4145" s="17"/>
      <c r="N4145" s="17"/>
    </row>
    <row r="4146" spans="2:14" ht="24.95" customHeight="1">
      <c r="B4146" s="17"/>
      <c r="C4146" s="17"/>
      <c r="F4146" s="17"/>
      <c r="G4146" s="17"/>
      <c r="H4146" s="17"/>
      <c r="I4146" s="17"/>
      <c r="J4146" s="17"/>
      <c r="K4146" s="17"/>
      <c r="L4146" s="17"/>
      <c r="M4146" s="17"/>
      <c r="N4146" s="17"/>
    </row>
    <row r="4147" spans="2:14" ht="24.95" customHeight="1">
      <c r="B4147" s="17"/>
      <c r="C4147" s="17"/>
      <c r="F4147" s="17"/>
      <c r="G4147" s="17"/>
      <c r="H4147" s="17"/>
      <c r="I4147" s="17"/>
      <c r="J4147" s="17"/>
      <c r="K4147" s="17"/>
      <c r="L4147" s="17"/>
      <c r="M4147" s="17"/>
      <c r="N4147" s="17"/>
    </row>
    <row r="4148" spans="2:14" ht="24.95" customHeight="1">
      <c r="B4148" s="17"/>
      <c r="C4148" s="17"/>
      <c r="F4148" s="17"/>
      <c r="G4148" s="17"/>
      <c r="H4148" s="17"/>
      <c r="I4148" s="17"/>
      <c r="J4148" s="17"/>
      <c r="K4148" s="17"/>
      <c r="L4148" s="17"/>
      <c r="M4148" s="17"/>
      <c r="N4148" s="17"/>
    </row>
    <row r="4149" spans="2:14" ht="24.95" customHeight="1">
      <c r="B4149" s="17"/>
      <c r="C4149" s="17"/>
      <c r="F4149" s="17"/>
      <c r="G4149" s="17"/>
      <c r="H4149" s="17"/>
      <c r="I4149" s="17"/>
      <c r="J4149" s="17"/>
      <c r="K4149" s="17"/>
      <c r="L4149" s="17"/>
      <c r="M4149" s="17"/>
      <c r="N4149" s="17"/>
    </row>
    <row r="4150" spans="2:14" ht="24.95" customHeight="1">
      <c r="B4150" s="17"/>
      <c r="C4150" s="17"/>
      <c r="F4150" s="17"/>
      <c r="G4150" s="17"/>
      <c r="H4150" s="17"/>
      <c r="I4150" s="17"/>
      <c r="J4150" s="17"/>
      <c r="K4150" s="17"/>
      <c r="L4150" s="17"/>
      <c r="M4150" s="17"/>
      <c r="N4150" s="17"/>
    </row>
    <row r="4151" spans="2:14" ht="24.95" customHeight="1">
      <c r="B4151" s="17"/>
      <c r="C4151" s="17"/>
      <c r="F4151" s="17"/>
      <c r="G4151" s="17"/>
      <c r="H4151" s="17"/>
      <c r="I4151" s="17"/>
      <c r="J4151" s="17"/>
      <c r="K4151" s="17"/>
      <c r="L4151" s="17"/>
      <c r="M4151" s="17"/>
      <c r="N4151" s="17"/>
    </row>
    <row r="4152" spans="2:14" ht="24.95" customHeight="1">
      <c r="B4152" s="17"/>
      <c r="C4152" s="17"/>
      <c r="F4152" s="17"/>
      <c r="G4152" s="17"/>
      <c r="H4152" s="17"/>
      <c r="I4152" s="17"/>
      <c r="J4152" s="17"/>
      <c r="K4152" s="17"/>
      <c r="L4152" s="17"/>
      <c r="M4152" s="17"/>
      <c r="N4152" s="17"/>
    </row>
    <row r="4153" spans="2:14" ht="24.95" customHeight="1">
      <c r="B4153" s="17"/>
      <c r="C4153" s="17"/>
      <c r="F4153" s="17"/>
      <c r="G4153" s="17"/>
      <c r="H4153" s="17"/>
      <c r="I4153" s="17"/>
      <c r="J4153" s="17"/>
      <c r="K4153" s="17"/>
      <c r="L4153" s="17"/>
      <c r="M4153" s="17"/>
      <c r="N4153" s="17"/>
    </row>
    <row r="4154" spans="2:14" ht="24.95" customHeight="1">
      <c r="B4154" s="17"/>
      <c r="C4154" s="17"/>
      <c r="F4154" s="17"/>
      <c r="G4154" s="17"/>
      <c r="H4154" s="17"/>
      <c r="I4154" s="17"/>
      <c r="J4154" s="17"/>
      <c r="K4154" s="17"/>
      <c r="L4154" s="17"/>
      <c r="M4154" s="17"/>
      <c r="N4154" s="17"/>
    </row>
    <row r="4155" spans="2:14" ht="24.95" customHeight="1">
      <c r="B4155" s="17"/>
      <c r="C4155" s="17"/>
      <c r="F4155" s="17"/>
      <c r="G4155" s="17"/>
      <c r="H4155" s="17"/>
      <c r="I4155" s="17"/>
      <c r="J4155" s="17"/>
      <c r="K4155" s="17"/>
      <c r="L4155" s="17"/>
      <c r="M4155" s="17"/>
      <c r="N4155" s="17"/>
    </row>
    <row r="4156" spans="2:14" ht="24.95" customHeight="1">
      <c r="B4156" s="17"/>
      <c r="C4156" s="17"/>
      <c r="F4156" s="17"/>
      <c r="G4156" s="17"/>
      <c r="H4156" s="17"/>
      <c r="I4156" s="17"/>
      <c r="J4156" s="17"/>
      <c r="K4156" s="17"/>
      <c r="L4156" s="17"/>
      <c r="M4156" s="17"/>
      <c r="N4156" s="17"/>
    </row>
    <row r="4157" spans="2:14" ht="24.95" customHeight="1">
      <c r="B4157" s="17"/>
      <c r="C4157" s="17"/>
      <c r="F4157" s="17"/>
      <c r="G4157" s="17"/>
      <c r="H4157" s="17"/>
      <c r="I4157" s="17"/>
      <c r="J4157" s="17"/>
      <c r="K4157" s="17"/>
      <c r="L4157" s="17"/>
      <c r="M4157" s="17"/>
      <c r="N4157" s="17"/>
    </row>
    <row r="4158" spans="2:14" ht="24.95" customHeight="1">
      <c r="B4158" s="17"/>
      <c r="C4158" s="17"/>
      <c r="F4158" s="17"/>
      <c r="G4158" s="17"/>
      <c r="H4158" s="17"/>
      <c r="I4158" s="17"/>
      <c r="J4158" s="17"/>
      <c r="K4158" s="17"/>
      <c r="L4158" s="17"/>
      <c r="M4158" s="17"/>
      <c r="N4158" s="17"/>
    </row>
    <row r="4159" spans="2:14" ht="24.95" customHeight="1">
      <c r="B4159" s="17"/>
      <c r="C4159" s="17"/>
      <c r="F4159" s="17"/>
      <c r="G4159" s="17"/>
      <c r="H4159" s="17"/>
      <c r="I4159" s="17"/>
      <c r="J4159" s="17"/>
      <c r="K4159" s="17"/>
      <c r="L4159" s="17"/>
      <c r="M4159" s="17"/>
      <c r="N4159" s="17"/>
    </row>
    <row r="4160" spans="2:14" ht="24.95" customHeight="1">
      <c r="B4160" s="17"/>
      <c r="C4160" s="17"/>
      <c r="F4160" s="17"/>
      <c r="G4160" s="17"/>
      <c r="H4160" s="17"/>
      <c r="I4160" s="17"/>
      <c r="J4160" s="17"/>
      <c r="K4160" s="17"/>
      <c r="L4160" s="17"/>
      <c r="M4160" s="17"/>
      <c r="N4160" s="17"/>
    </row>
    <row r="4161" spans="2:14" ht="24.95" customHeight="1">
      <c r="B4161" s="17"/>
      <c r="C4161" s="17"/>
      <c r="F4161" s="17"/>
      <c r="G4161" s="17"/>
      <c r="H4161" s="17"/>
      <c r="I4161" s="17"/>
      <c r="J4161" s="17"/>
      <c r="K4161" s="17"/>
      <c r="L4161" s="17"/>
      <c r="M4161" s="17"/>
      <c r="N4161" s="17"/>
    </row>
    <row r="4162" spans="2:14" ht="24.95" customHeight="1">
      <c r="B4162" s="17"/>
      <c r="C4162" s="17"/>
      <c r="F4162" s="17"/>
      <c r="G4162" s="17"/>
      <c r="H4162" s="17"/>
      <c r="I4162" s="17"/>
      <c r="J4162" s="17"/>
      <c r="K4162" s="17"/>
      <c r="L4162" s="17"/>
      <c r="M4162" s="17"/>
      <c r="N4162" s="17"/>
    </row>
    <row r="4163" spans="2:14" ht="24.95" customHeight="1">
      <c r="B4163" s="17"/>
      <c r="C4163" s="17"/>
      <c r="F4163" s="17"/>
      <c r="G4163" s="17"/>
      <c r="H4163" s="17"/>
      <c r="I4163" s="17"/>
      <c r="J4163" s="17"/>
      <c r="K4163" s="17"/>
      <c r="L4163" s="17"/>
      <c r="M4163" s="17"/>
      <c r="N4163" s="17"/>
    </row>
    <row r="4164" spans="2:14" ht="24.95" customHeight="1">
      <c r="B4164" s="17"/>
      <c r="C4164" s="17"/>
      <c r="F4164" s="17"/>
      <c r="G4164" s="17"/>
      <c r="H4164" s="17"/>
      <c r="I4164" s="17"/>
      <c r="J4164" s="17"/>
      <c r="K4164" s="17"/>
      <c r="L4164" s="17"/>
      <c r="M4164" s="17"/>
      <c r="N4164" s="17"/>
    </row>
    <row r="4165" spans="2:14" ht="24.95" customHeight="1">
      <c r="B4165" s="17"/>
      <c r="C4165" s="17"/>
      <c r="F4165" s="17"/>
      <c r="G4165" s="17"/>
      <c r="H4165" s="17"/>
      <c r="I4165" s="17"/>
      <c r="J4165" s="17"/>
      <c r="K4165" s="17"/>
      <c r="L4165" s="17"/>
      <c r="M4165" s="17"/>
      <c r="N4165" s="17"/>
    </row>
    <row r="4166" spans="2:14" ht="24.95" customHeight="1">
      <c r="B4166" s="17"/>
      <c r="C4166" s="17"/>
      <c r="F4166" s="17"/>
      <c r="G4166" s="17"/>
      <c r="H4166" s="17"/>
      <c r="I4166" s="17"/>
      <c r="J4166" s="17"/>
      <c r="K4166" s="17"/>
      <c r="L4166" s="17"/>
      <c r="M4166" s="17"/>
      <c r="N4166" s="17"/>
    </row>
    <row r="4167" spans="2:14" ht="24.95" customHeight="1">
      <c r="B4167" s="17"/>
      <c r="C4167" s="17"/>
      <c r="F4167" s="17"/>
      <c r="G4167" s="17"/>
      <c r="H4167" s="17"/>
      <c r="I4167" s="17"/>
      <c r="J4167" s="17"/>
      <c r="K4167" s="17"/>
      <c r="L4167" s="17"/>
      <c r="M4167" s="17"/>
      <c r="N4167" s="17"/>
    </row>
    <row r="4168" spans="2:14" ht="24.95" customHeight="1">
      <c r="B4168" s="17"/>
      <c r="C4168" s="17"/>
      <c r="F4168" s="17"/>
      <c r="G4168" s="17"/>
      <c r="H4168" s="17"/>
      <c r="I4168" s="17"/>
      <c r="J4168" s="17"/>
      <c r="K4168" s="17"/>
      <c r="L4168" s="17"/>
      <c r="M4168" s="17"/>
      <c r="N4168" s="17"/>
    </row>
    <row r="4169" spans="2:14" ht="24.95" customHeight="1">
      <c r="B4169" s="17"/>
      <c r="C4169" s="17"/>
      <c r="F4169" s="17"/>
      <c r="G4169" s="17"/>
      <c r="H4169" s="17"/>
      <c r="I4169" s="17"/>
      <c r="J4169" s="17"/>
      <c r="K4169" s="17"/>
      <c r="L4169" s="17"/>
      <c r="M4169" s="17"/>
      <c r="N4169" s="17"/>
    </row>
    <row r="4170" spans="2:14" ht="24.95" customHeight="1">
      <c r="B4170" s="17"/>
      <c r="C4170" s="17"/>
      <c r="F4170" s="17"/>
      <c r="G4170" s="17"/>
      <c r="H4170" s="17"/>
      <c r="I4170" s="17"/>
      <c r="J4170" s="17"/>
      <c r="K4170" s="17"/>
      <c r="L4170" s="17"/>
      <c r="M4170" s="17"/>
      <c r="N4170" s="17"/>
    </row>
    <row r="4171" spans="2:14" ht="24.95" customHeight="1">
      <c r="B4171" s="17"/>
      <c r="C4171" s="17"/>
      <c r="F4171" s="17"/>
      <c r="G4171" s="17"/>
      <c r="H4171" s="17"/>
      <c r="I4171" s="17"/>
      <c r="J4171" s="17"/>
      <c r="K4171" s="17"/>
      <c r="L4171" s="17"/>
      <c r="M4171" s="17"/>
      <c r="N4171" s="17"/>
    </row>
    <row r="4172" spans="2:14" ht="24.95" customHeight="1">
      <c r="B4172" s="17"/>
      <c r="C4172" s="17"/>
      <c r="F4172" s="17"/>
      <c r="G4172" s="17"/>
      <c r="H4172" s="17"/>
      <c r="I4172" s="17"/>
      <c r="J4172" s="17"/>
      <c r="K4172" s="17"/>
      <c r="L4172" s="17"/>
      <c r="M4172" s="17"/>
      <c r="N4172" s="17"/>
    </row>
    <row r="4173" spans="2:14" ht="24.95" customHeight="1">
      <c r="B4173" s="17"/>
      <c r="C4173" s="17"/>
      <c r="F4173" s="17"/>
      <c r="G4173" s="17"/>
      <c r="H4173" s="17"/>
      <c r="I4173" s="17"/>
      <c r="J4173" s="17"/>
      <c r="K4173" s="17"/>
      <c r="L4173" s="17"/>
      <c r="M4173" s="17"/>
      <c r="N4173" s="17"/>
    </row>
    <row r="4174" spans="2:14" ht="24.95" customHeight="1">
      <c r="B4174" s="17"/>
      <c r="C4174" s="17"/>
      <c r="F4174" s="17"/>
      <c r="G4174" s="17"/>
      <c r="H4174" s="17"/>
      <c r="I4174" s="17"/>
      <c r="J4174" s="17"/>
      <c r="K4174" s="17"/>
      <c r="L4174" s="17"/>
      <c r="M4174" s="17"/>
      <c r="N4174" s="17"/>
    </row>
    <row r="4175" spans="2:14" ht="24.95" customHeight="1">
      <c r="B4175" s="17"/>
      <c r="C4175" s="17"/>
      <c r="F4175" s="17"/>
      <c r="G4175" s="17"/>
      <c r="H4175" s="17"/>
      <c r="I4175" s="17"/>
      <c r="J4175" s="17"/>
      <c r="K4175" s="17"/>
      <c r="L4175" s="17"/>
      <c r="M4175" s="17"/>
      <c r="N4175" s="17"/>
    </row>
    <row r="4176" spans="2:14" ht="24.95" customHeight="1">
      <c r="B4176" s="17"/>
      <c r="C4176" s="17"/>
      <c r="F4176" s="17"/>
      <c r="G4176" s="17"/>
      <c r="H4176" s="17"/>
      <c r="I4176" s="17"/>
      <c r="J4176" s="17"/>
      <c r="K4176" s="17"/>
      <c r="L4176" s="17"/>
      <c r="M4176" s="17"/>
      <c r="N4176" s="17"/>
    </row>
    <row r="4177" spans="2:14" ht="24.95" customHeight="1">
      <c r="B4177" s="17"/>
      <c r="C4177" s="17"/>
      <c r="F4177" s="17"/>
      <c r="G4177" s="17"/>
      <c r="H4177" s="17"/>
      <c r="I4177" s="17"/>
      <c r="J4177" s="17"/>
      <c r="K4177" s="17"/>
      <c r="L4177" s="17"/>
      <c r="M4177" s="17"/>
      <c r="N4177" s="17"/>
    </row>
    <row r="4178" spans="2:14" ht="24.95" customHeight="1">
      <c r="B4178" s="17"/>
      <c r="C4178" s="17"/>
      <c r="F4178" s="17"/>
      <c r="G4178" s="17"/>
      <c r="H4178" s="17"/>
      <c r="I4178" s="17"/>
      <c r="J4178" s="17"/>
      <c r="K4178" s="17"/>
      <c r="L4178" s="17"/>
      <c r="M4178" s="17"/>
      <c r="N4178" s="17"/>
    </row>
    <row r="4179" spans="2:14" ht="24.95" customHeight="1">
      <c r="B4179" s="17"/>
      <c r="C4179" s="17"/>
      <c r="F4179" s="17"/>
      <c r="G4179" s="17"/>
      <c r="H4179" s="17"/>
      <c r="I4179" s="17"/>
      <c r="J4179" s="17"/>
      <c r="K4179" s="17"/>
      <c r="L4179" s="17"/>
      <c r="M4179" s="17"/>
      <c r="N4179" s="17"/>
    </row>
    <row r="4180" spans="2:14" ht="24.95" customHeight="1">
      <c r="B4180" s="17"/>
      <c r="C4180" s="17"/>
      <c r="F4180" s="17"/>
      <c r="G4180" s="17"/>
      <c r="H4180" s="17"/>
      <c r="I4180" s="17"/>
      <c r="J4180" s="17"/>
      <c r="K4180" s="17"/>
      <c r="L4180" s="17"/>
      <c r="M4180" s="17"/>
      <c r="N4180" s="17"/>
    </row>
    <row r="4181" spans="2:14" ht="24.95" customHeight="1">
      <c r="B4181" s="17"/>
      <c r="C4181" s="17"/>
      <c r="F4181" s="17"/>
      <c r="G4181" s="17"/>
      <c r="H4181" s="17"/>
      <c r="I4181" s="17"/>
      <c r="J4181" s="17"/>
      <c r="K4181" s="17"/>
      <c r="L4181" s="17"/>
      <c r="M4181" s="17"/>
      <c r="N4181" s="17"/>
    </row>
    <row r="4182" spans="2:14" ht="24.95" customHeight="1">
      <c r="B4182" s="17"/>
      <c r="C4182" s="17"/>
      <c r="F4182" s="17"/>
      <c r="G4182" s="17"/>
      <c r="H4182" s="17"/>
      <c r="I4182" s="17"/>
      <c r="J4182" s="17"/>
      <c r="K4182" s="17"/>
      <c r="L4182" s="17"/>
      <c r="M4182" s="17"/>
      <c r="N4182" s="17"/>
    </row>
    <row r="4183" spans="2:14" ht="24.95" customHeight="1">
      <c r="B4183" s="17"/>
      <c r="C4183" s="17"/>
      <c r="F4183" s="17"/>
      <c r="G4183" s="17"/>
      <c r="H4183" s="17"/>
      <c r="I4183" s="17"/>
      <c r="J4183" s="17"/>
      <c r="K4183" s="17"/>
      <c r="L4183" s="17"/>
      <c r="M4183" s="17"/>
      <c r="N4183" s="17"/>
    </row>
    <row r="4184" spans="2:14" ht="24.95" customHeight="1">
      <c r="B4184" s="17"/>
      <c r="C4184" s="17"/>
      <c r="F4184" s="17"/>
      <c r="G4184" s="17"/>
      <c r="H4184" s="17"/>
      <c r="I4184" s="17"/>
      <c r="J4184" s="17"/>
      <c r="K4184" s="17"/>
      <c r="L4184" s="17"/>
      <c r="M4184" s="17"/>
      <c r="N4184" s="17"/>
    </row>
    <row r="4185" spans="2:14" ht="24.95" customHeight="1">
      <c r="B4185" s="17"/>
      <c r="C4185" s="17"/>
      <c r="F4185" s="17"/>
      <c r="G4185" s="17"/>
      <c r="H4185" s="17"/>
      <c r="I4185" s="17"/>
      <c r="J4185" s="17"/>
      <c r="K4185" s="17"/>
      <c r="L4185" s="17"/>
      <c r="M4185" s="17"/>
      <c r="N4185" s="17"/>
    </row>
    <row r="4186" spans="2:14" ht="24.95" customHeight="1">
      <c r="B4186" s="17"/>
      <c r="C4186" s="17"/>
      <c r="F4186" s="17"/>
      <c r="G4186" s="17"/>
      <c r="H4186" s="17"/>
      <c r="I4186" s="17"/>
      <c r="J4186" s="17"/>
      <c r="K4186" s="17"/>
      <c r="L4186" s="17"/>
      <c r="M4186" s="17"/>
      <c r="N4186" s="17"/>
    </row>
    <row r="4187" spans="2:14" ht="24.95" customHeight="1">
      <c r="B4187" s="17"/>
      <c r="C4187" s="17"/>
      <c r="F4187" s="17"/>
      <c r="G4187" s="17"/>
      <c r="H4187" s="17"/>
      <c r="I4187" s="17"/>
      <c r="J4187" s="17"/>
      <c r="K4187" s="17"/>
      <c r="L4187" s="17"/>
      <c r="M4187" s="17"/>
      <c r="N4187" s="17"/>
    </row>
    <row r="4188" spans="2:14" ht="24.95" customHeight="1">
      <c r="B4188" s="17"/>
      <c r="C4188" s="17"/>
      <c r="F4188" s="17"/>
      <c r="G4188" s="17"/>
      <c r="H4188" s="17"/>
      <c r="I4188" s="17"/>
      <c r="J4188" s="17"/>
      <c r="K4188" s="17"/>
      <c r="L4188" s="17"/>
      <c r="M4188" s="17"/>
      <c r="N4188" s="17"/>
    </row>
    <row r="4189" spans="2:14" ht="24.95" customHeight="1">
      <c r="B4189" s="17"/>
      <c r="C4189" s="17"/>
      <c r="F4189" s="17"/>
      <c r="G4189" s="17"/>
      <c r="H4189" s="17"/>
      <c r="I4189" s="17"/>
      <c r="J4189" s="17"/>
      <c r="K4189" s="17"/>
      <c r="L4189" s="17"/>
      <c r="M4189" s="17"/>
      <c r="N4189" s="17"/>
    </row>
    <row r="4190" spans="2:14" ht="24.95" customHeight="1">
      <c r="B4190" s="17"/>
      <c r="C4190" s="17"/>
      <c r="F4190" s="17"/>
      <c r="G4190" s="17"/>
      <c r="H4190" s="17"/>
      <c r="I4190" s="17"/>
      <c r="J4190" s="17"/>
      <c r="K4190" s="17"/>
      <c r="L4190" s="17"/>
      <c r="M4190" s="17"/>
      <c r="N4190" s="17"/>
    </row>
    <row r="4191" spans="2:14" ht="24.95" customHeight="1">
      <c r="B4191" s="17"/>
      <c r="C4191" s="17"/>
      <c r="F4191" s="17"/>
      <c r="G4191" s="17"/>
      <c r="H4191" s="17"/>
      <c r="I4191" s="17"/>
      <c r="J4191" s="17"/>
      <c r="K4191" s="17"/>
      <c r="L4191" s="17"/>
      <c r="M4191" s="17"/>
      <c r="N4191" s="17"/>
    </row>
    <row r="4192" spans="2:14" ht="24.95" customHeight="1">
      <c r="B4192" s="17"/>
      <c r="C4192" s="17"/>
      <c r="F4192" s="17"/>
      <c r="G4192" s="17"/>
      <c r="H4192" s="17"/>
      <c r="I4192" s="17"/>
      <c r="J4192" s="17"/>
      <c r="K4192" s="17"/>
      <c r="L4192" s="17"/>
      <c r="M4192" s="17"/>
      <c r="N4192" s="17"/>
    </row>
    <row r="4193" spans="2:14" ht="24.95" customHeight="1">
      <c r="B4193" s="17"/>
      <c r="C4193" s="17"/>
      <c r="F4193" s="17"/>
      <c r="G4193" s="17"/>
      <c r="H4193" s="17"/>
      <c r="I4193" s="17"/>
      <c r="J4193" s="17"/>
      <c r="K4193" s="17"/>
      <c r="L4193" s="17"/>
      <c r="M4193" s="17"/>
      <c r="N4193" s="17"/>
    </row>
    <row r="4194" spans="2:14" ht="24.95" customHeight="1">
      <c r="B4194" s="17"/>
      <c r="C4194" s="17"/>
      <c r="F4194" s="17"/>
      <c r="G4194" s="17"/>
      <c r="H4194" s="17"/>
      <c r="I4194" s="17"/>
      <c r="J4194" s="17"/>
      <c r="K4194" s="17"/>
      <c r="L4194" s="17"/>
      <c r="M4194" s="17"/>
      <c r="N4194" s="17"/>
    </row>
    <row r="4195" spans="2:14" ht="24.95" customHeight="1">
      <c r="B4195" s="17"/>
      <c r="C4195" s="17"/>
      <c r="F4195" s="17"/>
      <c r="G4195" s="17"/>
      <c r="H4195" s="17"/>
      <c r="I4195" s="17"/>
      <c r="J4195" s="17"/>
      <c r="K4195" s="17"/>
      <c r="L4195" s="17"/>
      <c r="M4195" s="17"/>
      <c r="N4195" s="17"/>
    </row>
    <row r="4196" spans="2:14" ht="24.95" customHeight="1">
      <c r="B4196" s="17"/>
      <c r="C4196" s="17"/>
      <c r="F4196" s="17"/>
      <c r="G4196" s="17"/>
      <c r="H4196" s="17"/>
      <c r="I4196" s="17"/>
      <c r="J4196" s="17"/>
      <c r="K4196" s="17"/>
      <c r="L4196" s="17"/>
      <c r="M4196" s="17"/>
      <c r="N4196" s="17"/>
    </row>
    <row r="4197" spans="2:14" ht="24.95" customHeight="1">
      <c r="B4197" s="17"/>
      <c r="C4197" s="17"/>
      <c r="F4197" s="17"/>
      <c r="G4197" s="17"/>
      <c r="H4197" s="17"/>
      <c r="I4197" s="17"/>
      <c r="J4197" s="17"/>
      <c r="K4197" s="17"/>
      <c r="L4197" s="17"/>
      <c r="M4197" s="17"/>
      <c r="N4197" s="17"/>
    </row>
    <row r="4198" spans="2:14" ht="24.95" customHeight="1">
      <c r="B4198" s="17"/>
      <c r="C4198" s="17"/>
      <c r="F4198" s="17"/>
      <c r="G4198" s="17"/>
      <c r="H4198" s="17"/>
      <c r="I4198" s="17"/>
      <c r="J4198" s="17"/>
      <c r="K4198" s="17"/>
      <c r="L4198" s="17"/>
      <c r="M4198" s="17"/>
      <c r="N4198" s="17"/>
    </row>
    <row r="4199" spans="2:14" ht="24.95" customHeight="1">
      <c r="B4199" s="17"/>
      <c r="C4199" s="17"/>
      <c r="F4199" s="17"/>
      <c r="G4199" s="17"/>
      <c r="H4199" s="17"/>
      <c r="I4199" s="17"/>
      <c r="J4199" s="17"/>
      <c r="K4199" s="17"/>
      <c r="L4199" s="17"/>
      <c r="M4199" s="17"/>
      <c r="N4199" s="17"/>
    </row>
    <row r="4200" spans="2:14" ht="24.95" customHeight="1">
      <c r="B4200" s="17"/>
      <c r="C4200" s="17"/>
      <c r="F4200" s="17"/>
      <c r="G4200" s="17"/>
      <c r="H4200" s="17"/>
      <c r="I4200" s="17"/>
      <c r="J4200" s="17"/>
      <c r="K4200" s="17"/>
      <c r="L4200" s="17"/>
      <c r="M4200" s="17"/>
      <c r="N4200" s="17"/>
    </row>
    <row r="4201" spans="2:14" ht="24.95" customHeight="1">
      <c r="B4201" s="17"/>
      <c r="C4201" s="17"/>
      <c r="F4201" s="17"/>
      <c r="G4201" s="17"/>
      <c r="H4201" s="17"/>
      <c r="I4201" s="17"/>
      <c r="J4201" s="17"/>
      <c r="K4201" s="17"/>
      <c r="L4201" s="17"/>
      <c r="M4201" s="17"/>
      <c r="N4201" s="17"/>
    </row>
    <row r="4202" spans="2:14" ht="24.95" customHeight="1">
      <c r="B4202" s="17"/>
      <c r="C4202" s="17"/>
      <c r="F4202" s="17"/>
      <c r="G4202" s="17"/>
      <c r="H4202" s="17"/>
      <c r="I4202" s="17"/>
      <c r="J4202" s="17"/>
      <c r="K4202" s="17"/>
      <c r="L4202" s="17"/>
      <c r="M4202" s="17"/>
      <c r="N4202" s="17"/>
    </row>
    <row r="4203" spans="2:14" ht="24.95" customHeight="1">
      <c r="B4203" s="17"/>
      <c r="C4203" s="17"/>
      <c r="F4203" s="17"/>
      <c r="G4203" s="17"/>
      <c r="H4203" s="17"/>
      <c r="I4203" s="17"/>
      <c r="J4203" s="17"/>
      <c r="K4203" s="17"/>
      <c r="L4203" s="17"/>
      <c r="M4203" s="17"/>
      <c r="N4203" s="17"/>
    </row>
    <row r="4204" spans="2:14" ht="24.95" customHeight="1">
      <c r="B4204" s="17"/>
      <c r="C4204" s="17"/>
      <c r="F4204" s="17"/>
      <c r="G4204" s="17"/>
      <c r="H4204" s="17"/>
      <c r="I4204" s="17"/>
      <c r="J4204" s="17"/>
      <c r="K4204" s="17"/>
      <c r="L4204" s="17"/>
      <c r="M4204" s="17"/>
      <c r="N4204" s="17"/>
    </row>
    <row r="4205" spans="2:14" ht="24.95" customHeight="1">
      <c r="B4205" s="17"/>
      <c r="C4205" s="17"/>
      <c r="F4205" s="17"/>
      <c r="G4205" s="17"/>
      <c r="H4205" s="17"/>
      <c r="I4205" s="17"/>
      <c r="J4205" s="17"/>
      <c r="K4205" s="17"/>
      <c r="L4205" s="17"/>
      <c r="M4205" s="17"/>
      <c r="N4205" s="17"/>
    </row>
    <row r="4206" spans="2:14" ht="24.95" customHeight="1">
      <c r="B4206" s="17"/>
      <c r="C4206" s="17"/>
      <c r="F4206" s="17"/>
      <c r="G4206" s="17"/>
      <c r="H4206" s="17"/>
      <c r="I4206" s="17"/>
      <c r="J4206" s="17"/>
      <c r="K4206" s="17"/>
      <c r="L4206" s="17"/>
      <c r="M4206" s="17"/>
      <c r="N4206" s="17"/>
    </row>
    <row r="4207" spans="2:14" ht="24.95" customHeight="1">
      <c r="B4207" s="17"/>
      <c r="C4207" s="17"/>
      <c r="F4207" s="17"/>
      <c r="G4207" s="17"/>
      <c r="H4207" s="17"/>
      <c r="I4207" s="17"/>
      <c r="J4207" s="17"/>
      <c r="K4207" s="17"/>
      <c r="L4207" s="17"/>
      <c r="M4207" s="17"/>
      <c r="N4207" s="17"/>
    </row>
    <row r="4208" spans="2:14" ht="24.95" customHeight="1">
      <c r="B4208" s="17"/>
      <c r="C4208" s="17"/>
      <c r="F4208" s="17"/>
      <c r="G4208" s="17"/>
      <c r="H4208" s="17"/>
      <c r="I4208" s="17"/>
      <c r="J4208" s="17"/>
      <c r="K4208" s="17"/>
      <c r="L4208" s="17"/>
      <c r="M4208" s="17"/>
      <c r="N4208" s="17"/>
    </row>
    <row r="4209" spans="2:14" ht="24.95" customHeight="1">
      <c r="B4209" s="17"/>
      <c r="C4209" s="17"/>
      <c r="F4209" s="17"/>
      <c r="G4209" s="17"/>
      <c r="H4209" s="17"/>
      <c r="I4209" s="17"/>
      <c r="J4209" s="17"/>
      <c r="K4209" s="17"/>
      <c r="L4209" s="17"/>
      <c r="M4209" s="17"/>
      <c r="N4209" s="17"/>
    </row>
    <row r="4210" spans="2:14" ht="24.95" customHeight="1">
      <c r="B4210" s="17"/>
      <c r="C4210" s="17"/>
      <c r="F4210" s="17"/>
      <c r="G4210" s="17"/>
      <c r="H4210" s="17"/>
      <c r="I4210" s="17"/>
      <c r="J4210" s="17"/>
      <c r="K4210" s="17"/>
      <c r="L4210" s="17"/>
      <c r="M4210" s="17"/>
      <c r="N4210" s="17"/>
    </row>
    <row r="4211" spans="2:14" ht="24.95" customHeight="1">
      <c r="B4211" s="17"/>
      <c r="C4211" s="17"/>
      <c r="F4211" s="17"/>
      <c r="G4211" s="17"/>
      <c r="H4211" s="17"/>
      <c r="I4211" s="17"/>
      <c r="J4211" s="17"/>
      <c r="K4211" s="17"/>
      <c r="L4211" s="17"/>
      <c r="M4211" s="17"/>
      <c r="N4211" s="17"/>
    </row>
    <row r="4212" spans="2:14" ht="24.95" customHeight="1">
      <c r="B4212" s="17"/>
      <c r="C4212" s="17"/>
      <c r="F4212" s="17"/>
      <c r="G4212" s="17"/>
      <c r="H4212" s="17"/>
      <c r="I4212" s="17"/>
      <c r="J4212" s="17"/>
      <c r="K4212" s="17"/>
      <c r="L4212" s="17"/>
      <c r="M4212" s="17"/>
      <c r="N4212" s="17"/>
    </row>
    <row r="4213" spans="2:14" ht="24.95" customHeight="1">
      <c r="B4213" s="17"/>
      <c r="C4213" s="17"/>
      <c r="F4213" s="17"/>
      <c r="G4213" s="17"/>
      <c r="H4213" s="17"/>
      <c r="I4213" s="17"/>
      <c r="J4213" s="17"/>
      <c r="K4213" s="17"/>
      <c r="L4213" s="17"/>
      <c r="M4213" s="17"/>
      <c r="N4213" s="17"/>
    </row>
    <row r="4214" spans="2:14" ht="24.95" customHeight="1">
      <c r="B4214" s="17"/>
      <c r="C4214" s="17"/>
      <c r="F4214" s="17"/>
      <c r="G4214" s="17"/>
      <c r="H4214" s="17"/>
      <c r="I4214" s="17"/>
      <c r="J4214" s="17"/>
      <c r="K4214" s="17"/>
      <c r="L4214" s="17"/>
      <c r="M4214" s="17"/>
      <c r="N4214" s="17"/>
    </row>
    <row r="4215" spans="2:14" ht="24.95" customHeight="1">
      <c r="B4215" s="17"/>
      <c r="C4215" s="17"/>
      <c r="F4215" s="17"/>
      <c r="G4215" s="17"/>
      <c r="H4215" s="17"/>
      <c r="I4215" s="17"/>
      <c r="J4215" s="17"/>
      <c r="K4215" s="17"/>
      <c r="L4215" s="17"/>
      <c r="M4215" s="17"/>
      <c r="N4215" s="17"/>
    </row>
    <row r="4216" spans="2:14" ht="24.95" customHeight="1">
      <c r="B4216" s="17"/>
      <c r="C4216" s="17"/>
      <c r="F4216" s="17"/>
      <c r="G4216" s="17"/>
      <c r="H4216" s="17"/>
      <c r="I4216" s="17"/>
      <c r="J4216" s="17"/>
      <c r="K4216" s="17"/>
      <c r="L4216" s="17"/>
      <c r="M4216" s="17"/>
      <c r="N4216" s="17"/>
    </row>
    <row r="4217" spans="2:14" ht="24.95" customHeight="1">
      <c r="B4217" s="17"/>
      <c r="C4217" s="17"/>
      <c r="F4217" s="17"/>
      <c r="G4217" s="17"/>
      <c r="H4217" s="17"/>
      <c r="I4217" s="17"/>
      <c r="J4217" s="17"/>
      <c r="K4217" s="17"/>
      <c r="L4217" s="17"/>
      <c r="M4217" s="17"/>
      <c r="N4217" s="17"/>
    </row>
    <row r="4218" spans="2:14" ht="24.95" customHeight="1">
      <c r="B4218" s="17"/>
      <c r="C4218" s="17"/>
      <c r="F4218" s="17"/>
      <c r="G4218" s="17"/>
      <c r="H4218" s="17"/>
      <c r="I4218" s="17"/>
      <c r="J4218" s="17"/>
      <c r="K4218" s="17"/>
      <c r="L4218" s="17"/>
      <c r="M4218" s="17"/>
      <c r="N4218" s="17"/>
    </row>
    <row r="4219" spans="2:14" ht="24.95" customHeight="1">
      <c r="B4219" s="17"/>
      <c r="C4219" s="17"/>
      <c r="F4219" s="17"/>
      <c r="G4219" s="17"/>
      <c r="H4219" s="17"/>
      <c r="I4219" s="17"/>
      <c r="J4219" s="17"/>
      <c r="K4219" s="17"/>
      <c r="L4219" s="17"/>
      <c r="M4219" s="17"/>
      <c r="N4219" s="17"/>
    </row>
    <row r="4220" spans="2:14" ht="24.95" customHeight="1">
      <c r="B4220" s="17"/>
      <c r="C4220" s="17"/>
      <c r="F4220" s="17"/>
      <c r="G4220" s="17"/>
      <c r="H4220" s="17"/>
      <c r="I4220" s="17"/>
      <c r="J4220" s="17"/>
      <c r="K4220" s="17"/>
      <c r="L4220" s="17"/>
      <c r="M4220" s="17"/>
      <c r="N4220" s="17"/>
    </row>
    <row r="4221" spans="2:14" ht="24.95" customHeight="1">
      <c r="B4221" s="17"/>
      <c r="C4221" s="17"/>
      <c r="F4221" s="17"/>
      <c r="G4221" s="17"/>
      <c r="H4221" s="17"/>
      <c r="I4221" s="17"/>
      <c r="J4221" s="17"/>
      <c r="K4221" s="17"/>
      <c r="L4221" s="17"/>
      <c r="M4221" s="17"/>
      <c r="N4221" s="17"/>
    </row>
    <row r="4222" spans="2:14" ht="24.95" customHeight="1">
      <c r="B4222" s="17"/>
      <c r="C4222" s="17"/>
      <c r="F4222" s="17"/>
      <c r="G4222" s="17"/>
      <c r="H4222" s="17"/>
      <c r="I4222" s="17"/>
      <c r="J4222" s="17"/>
      <c r="K4222" s="17"/>
      <c r="L4222" s="17"/>
      <c r="M4222" s="17"/>
      <c r="N4222" s="17"/>
    </row>
    <row r="4223" spans="2:14" ht="24.95" customHeight="1">
      <c r="B4223" s="17"/>
      <c r="C4223" s="17"/>
      <c r="F4223" s="17"/>
      <c r="G4223" s="17"/>
      <c r="H4223" s="17"/>
      <c r="I4223" s="17"/>
      <c r="J4223" s="17"/>
      <c r="K4223" s="17"/>
      <c r="L4223" s="17"/>
      <c r="M4223" s="17"/>
      <c r="N4223" s="17"/>
    </row>
    <row r="4224" spans="2:14" ht="24.95" customHeight="1">
      <c r="B4224" s="17"/>
      <c r="C4224" s="17"/>
      <c r="F4224" s="17"/>
      <c r="G4224" s="17"/>
      <c r="H4224" s="17"/>
      <c r="I4224" s="17"/>
      <c r="J4224" s="17"/>
      <c r="K4224" s="17"/>
      <c r="L4224" s="17"/>
      <c r="M4224" s="17"/>
      <c r="N4224" s="17"/>
    </row>
    <row r="4225" spans="2:14" ht="24.95" customHeight="1">
      <c r="B4225" s="17"/>
      <c r="C4225" s="17"/>
      <c r="F4225" s="17"/>
      <c r="G4225" s="17"/>
      <c r="H4225" s="17"/>
      <c r="I4225" s="17"/>
      <c r="J4225" s="17"/>
      <c r="K4225" s="17"/>
      <c r="L4225" s="17"/>
      <c r="M4225" s="17"/>
      <c r="N4225" s="17"/>
    </row>
    <row r="4226" spans="2:14" ht="24.95" customHeight="1">
      <c r="B4226" s="17"/>
      <c r="C4226" s="17"/>
      <c r="F4226" s="17"/>
      <c r="G4226" s="17"/>
      <c r="H4226" s="17"/>
      <c r="I4226" s="17"/>
      <c r="J4226" s="17"/>
      <c r="K4226" s="17"/>
      <c r="L4226" s="17"/>
      <c r="M4226" s="17"/>
      <c r="N4226" s="17"/>
    </row>
    <row r="4227" spans="2:14" ht="24.95" customHeight="1">
      <c r="B4227" s="17"/>
      <c r="C4227" s="17"/>
      <c r="F4227" s="17"/>
      <c r="G4227" s="17"/>
      <c r="H4227" s="17"/>
      <c r="I4227" s="17"/>
      <c r="J4227" s="17"/>
      <c r="K4227" s="17"/>
      <c r="L4227" s="17"/>
      <c r="M4227" s="17"/>
      <c r="N4227" s="17"/>
    </row>
    <row r="4228" spans="2:14" ht="24.95" customHeight="1">
      <c r="B4228" s="17"/>
      <c r="C4228" s="17"/>
      <c r="F4228" s="17"/>
      <c r="G4228" s="17"/>
      <c r="H4228" s="17"/>
      <c r="I4228" s="17"/>
      <c r="J4228" s="17"/>
      <c r="K4228" s="17"/>
      <c r="L4228" s="17"/>
      <c r="M4228" s="17"/>
      <c r="N4228" s="17"/>
    </row>
    <row r="4229" spans="2:14" ht="24.95" customHeight="1">
      <c r="B4229" s="17"/>
      <c r="C4229" s="17"/>
      <c r="F4229" s="17"/>
      <c r="G4229" s="17"/>
      <c r="H4229" s="17"/>
      <c r="I4229" s="17"/>
      <c r="J4229" s="17"/>
      <c r="K4229" s="17"/>
      <c r="L4229" s="17"/>
      <c r="M4229" s="17"/>
      <c r="N4229" s="17"/>
    </row>
    <row r="4230" spans="2:14" ht="24.95" customHeight="1">
      <c r="B4230" s="17"/>
      <c r="C4230" s="17"/>
      <c r="F4230" s="17"/>
      <c r="G4230" s="17"/>
      <c r="H4230" s="17"/>
      <c r="I4230" s="17"/>
      <c r="J4230" s="17"/>
      <c r="K4230" s="17"/>
      <c r="L4230" s="17"/>
      <c r="M4230" s="17"/>
      <c r="N4230" s="17"/>
    </row>
    <row r="4231" spans="2:14" ht="24.95" customHeight="1">
      <c r="B4231" s="17"/>
      <c r="C4231" s="17"/>
      <c r="F4231" s="17"/>
      <c r="G4231" s="17"/>
      <c r="H4231" s="17"/>
      <c r="I4231" s="17"/>
      <c r="J4231" s="17"/>
      <c r="K4231" s="17"/>
      <c r="L4231" s="17"/>
      <c r="M4231" s="17"/>
      <c r="N4231" s="17"/>
    </row>
    <row r="4232" spans="2:14" ht="24.95" customHeight="1">
      <c r="B4232" s="17"/>
      <c r="C4232" s="17"/>
      <c r="F4232" s="17"/>
      <c r="G4232" s="17"/>
      <c r="H4232" s="17"/>
      <c r="I4232" s="17"/>
      <c r="J4232" s="17"/>
      <c r="K4232" s="17"/>
      <c r="L4232" s="17"/>
      <c r="M4232" s="17"/>
      <c r="N4232" s="17"/>
    </row>
    <row r="4233" spans="2:14" ht="24.95" customHeight="1">
      <c r="B4233" s="17"/>
      <c r="C4233" s="17"/>
      <c r="F4233" s="17"/>
      <c r="G4233" s="17"/>
      <c r="H4233" s="17"/>
      <c r="I4233" s="17"/>
      <c r="J4233" s="17"/>
      <c r="K4233" s="17"/>
      <c r="L4233" s="17"/>
      <c r="M4233" s="17"/>
      <c r="N4233" s="17"/>
    </row>
    <row r="4234" spans="2:14" ht="24.95" customHeight="1">
      <c r="B4234" s="17"/>
      <c r="C4234" s="17"/>
      <c r="F4234" s="17"/>
      <c r="G4234" s="17"/>
      <c r="H4234" s="17"/>
      <c r="I4234" s="17"/>
      <c r="J4234" s="17"/>
      <c r="K4234" s="17"/>
      <c r="L4234" s="17"/>
      <c r="M4234" s="17"/>
      <c r="N4234" s="17"/>
    </row>
    <row r="4235" spans="2:14" ht="24.95" customHeight="1">
      <c r="B4235" s="17"/>
      <c r="C4235" s="17"/>
      <c r="F4235" s="17"/>
      <c r="G4235" s="17"/>
      <c r="H4235" s="17"/>
      <c r="I4235" s="17"/>
      <c r="J4235" s="17"/>
      <c r="K4235" s="17"/>
      <c r="L4235" s="17"/>
      <c r="M4235" s="17"/>
      <c r="N4235" s="17"/>
    </row>
    <row r="4236" spans="2:14" ht="24.95" customHeight="1">
      <c r="B4236" s="17"/>
      <c r="C4236" s="17"/>
      <c r="F4236" s="17"/>
      <c r="G4236" s="17"/>
      <c r="H4236" s="17"/>
      <c r="I4236" s="17"/>
      <c r="J4236" s="17"/>
      <c r="K4236" s="17"/>
      <c r="L4236" s="17"/>
      <c r="M4236" s="17"/>
      <c r="N4236" s="17"/>
    </row>
    <row r="4237" spans="2:14" ht="24.95" customHeight="1">
      <c r="B4237" s="17"/>
      <c r="C4237" s="17"/>
      <c r="F4237" s="17"/>
      <c r="G4237" s="17"/>
      <c r="H4237" s="17"/>
      <c r="I4237" s="17"/>
      <c r="J4237" s="17"/>
      <c r="K4237" s="17"/>
      <c r="L4237" s="17"/>
      <c r="M4237" s="17"/>
      <c r="N4237" s="17"/>
    </row>
    <row r="4238" spans="2:14" ht="24.95" customHeight="1">
      <c r="B4238" s="17"/>
      <c r="C4238" s="17"/>
      <c r="F4238" s="17"/>
      <c r="G4238" s="17"/>
      <c r="H4238" s="17"/>
      <c r="I4238" s="17"/>
      <c r="J4238" s="17"/>
      <c r="K4238" s="17"/>
      <c r="L4238" s="17"/>
      <c r="M4238" s="17"/>
      <c r="N4238" s="17"/>
    </row>
    <row r="4239" spans="2:14" ht="24.95" customHeight="1">
      <c r="B4239" s="17"/>
      <c r="C4239" s="17"/>
      <c r="F4239" s="17"/>
      <c r="G4239" s="17"/>
      <c r="H4239" s="17"/>
      <c r="I4239" s="17"/>
      <c r="J4239" s="17"/>
      <c r="K4239" s="17"/>
      <c r="L4239" s="17"/>
      <c r="M4239" s="17"/>
      <c r="N4239" s="17"/>
    </row>
    <row r="4240" spans="2:14" ht="24.95" customHeight="1">
      <c r="B4240" s="17"/>
      <c r="C4240" s="17"/>
      <c r="F4240" s="17"/>
      <c r="G4240" s="17"/>
      <c r="H4240" s="17"/>
      <c r="I4240" s="17"/>
      <c r="J4240" s="17"/>
      <c r="K4240" s="17"/>
      <c r="L4240" s="17"/>
      <c r="M4240" s="17"/>
      <c r="N4240" s="17"/>
    </row>
    <row r="4241" spans="2:14" ht="24.95" customHeight="1">
      <c r="B4241" s="17"/>
      <c r="C4241" s="17"/>
      <c r="F4241" s="17"/>
      <c r="G4241" s="17"/>
      <c r="H4241" s="17"/>
      <c r="I4241" s="17"/>
      <c r="J4241" s="17"/>
      <c r="K4241" s="17"/>
      <c r="L4241" s="17"/>
      <c r="M4241" s="17"/>
      <c r="N4241" s="17"/>
    </row>
    <row r="4242" spans="2:14" ht="24.95" customHeight="1">
      <c r="B4242" s="17"/>
      <c r="C4242" s="17"/>
      <c r="F4242" s="17"/>
      <c r="G4242" s="17"/>
      <c r="H4242" s="17"/>
      <c r="I4242" s="17"/>
      <c r="J4242" s="17"/>
      <c r="K4242" s="17"/>
      <c r="L4242" s="17"/>
      <c r="M4242" s="17"/>
      <c r="N4242" s="17"/>
    </row>
    <row r="4243" spans="2:14" ht="24.95" customHeight="1">
      <c r="B4243" s="17"/>
      <c r="C4243" s="17"/>
      <c r="F4243" s="17"/>
      <c r="G4243" s="17"/>
      <c r="H4243" s="17"/>
      <c r="I4243" s="17"/>
      <c r="J4243" s="17"/>
      <c r="K4243" s="17"/>
      <c r="L4243" s="17"/>
      <c r="M4243" s="17"/>
      <c r="N4243" s="17"/>
    </row>
    <row r="4244" spans="2:14" ht="24.95" customHeight="1">
      <c r="B4244" s="17"/>
      <c r="C4244" s="17"/>
      <c r="F4244" s="17"/>
      <c r="G4244" s="17"/>
      <c r="H4244" s="17"/>
      <c r="I4244" s="17"/>
      <c r="J4244" s="17"/>
      <c r="K4244" s="17"/>
      <c r="L4244" s="17"/>
      <c r="M4244" s="17"/>
      <c r="N4244" s="17"/>
    </row>
    <row r="4245" spans="2:14" ht="24.95" customHeight="1">
      <c r="B4245" s="17"/>
      <c r="C4245" s="17"/>
      <c r="F4245" s="17"/>
      <c r="G4245" s="17"/>
      <c r="H4245" s="17"/>
      <c r="I4245" s="17"/>
      <c r="J4245" s="17"/>
      <c r="K4245" s="17"/>
      <c r="L4245" s="17"/>
      <c r="M4245" s="17"/>
      <c r="N4245" s="17"/>
    </row>
    <row r="4246" spans="2:14" ht="24.95" customHeight="1">
      <c r="B4246" s="17"/>
      <c r="C4246" s="17"/>
      <c r="F4246" s="17"/>
      <c r="G4246" s="17"/>
      <c r="H4246" s="17"/>
      <c r="I4246" s="17"/>
      <c r="J4246" s="17"/>
      <c r="K4246" s="17"/>
      <c r="L4246" s="17"/>
      <c r="M4246" s="17"/>
      <c r="N4246" s="17"/>
    </row>
    <row r="4247" spans="2:14" ht="24.95" customHeight="1">
      <c r="B4247" s="17"/>
      <c r="C4247" s="17"/>
      <c r="F4247" s="17"/>
      <c r="G4247" s="17"/>
      <c r="H4247" s="17"/>
      <c r="I4247" s="17"/>
      <c r="J4247" s="17"/>
      <c r="K4247" s="17"/>
      <c r="L4247" s="17"/>
      <c r="M4247" s="17"/>
      <c r="N4247" s="17"/>
    </row>
    <row r="4248" spans="2:14" ht="24.95" customHeight="1">
      <c r="B4248" s="17"/>
      <c r="C4248" s="17"/>
      <c r="F4248" s="17"/>
      <c r="G4248" s="17"/>
      <c r="H4248" s="17"/>
      <c r="I4248" s="17"/>
      <c r="J4248" s="17"/>
      <c r="K4248" s="17"/>
      <c r="L4248" s="17"/>
      <c r="M4248" s="17"/>
      <c r="N4248" s="17"/>
    </row>
    <row r="4249" spans="2:14" ht="24.95" customHeight="1">
      <c r="B4249" s="17"/>
      <c r="C4249" s="17"/>
      <c r="F4249" s="17"/>
      <c r="G4249" s="17"/>
      <c r="H4249" s="17"/>
      <c r="I4249" s="17"/>
      <c r="J4249" s="17"/>
      <c r="K4249" s="17"/>
      <c r="L4249" s="17"/>
      <c r="M4249" s="17"/>
      <c r="N4249" s="17"/>
    </row>
    <row r="4250" spans="2:14" ht="24.95" customHeight="1">
      <c r="B4250" s="17"/>
      <c r="C4250" s="17"/>
      <c r="F4250" s="17"/>
      <c r="G4250" s="17"/>
      <c r="H4250" s="17"/>
      <c r="I4250" s="17"/>
      <c r="J4250" s="17"/>
      <c r="K4250" s="17"/>
      <c r="L4250" s="17"/>
      <c r="M4250" s="17"/>
      <c r="N4250" s="17"/>
    </row>
    <row r="4251" spans="2:14" ht="24.95" customHeight="1">
      <c r="B4251" s="17"/>
      <c r="C4251" s="17"/>
      <c r="F4251" s="17"/>
      <c r="G4251" s="17"/>
      <c r="H4251" s="17"/>
      <c r="I4251" s="17"/>
      <c r="J4251" s="17"/>
      <c r="K4251" s="17"/>
      <c r="L4251" s="17"/>
      <c r="M4251" s="17"/>
      <c r="N4251" s="17"/>
    </row>
    <row r="4252" spans="2:14" ht="24.95" customHeight="1">
      <c r="B4252" s="17"/>
      <c r="C4252" s="17"/>
      <c r="F4252" s="17"/>
      <c r="G4252" s="17"/>
      <c r="H4252" s="17"/>
      <c r="I4252" s="17"/>
      <c r="J4252" s="17"/>
      <c r="K4252" s="17"/>
      <c r="L4252" s="17"/>
      <c r="M4252" s="17"/>
      <c r="N4252" s="17"/>
    </row>
    <row r="4253" spans="2:14" ht="24.95" customHeight="1">
      <c r="B4253" s="17"/>
      <c r="C4253" s="17"/>
      <c r="F4253" s="17"/>
      <c r="G4253" s="17"/>
      <c r="H4253" s="17"/>
      <c r="I4253" s="17"/>
      <c r="J4253" s="17"/>
      <c r="K4253" s="17"/>
      <c r="L4253" s="17"/>
      <c r="M4253" s="17"/>
      <c r="N4253" s="17"/>
    </row>
    <row r="4254" spans="2:14" ht="24.95" customHeight="1">
      <c r="B4254" s="17"/>
      <c r="C4254" s="17"/>
      <c r="F4254" s="17"/>
      <c r="G4254" s="17"/>
      <c r="H4254" s="17"/>
      <c r="I4254" s="17"/>
      <c r="J4254" s="17"/>
      <c r="K4254" s="17"/>
      <c r="L4254" s="17"/>
      <c r="M4254" s="17"/>
      <c r="N4254" s="17"/>
    </row>
    <row r="4255" spans="2:14" ht="24.95" customHeight="1">
      <c r="B4255" s="17"/>
      <c r="C4255" s="17"/>
      <c r="F4255" s="17"/>
      <c r="G4255" s="17"/>
      <c r="H4255" s="17"/>
      <c r="I4255" s="17"/>
      <c r="J4255" s="17"/>
      <c r="K4255" s="17"/>
      <c r="L4255" s="17"/>
      <c r="M4255" s="17"/>
      <c r="N4255" s="17"/>
    </row>
    <row r="4256" spans="2:14" ht="24.95" customHeight="1">
      <c r="B4256" s="17"/>
      <c r="C4256" s="17"/>
      <c r="F4256" s="17"/>
      <c r="G4256" s="17"/>
      <c r="H4256" s="17"/>
      <c r="I4256" s="17"/>
      <c r="J4256" s="17"/>
      <c r="K4256" s="17"/>
      <c r="L4256" s="17"/>
      <c r="M4256" s="17"/>
      <c r="N4256" s="17"/>
    </row>
    <row r="4257" spans="2:14" ht="24.95" customHeight="1">
      <c r="B4257" s="17"/>
      <c r="C4257" s="17"/>
      <c r="F4257" s="17"/>
      <c r="G4257" s="17"/>
      <c r="H4257" s="17"/>
      <c r="I4257" s="17"/>
      <c r="J4257" s="17"/>
      <c r="K4257" s="17"/>
      <c r="L4257" s="17"/>
      <c r="M4257" s="17"/>
      <c r="N4257" s="17"/>
    </row>
    <row r="4258" spans="2:14" ht="24.95" customHeight="1">
      <c r="B4258" s="17"/>
      <c r="C4258" s="17"/>
      <c r="F4258" s="17"/>
      <c r="G4258" s="17"/>
      <c r="H4258" s="17"/>
      <c r="I4258" s="17"/>
      <c r="J4258" s="17"/>
      <c r="K4258" s="17"/>
      <c r="L4258" s="17"/>
      <c r="M4258" s="17"/>
      <c r="N4258" s="17"/>
    </row>
    <row r="4259" spans="2:14" ht="24.95" customHeight="1">
      <c r="B4259" s="17"/>
      <c r="C4259" s="17"/>
      <c r="F4259" s="17"/>
      <c r="G4259" s="17"/>
      <c r="H4259" s="17"/>
      <c r="I4259" s="17"/>
      <c r="J4259" s="17"/>
      <c r="K4259" s="17"/>
      <c r="L4259" s="17"/>
      <c r="M4259" s="17"/>
      <c r="N4259" s="17"/>
    </row>
    <row r="4260" spans="2:14" ht="24.95" customHeight="1">
      <c r="B4260" s="17"/>
      <c r="C4260" s="17"/>
      <c r="F4260" s="17"/>
      <c r="G4260" s="17"/>
      <c r="H4260" s="17"/>
      <c r="I4260" s="17"/>
      <c r="J4260" s="17"/>
      <c r="K4260" s="17"/>
      <c r="L4260" s="17"/>
      <c r="M4260" s="17"/>
      <c r="N4260" s="17"/>
    </row>
    <row r="4261" spans="2:14" ht="24.95" customHeight="1">
      <c r="B4261" s="17"/>
      <c r="C4261" s="17"/>
      <c r="F4261" s="17"/>
      <c r="G4261" s="17"/>
      <c r="H4261" s="17"/>
      <c r="I4261" s="17"/>
      <c r="J4261" s="17"/>
      <c r="K4261" s="17"/>
      <c r="L4261" s="17"/>
      <c r="M4261" s="17"/>
      <c r="N4261" s="17"/>
    </row>
    <row r="4262" spans="2:14" ht="24.95" customHeight="1">
      <c r="B4262" s="17"/>
      <c r="C4262" s="17"/>
      <c r="F4262" s="17"/>
      <c r="G4262" s="17"/>
      <c r="H4262" s="17"/>
      <c r="I4262" s="17"/>
      <c r="J4262" s="17"/>
      <c r="K4262" s="17"/>
      <c r="L4262" s="17"/>
      <c r="M4262" s="17"/>
      <c r="N4262" s="17"/>
    </row>
    <row r="4263" spans="2:14" ht="24.95" customHeight="1">
      <c r="B4263" s="17"/>
      <c r="C4263" s="17"/>
      <c r="F4263" s="17"/>
      <c r="G4263" s="17"/>
      <c r="H4263" s="17"/>
      <c r="I4263" s="17"/>
      <c r="J4263" s="17"/>
      <c r="K4263" s="17"/>
      <c r="L4263" s="17"/>
      <c r="M4263" s="17"/>
      <c r="N4263" s="17"/>
    </row>
    <row r="4264" spans="2:14" ht="24.95" customHeight="1">
      <c r="B4264" s="17"/>
      <c r="C4264" s="17"/>
      <c r="F4264" s="17"/>
      <c r="G4264" s="17"/>
      <c r="H4264" s="17"/>
      <c r="I4264" s="17"/>
      <c r="J4264" s="17"/>
      <c r="K4264" s="17"/>
      <c r="L4264" s="17"/>
      <c r="M4264" s="17"/>
      <c r="N4264" s="17"/>
    </row>
    <row r="4265" spans="2:14" ht="24.95" customHeight="1">
      <c r="B4265" s="17"/>
      <c r="C4265" s="17"/>
      <c r="F4265" s="17"/>
      <c r="G4265" s="17"/>
      <c r="H4265" s="17"/>
      <c r="I4265" s="17"/>
      <c r="J4265" s="17"/>
      <c r="K4265" s="17"/>
      <c r="L4265" s="17"/>
      <c r="M4265" s="17"/>
      <c r="N4265" s="17"/>
    </row>
    <row r="4266" spans="2:14" ht="24.95" customHeight="1">
      <c r="B4266" s="17"/>
      <c r="C4266" s="17"/>
      <c r="F4266" s="17"/>
      <c r="G4266" s="17"/>
      <c r="H4266" s="17"/>
      <c r="I4266" s="17"/>
      <c r="J4266" s="17"/>
      <c r="K4266" s="17"/>
      <c r="L4266" s="17"/>
      <c r="M4266" s="17"/>
      <c r="N4266" s="17"/>
    </row>
    <row r="4267" spans="2:14" ht="24.95" customHeight="1">
      <c r="B4267" s="17"/>
      <c r="C4267" s="17"/>
      <c r="F4267" s="17"/>
      <c r="G4267" s="17"/>
      <c r="H4267" s="17"/>
      <c r="I4267" s="17"/>
      <c r="J4267" s="17"/>
      <c r="K4267" s="17"/>
      <c r="L4267" s="17"/>
      <c r="M4267" s="17"/>
      <c r="N4267" s="17"/>
    </row>
    <row r="4268" spans="2:14" ht="24.95" customHeight="1">
      <c r="B4268" s="17"/>
      <c r="C4268" s="17"/>
      <c r="F4268" s="17"/>
      <c r="G4268" s="17"/>
      <c r="H4268" s="17"/>
      <c r="I4268" s="17"/>
      <c r="J4268" s="17"/>
      <c r="K4268" s="17"/>
      <c r="L4268" s="17"/>
      <c r="M4268" s="17"/>
      <c r="N4268" s="17"/>
    </row>
    <row r="4269" spans="2:14" ht="24.95" customHeight="1">
      <c r="B4269" s="17"/>
      <c r="C4269" s="17"/>
      <c r="F4269" s="17"/>
      <c r="G4269" s="17"/>
      <c r="H4269" s="17"/>
      <c r="I4269" s="17"/>
      <c r="J4269" s="17"/>
      <c r="K4269" s="17"/>
      <c r="L4269" s="17"/>
      <c r="M4269" s="17"/>
      <c r="N4269" s="17"/>
    </row>
    <row r="4270" spans="2:14" ht="24.95" customHeight="1">
      <c r="B4270" s="17"/>
      <c r="C4270" s="17"/>
      <c r="F4270" s="17"/>
      <c r="G4270" s="17"/>
      <c r="H4270" s="17"/>
      <c r="I4270" s="17"/>
      <c r="J4270" s="17"/>
      <c r="K4270" s="17"/>
      <c r="L4270" s="17"/>
      <c r="M4270" s="17"/>
      <c r="N4270" s="17"/>
    </row>
    <row r="4271" spans="2:14" ht="24.95" customHeight="1">
      <c r="B4271" s="17"/>
      <c r="C4271" s="17"/>
      <c r="F4271" s="17"/>
      <c r="G4271" s="17"/>
      <c r="H4271" s="17"/>
      <c r="I4271" s="17"/>
      <c r="J4271" s="17"/>
      <c r="K4271" s="17"/>
      <c r="L4271" s="17"/>
      <c r="M4271" s="17"/>
      <c r="N4271" s="17"/>
    </row>
    <row r="4272" spans="2:14" ht="24.95" customHeight="1">
      <c r="B4272" s="17"/>
      <c r="C4272" s="17"/>
      <c r="F4272" s="17"/>
      <c r="G4272" s="17"/>
      <c r="H4272" s="17"/>
      <c r="I4272" s="17"/>
      <c r="J4272" s="17"/>
      <c r="K4272" s="17"/>
      <c r="L4272" s="17"/>
      <c r="M4272" s="17"/>
      <c r="N4272" s="17"/>
    </row>
    <row r="4273" spans="2:14" ht="24.95" customHeight="1">
      <c r="B4273" s="17"/>
      <c r="C4273" s="17"/>
      <c r="F4273" s="17"/>
      <c r="G4273" s="17"/>
      <c r="H4273" s="17"/>
      <c r="I4273" s="17"/>
      <c r="J4273" s="17"/>
      <c r="K4273" s="17"/>
      <c r="L4273" s="17"/>
      <c r="M4273" s="17"/>
      <c r="N4273" s="17"/>
    </row>
    <row r="4274" spans="2:14" ht="24.95" customHeight="1">
      <c r="B4274" s="17"/>
      <c r="C4274" s="17"/>
      <c r="F4274" s="17"/>
      <c r="G4274" s="17"/>
      <c r="H4274" s="17"/>
      <c r="I4274" s="17"/>
      <c r="J4274" s="17"/>
      <c r="K4274" s="17"/>
      <c r="L4274" s="17"/>
      <c r="M4274" s="17"/>
      <c r="N4274" s="17"/>
    </row>
    <row r="4275" spans="2:14" ht="24.95" customHeight="1">
      <c r="B4275" s="17"/>
      <c r="C4275" s="17"/>
      <c r="F4275" s="17"/>
      <c r="G4275" s="17"/>
      <c r="H4275" s="17"/>
      <c r="I4275" s="17"/>
      <c r="J4275" s="17"/>
      <c r="K4275" s="17"/>
      <c r="L4275" s="17"/>
      <c r="M4275" s="17"/>
      <c r="N4275" s="17"/>
    </row>
    <row r="4276" spans="2:14" ht="24.95" customHeight="1">
      <c r="B4276" s="17"/>
      <c r="C4276" s="17"/>
      <c r="F4276" s="17"/>
      <c r="G4276" s="17"/>
      <c r="H4276" s="17"/>
      <c r="I4276" s="17"/>
      <c r="J4276" s="17"/>
      <c r="K4276" s="17"/>
      <c r="L4276" s="17"/>
      <c r="M4276" s="17"/>
      <c r="N4276" s="17"/>
    </row>
    <row r="4277" spans="2:14" ht="24.95" customHeight="1">
      <c r="B4277" s="17"/>
      <c r="C4277" s="17"/>
      <c r="F4277" s="17"/>
      <c r="G4277" s="17"/>
      <c r="H4277" s="17"/>
      <c r="I4277" s="17"/>
      <c r="J4277" s="17"/>
      <c r="K4277" s="17"/>
      <c r="L4277" s="17"/>
      <c r="M4277" s="17"/>
      <c r="N4277" s="17"/>
    </row>
    <row r="4278" spans="2:14" ht="24.95" customHeight="1">
      <c r="B4278" s="17"/>
      <c r="C4278" s="17"/>
      <c r="F4278" s="17"/>
      <c r="G4278" s="17"/>
      <c r="H4278" s="17"/>
      <c r="I4278" s="17"/>
      <c r="J4278" s="17"/>
      <c r="K4278" s="17"/>
      <c r="L4278" s="17"/>
      <c r="M4278" s="17"/>
      <c r="N4278" s="17"/>
    </row>
    <row r="4279" spans="2:14" ht="24.95" customHeight="1">
      <c r="B4279" s="17"/>
      <c r="C4279" s="17"/>
      <c r="F4279" s="17"/>
      <c r="G4279" s="17"/>
      <c r="H4279" s="17"/>
      <c r="I4279" s="17"/>
      <c r="J4279" s="17"/>
      <c r="K4279" s="17"/>
      <c r="L4279" s="17"/>
      <c r="M4279" s="17"/>
      <c r="N4279" s="17"/>
    </row>
    <row r="4280" spans="2:14" ht="24.95" customHeight="1">
      <c r="B4280" s="17"/>
      <c r="C4280" s="17"/>
      <c r="F4280" s="17"/>
      <c r="G4280" s="17"/>
      <c r="H4280" s="17"/>
      <c r="I4280" s="17"/>
      <c r="J4280" s="17"/>
      <c r="K4280" s="17"/>
      <c r="L4280" s="17"/>
      <c r="M4280" s="17"/>
      <c r="N4280" s="17"/>
    </row>
    <row r="4281" spans="2:14" ht="24.95" customHeight="1">
      <c r="B4281" s="17"/>
      <c r="C4281" s="17"/>
      <c r="F4281" s="17"/>
      <c r="G4281" s="17"/>
      <c r="H4281" s="17"/>
      <c r="I4281" s="17"/>
      <c r="J4281" s="17"/>
      <c r="K4281" s="17"/>
      <c r="L4281" s="17"/>
      <c r="M4281" s="17"/>
      <c r="N4281" s="17"/>
    </row>
    <row r="4282" spans="2:14" ht="24.95" customHeight="1">
      <c r="B4282" s="17"/>
      <c r="C4282" s="17"/>
      <c r="F4282" s="17"/>
      <c r="G4282" s="17"/>
      <c r="H4282" s="17"/>
      <c r="I4282" s="17"/>
      <c r="J4282" s="17"/>
      <c r="K4282" s="17"/>
      <c r="L4282" s="17"/>
      <c r="M4282" s="17"/>
      <c r="N4282" s="17"/>
    </row>
    <row r="4283" spans="2:14" ht="24.95" customHeight="1">
      <c r="B4283" s="17"/>
      <c r="C4283" s="17"/>
      <c r="F4283" s="17"/>
      <c r="G4283" s="17"/>
      <c r="H4283" s="17"/>
      <c r="I4283" s="17"/>
      <c r="J4283" s="17"/>
      <c r="K4283" s="17"/>
      <c r="L4283" s="17"/>
      <c r="M4283" s="17"/>
      <c r="N4283" s="17"/>
    </row>
    <row r="4284" spans="2:14" ht="24.95" customHeight="1">
      <c r="B4284" s="17"/>
      <c r="C4284" s="17"/>
      <c r="F4284" s="17"/>
      <c r="G4284" s="17"/>
      <c r="H4284" s="17"/>
      <c r="I4284" s="17"/>
      <c r="J4284" s="17"/>
      <c r="K4284" s="17"/>
      <c r="L4284" s="17"/>
      <c r="M4284" s="17"/>
      <c r="N4284" s="17"/>
    </row>
    <row r="4285" spans="2:14" ht="24.95" customHeight="1">
      <c r="B4285" s="17"/>
      <c r="C4285" s="17"/>
      <c r="F4285" s="17"/>
      <c r="G4285" s="17"/>
      <c r="H4285" s="17"/>
      <c r="I4285" s="17"/>
      <c r="J4285" s="17"/>
      <c r="K4285" s="17"/>
      <c r="L4285" s="17"/>
      <c r="M4285" s="17"/>
      <c r="N4285" s="17"/>
    </row>
    <row r="4286" spans="2:14" ht="24.95" customHeight="1">
      <c r="B4286" s="17"/>
      <c r="C4286" s="17"/>
      <c r="F4286" s="17"/>
      <c r="G4286" s="17"/>
      <c r="H4286" s="17"/>
      <c r="I4286" s="17"/>
      <c r="J4286" s="17"/>
      <c r="K4286" s="17"/>
      <c r="L4286" s="17"/>
      <c r="M4286" s="17"/>
      <c r="N4286" s="17"/>
    </row>
    <row r="4287" spans="2:14" ht="24.95" customHeight="1">
      <c r="B4287" s="17"/>
      <c r="C4287" s="17"/>
      <c r="F4287" s="17"/>
      <c r="G4287" s="17"/>
      <c r="H4287" s="17"/>
      <c r="I4287" s="17"/>
      <c r="J4287" s="17"/>
      <c r="K4287" s="17"/>
      <c r="L4287" s="17"/>
      <c r="M4287" s="17"/>
      <c r="N4287" s="17"/>
    </row>
    <row r="4288" spans="2:14" ht="24.95" customHeight="1">
      <c r="B4288" s="17"/>
      <c r="C4288" s="17"/>
      <c r="F4288" s="17"/>
      <c r="G4288" s="17"/>
      <c r="H4288" s="17"/>
      <c r="I4288" s="17"/>
      <c r="J4288" s="17"/>
      <c r="K4288" s="17"/>
      <c r="L4288" s="17"/>
      <c r="M4288" s="17"/>
      <c r="N4288" s="17"/>
    </row>
    <row r="4289" spans="2:14" ht="24.95" customHeight="1">
      <c r="B4289" s="17"/>
      <c r="C4289" s="17"/>
      <c r="F4289" s="17"/>
      <c r="G4289" s="17"/>
      <c r="H4289" s="17"/>
      <c r="I4289" s="17"/>
      <c r="J4289" s="17"/>
      <c r="K4289" s="17"/>
      <c r="L4289" s="17"/>
      <c r="M4289" s="17"/>
      <c r="N4289" s="17"/>
    </row>
    <row r="4290" spans="2:14" ht="24.95" customHeight="1">
      <c r="B4290" s="17"/>
      <c r="C4290" s="17"/>
      <c r="F4290" s="17"/>
      <c r="G4290" s="17"/>
      <c r="H4290" s="17"/>
      <c r="I4290" s="17"/>
      <c r="J4290" s="17"/>
      <c r="K4290" s="17"/>
      <c r="L4290" s="17"/>
      <c r="M4290" s="17"/>
      <c r="N4290" s="17"/>
    </row>
    <row r="4291" spans="2:14" ht="24.95" customHeight="1">
      <c r="B4291" s="17"/>
      <c r="C4291" s="17"/>
      <c r="F4291" s="17"/>
      <c r="G4291" s="17"/>
      <c r="H4291" s="17"/>
      <c r="I4291" s="17"/>
      <c r="J4291" s="17"/>
      <c r="K4291" s="17"/>
      <c r="L4291" s="17"/>
      <c r="M4291" s="17"/>
      <c r="N4291" s="17"/>
    </row>
    <row r="4292" spans="2:14" ht="24.95" customHeight="1">
      <c r="B4292" s="17"/>
      <c r="C4292" s="17"/>
      <c r="F4292" s="17"/>
      <c r="G4292" s="17"/>
      <c r="H4292" s="17"/>
      <c r="I4292" s="17"/>
      <c r="J4292" s="17"/>
      <c r="K4292" s="17"/>
      <c r="L4292" s="17"/>
      <c r="M4292" s="17"/>
      <c r="N4292" s="17"/>
    </row>
    <row r="4293" spans="2:14" ht="24.95" customHeight="1">
      <c r="B4293" s="17"/>
      <c r="C4293" s="17"/>
      <c r="F4293" s="17"/>
      <c r="G4293" s="17"/>
      <c r="H4293" s="17"/>
      <c r="I4293" s="17"/>
      <c r="J4293" s="17"/>
      <c r="K4293" s="17"/>
      <c r="L4293" s="17"/>
      <c r="M4293" s="17"/>
      <c r="N4293" s="17"/>
    </row>
    <row r="4294" spans="2:14" ht="24.95" customHeight="1">
      <c r="B4294" s="17"/>
      <c r="C4294" s="17"/>
      <c r="F4294" s="17"/>
      <c r="G4294" s="17"/>
      <c r="H4294" s="17"/>
      <c r="I4294" s="17"/>
      <c r="J4294" s="17"/>
      <c r="K4294" s="17"/>
      <c r="L4294" s="17"/>
      <c r="M4294" s="17"/>
      <c r="N4294" s="17"/>
    </row>
    <row r="4295" spans="2:14" ht="24.95" customHeight="1">
      <c r="B4295" s="17"/>
      <c r="C4295" s="17"/>
      <c r="F4295" s="17"/>
      <c r="G4295" s="17"/>
      <c r="H4295" s="17"/>
      <c r="I4295" s="17"/>
      <c r="J4295" s="17"/>
      <c r="K4295" s="17"/>
      <c r="L4295" s="17"/>
      <c r="M4295" s="17"/>
      <c r="N4295" s="17"/>
    </row>
    <row r="4296" spans="2:14" ht="24.95" customHeight="1">
      <c r="B4296" s="17"/>
      <c r="C4296" s="17"/>
      <c r="F4296" s="17"/>
      <c r="G4296" s="17"/>
      <c r="H4296" s="17"/>
      <c r="I4296" s="17"/>
      <c r="J4296" s="17"/>
      <c r="K4296" s="17"/>
      <c r="L4296" s="17"/>
      <c r="M4296" s="17"/>
      <c r="N4296" s="17"/>
    </row>
    <row r="4297" spans="2:14" ht="24.95" customHeight="1">
      <c r="B4297" s="17"/>
      <c r="C4297" s="17"/>
      <c r="F4297" s="17"/>
      <c r="G4297" s="17"/>
      <c r="H4297" s="17"/>
      <c r="I4297" s="17"/>
      <c r="J4297" s="17"/>
      <c r="K4297" s="17"/>
      <c r="L4297" s="17"/>
      <c r="M4297" s="17"/>
      <c r="N4297" s="17"/>
    </row>
    <row r="4298" spans="2:14" ht="24.95" customHeight="1">
      <c r="B4298" s="17"/>
      <c r="C4298" s="17"/>
      <c r="F4298" s="17"/>
      <c r="G4298" s="17"/>
      <c r="H4298" s="17"/>
      <c r="I4298" s="17"/>
      <c r="J4298" s="17"/>
      <c r="K4298" s="17"/>
      <c r="L4298" s="17"/>
      <c r="M4298" s="17"/>
      <c r="N4298" s="17"/>
    </row>
    <row r="4299" spans="2:14" ht="24.95" customHeight="1">
      <c r="B4299" s="17"/>
      <c r="C4299" s="17"/>
      <c r="F4299" s="17"/>
      <c r="G4299" s="17"/>
      <c r="H4299" s="17"/>
      <c r="I4299" s="17"/>
      <c r="J4299" s="17"/>
      <c r="K4299" s="17"/>
      <c r="L4299" s="17"/>
      <c r="M4299" s="17"/>
      <c r="N4299" s="17"/>
    </row>
    <row r="4300" spans="2:14" ht="24.95" customHeight="1">
      <c r="B4300" s="17"/>
      <c r="C4300" s="17"/>
      <c r="F4300" s="17"/>
      <c r="G4300" s="17"/>
      <c r="H4300" s="17"/>
      <c r="I4300" s="17"/>
      <c r="J4300" s="17"/>
      <c r="K4300" s="17"/>
      <c r="L4300" s="17"/>
      <c r="M4300" s="17"/>
      <c r="N4300" s="17"/>
    </row>
    <row r="4301" spans="2:14" ht="24.95" customHeight="1">
      <c r="B4301" s="17"/>
      <c r="C4301" s="17"/>
      <c r="F4301" s="17"/>
      <c r="G4301" s="17"/>
      <c r="H4301" s="17"/>
      <c r="I4301" s="17"/>
      <c r="J4301" s="17"/>
      <c r="K4301" s="17"/>
      <c r="L4301" s="17"/>
      <c r="M4301" s="17"/>
      <c r="N4301" s="17"/>
    </row>
    <row r="4302" spans="2:14" ht="24.95" customHeight="1">
      <c r="B4302" s="17"/>
      <c r="C4302" s="17"/>
      <c r="F4302" s="17"/>
      <c r="G4302" s="17"/>
      <c r="H4302" s="17"/>
      <c r="I4302" s="17"/>
      <c r="J4302" s="17"/>
      <c r="K4302" s="17"/>
      <c r="L4302" s="17"/>
      <c r="M4302" s="17"/>
      <c r="N4302" s="17"/>
    </row>
    <row r="4303" spans="2:14" ht="24.95" customHeight="1">
      <c r="B4303" s="17"/>
      <c r="C4303" s="17"/>
      <c r="F4303" s="17"/>
      <c r="G4303" s="17"/>
      <c r="H4303" s="17"/>
      <c r="I4303" s="17"/>
      <c r="J4303" s="17"/>
      <c r="K4303" s="17"/>
      <c r="L4303" s="17"/>
      <c r="M4303" s="17"/>
      <c r="N4303" s="17"/>
    </row>
    <row r="4304" spans="2:14" ht="24.95" customHeight="1">
      <c r="B4304" s="17"/>
      <c r="C4304" s="17"/>
      <c r="F4304" s="17"/>
      <c r="G4304" s="17"/>
      <c r="H4304" s="17"/>
      <c r="I4304" s="17"/>
      <c r="J4304" s="17"/>
      <c r="K4304" s="17"/>
      <c r="L4304" s="17"/>
      <c r="M4304" s="17"/>
      <c r="N4304" s="17"/>
    </row>
    <row r="4305" spans="2:14" ht="24.95" customHeight="1">
      <c r="B4305" s="17"/>
      <c r="C4305" s="17"/>
      <c r="F4305" s="17"/>
      <c r="G4305" s="17"/>
      <c r="H4305" s="17"/>
      <c r="I4305" s="17"/>
      <c r="J4305" s="17"/>
      <c r="K4305" s="17"/>
      <c r="L4305" s="17"/>
      <c r="M4305" s="17"/>
      <c r="N4305" s="17"/>
    </row>
    <row r="4306" spans="2:14" ht="24.95" customHeight="1">
      <c r="B4306" s="17"/>
      <c r="C4306" s="17"/>
      <c r="F4306" s="17"/>
      <c r="G4306" s="17"/>
      <c r="H4306" s="17"/>
      <c r="I4306" s="17"/>
      <c r="J4306" s="17"/>
      <c r="K4306" s="17"/>
      <c r="L4306" s="17"/>
      <c r="M4306" s="17"/>
      <c r="N4306" s="17"/>
    </row>
    <row r="4307" spans="2:14" ht="24.95" customHeight="1">
      <c r="B4307" s="17"/>
      <c r="C4307" s="17"/>
      <c r="F4307" s="17"/>
      <c r="G4307" s="17"/>
      <c r="H4307" s="17"/>
      <c r="I4307" s="17"/>
      <c r="J4307" s="17"/>
      <c r="K4307" s="17"/>
      <c r="L4307" s="17"/>
      <c r="M4307" s="17"/>
      <c r="N4307" s="17"/>
    </row>
    <row r="4308" spans="2:14" ht="24.95" customHeight="1">
      <c r="B4308" s="17"/>
      <c r="C4308" s="17"/>
      <c r="F4308" s="17"/>
      <c r="G4308" s="17"/>
      <c r="H4308" s="17"/>
      <c r="I4308" s="17"/>
      <c r="J4308" s="17"/>
      <c r="K4308" s="17"/>
      <c r="L4308" s="17"/>
      <c r="M4308" s="17"/>
      <c r="N4308" s="17"/>
    </row>
    <row r="4309" spans="2:14" ht="24.95" customHeight="1">
      <c r="B4309" s="17"/>
      <c r="C4309" s="17"/>
      <c r="F4309" s="17"/>
      <c r="G4309" s="17"/>
      <c r="H4309" s="17"/>
      <c r="I4309" s="17"/>
      <c r="J4309" s="17"/>
      <c r="K4309" s="17"/>
      <c r="L4309" s="17"/>
      <c r="M4309" s="17"/>
      <c r="N4309" s="17"/>
    </row>
    <row r="4310" spans="2:14" ht="24.95" customHeight="1">
      <c r="B4310" s="17"/>
      <c r="C4310" s="17"/>
      <c r="F4310" s="17"/>
      <c r="G4310" s="17"/>
      <c r="H4310" s="17"/>
      <c r="I4310" s="17"/>
      <c r="J4310" s="17"/>
      <c r="K4310" s="17"/>
      <c r="L4310" s="17"/>
      <c r="M4310" s="17"/>
      <c r="N4310" s="17"/>
    </row>
    <row r="4311" spans="2:14" ht="24.95" customHeight="1">
      <c r="B4311" s="17"/>
      <c r="C4311" s="17"/>
      <c r="F4311" s="17"/>
      <c r="G4311" s="17"/>
      <c r="H4311" s="17"/>
      <c r="I4311" s="17"/>
      <c r="J4311" s="17"/>
      <c r="K4311" s="17"/>
      <c r="L4311" s="17"/>
      <c r="M4311" s="17"/>
      <c r="N4311" s="17"/>
    </row>
    <row r="4312" spans="2:14" ht="24.95" customHeight="1">
      <c r="B4312" s="17"/>
      <c r="C4312" s="17"/>
      <c r="F4312" s="17"/>
      <c r="G4312" s="17"/>
      <c r="H4312" s="17"/>
      <c r="I4312" s="17"/>
      <c r="J4312" s="17"/>
      <c r="K4312" s="17"/>
      <c r="L4312" s="17"/>
      <c r="M4312" s="17"/>
      <c r="N4312" s="17"/>
    </row>
    <row r="4313" spans="2:14" ht="24.95" customHeight="1">
      <c r="B4313" s="17"/>
      <c r="C4313" s="17"/>
      <c r="F4313" s="17"/>
      <c r="G4313" s="17"/>
      <c r="H4313" s="17"/>
      <c r="I4313" s="17"/>
      <c r="J4313" s="17"/>
      <c r="K4313" s="17"/>
      <c r="L4313" s="17"/>
      <c r="M4313" s="17"/>
      <c r="N4313" s="17"/>
    </row>
    <row r="4314" spans="2:14" ht="24.95" customHeight="1">
      <c r="B4314" s="17"/>
      <c r="C4314" s="17"/>
      <c r="F4314" s="17"/>
      <c r="G4314" s="17"/>
      <c r="H4314" s="17"/>
      <c r="I4314" s="17"/>
      <c r="J4314" s="17"/>
      <c r="K4314" s="17"/>
      <c r="L4314" s="17"/>
      <c r="M4314" s="17"/>
      <c r="N4314" s="17"/>
    </row>
    <row r="4315" spans="2:14" ht="24.95" customHeight="1">
      <c r="B4315" s="17"/>
      <c r="C4315" s="17"/>
      <c r="F4315" s="17"/>
      <c r="G4315" s="17"/>
      <c r="H4315" s="17"/>
      <c r="I4315" s="17"/>
      <c r="J4315" s="17"/>
      <c r="K4315" s="17"/>
      <c r="L4315" s="17"/>
      <c r="M4315" s="17"/>
      <c r="N4315" s="17"/>
    </row>
    <row r="4316" spans="2:14" ht="24.95" customHeight="1">
      <c r="B4316" s="17"/>
      <c r="C4316" s="17"/>
      <c r="F4316" s="17"/>
      <c r="G4316" s="17"/>
      <c r="H4316" s="17"/>
      <c r="I4316" s="17"/>
      <c r="J4316" s="17"/>
      <c r="K4316" s="17"/>
      <c r="L4316" s="17"/>
      <c r="M4316" s="17"/>
      <c r="N4316" s="17"/>
    </row>
    <row r="4317" spans="2:14" ht="24.95" customHeight="1">
      <c r="B4317" s="17"/>
      <c r="C4317" s="17"/>
      <c r="F4317" s="17"/>
      <c r="G4317" s="17"/>
      <c r="H4317" s="17"/>
      <c r="I4317" s="17"/>
      <c r="J4317" s="17"/>
      <c r="K4317" s="17"/>
      <c r="L4317" s="17"/>
      <c r="M4317" s="17"/>
      <c r="N4317" s="17"/>
    </row>
    <row r="4318" spans="2:14" ht="24.95" customHeight="1">
      <c r="B4318" s="17"/>
      <c r="C4318" s="17"/>
      <c r="F4318" s="17"/>
      <c r="G4318" s="17"/>
      <c r="H4318" s="17"/>
      <c r="I4318" s="17"/>
      <c r="J4318" s="17"/>
      <c r="K4318" s="17"/>
      <c r="L4318" s="17"/>
      <c r="M4318" s="17"/>
      <c r="N4318" s="17"/>
    </row>
    <row r="4319" spans="2:14" ht="24.95" customHeight="1">
      <c r="B4319" s="17"/>
      <c r="C4319" s="17"/>
      <c r="F4319" s="17"/>
      <c r="G4319" s="17"/>
      <c r="H4319" s="17"/>
      <c r="I4319" s="17"/>
      <c r="J4319" s="17"/>
      <c r="K4319" s="17"/>
      <c r="L4319" s="17"/>
      <c r="M4319" s="17"/>
      <c r="N4319" s="17"/>
    </row>
    <row r="4320" spans="2:14" ht="24.95" customHeight="1">
      <c r="B4320" s="17"/>
      <c r="C4320" s="17"/>
      <c r="F4320" s="17"/>
      <c r="G4320" s="17"/>
      <c r="H4320" s="17"/>
      <c r="I4320" s="17"/>
      <c r="J4320" s="17"/>
      <c r="K4320" s="17"/>
      <c r="L4320" s="17"/>
      <c r="M4320" s="17"/>
      <c r="N4320" s="17"/>
    </row>
    <row r="4321" spans="2:14" ht="24.95" customHeight="1">
      <c r="B4321" s="17"/>
      <c r="C4321" s="17"/>
      <c r="F4321" s="17"/>
      <c r="G4321" s="17"/>
      <c r="H4321" s="17"/>
      <c r="I4321" s="17"/>
      <c r="J4321" s="17"/>
      <c r="K4321" s="17"/>
      <c r="L4321" s="17"/>
      <c r="M4321" s="17"/>
      <c r="N4321" s="17"/>
    </row>
    <row r="4322" spans="2:14" ht="24.95" customHeight="1">
      <c r="B4322" s="17"/>
      <c r="C4322" s="17"/>
      <c r="F4322" s="17"/>
      <c r="G4322" s="17"/>
      <c r="H4322" s="17"/>
      <c r="I4322" s="17"/>
      <c r="J4322" s="17"/>
      <c r="K4322" s="17"/>
      <c r="L4322" s="17"/>
      <c r="M4322" s="17"/>
      <c r="N4322" s="17"/>
    </row>
    <row r="4323" spans="2:14" ht="24.95" customHeight="1">
      <c r="B4323" s="17"/>
      <c r="C4323" s="17"/>
      <c r="F4323" s="17"/>
      <c r="G4323" s="17"/>
      <c r="H4323" s="17"/>
      <c r="I4323" s="17"/>
      <c r="J4323" s="17"/>
      <c r="K4323" s="17"/>
      <c r="L4323" s="17"/>
      <c r="M4323" s="17"/>
      <c r="N4323" s="17"/>
    </row>
    <row r="4324" spans="2:14" ht="24.95" customHeight="1">
      <c r="B4324" s="17"/>
      <c r="C4324" s="17"/>
      <c r="F4324" s="17"/>
      <c r="G4324" s="17"/>
      <c r="H4324" s="17"/>
      <c r="I4324" s="17"/>
      <c r="J4324" s="17"/>
      <c r="K4324" s="17"/>
      <c r="L4324" s="17"/>
      <c r="M4324" s="17"/>
      <c r="N4324" s="17"/>
    </row>
    <row r="4325" spans="2:14" ht="24.95" customHeight="1">
      <c r="B4325" s="17"/>
      <c r="C4325" s="17"/>
      <c r="F4325" s="17"/>
      <c r="G4325" s="17"/>
      <c r="H4325" s="17"/>
      <c r="I4325" s="17"/>
      <c r="J4325" s="17"/>
      <c r="K4325" s="17"/>
      <c r="L4325" s="17"/>
      <c r="M4325" s="17"/>
      <c r="N4325" s="17"/>
    </row>
    <row r="4326" spans="2:14" ht="24.95" customHeight="1">
      <c r="B4326" s="17"/>
      <c r="C4326" s="17"/>
      <c r="F4326" s="17"/>
      <c r="G4326" s="17"/>
      <c r="H4326" s="17"/>
      <c r="I4326" s="17"/>
      <c r="J4326" s="17"/>
      <c r="K4326" s="17"/>
      <c r="L4326" s="17"/>
      <c r="M4326" s="17"/>
      <c r="N4326" s="17"/>
    </row>
    <row r="4327" spans="2:14" ht="24.95" customHeight="1">
      <c r="B4327" s="17"/>
      <c r="C4327" s="17"/>
      <c r="F4327" s="17"/>
      <c r="G4327" s="17"/>
      <c r="H4327" s="17"/>
      <c r="I4327" s="17"/>
      <c r="J4327" s="17"/>
      <c r="K4327" s="17"/>
      <c r="L4327" s="17"/>
      <c r="M4327" s="17"/>
      <c r="N4327" s="17"/>
    </row>
    <row r="4328" spans="2:14" ht="24.95" customHeight="1">
      <c r="B4328" s="17"/>
      <c r="C4328" s="17"/>
      <c r="F4328" s="17"/>
      <c r="G4328" s="17"/>
      <c r="H4328" s="17"/>
      <c r="I4328" s="17"/>
      <c r="J4328" s="17"/>
      <c r="K4328" s="17"/>
      <c r="L4328" s="17"/>
      <c r="M4328" s="17"/>
      <c r="N4328" s="17"/>
    </row>
    <row r="4329" spans="2:14" ht="24.95" customHeight="1">
      <c r="B4329" s="17"/>
      <c r="C4329" s="17"/>
      <c r="F4329" s="17"/>
      <c r="G4329" s="17"/>
      <c r="H4329" s="17"/>
      <c r="I4329" s="17"/>
      <c r="J4329" s="17"/>
      <c r="K4329" s="17"/>
      <c r="L4329" s="17"/>
      <c r="M4329" s="17"/>
      <c r="N4329" s="17"/>
    </row>
    <row r="4330" spans="2:14" ht="24.95" customHeight="1">
      <c r="B4330" s="17"/>
      <c r="C4330" s="17"/>
      <c r="F4330" s="17"/>
      <c r="G4330" s="17"/>
      <c r="H4330" s="17"/>
      <c r="I4330" s="17"/>
      <c r="J4330" s="17"/>
      <c r="K4330" s="17"/>
      <c r="L4330" s="17"/>
      <c r="M4330" s="17"/>
      <c r="N4330" s="17"/>
    </row>
    <row r="4331" spans="2:14" ht="24.95" customHeight="1">
      <c r="B4331" s="17"/>
      <c r="C4331" s="17"/>
      <c r="F4331" s="17"/>
      <c r="G4331" s="17"/>
      <c r="H4331" s="17"/>
      <c r="I4331" s="17"/>
      <c r="J4331" s="17"/>
      <c r="K4331" s="17"/>
      <c r="L4331" s="17"/>
      <c r="M4331" s="17"/>
      <c r="N4331" s="17"/>
    </row>
    <row r="4332" spans="2:14" ht="24.95" customHeight="1">
      <c r="B4332" s="17"/>
      <c r="C4332" s="17"/>
      <c r="F4332" s="17"/>
      <c r="G4332" s="17"/>
      <c r="H4332" s="17"/>
      <c r="I4332" s="17"/>
      <c r="J4332" s="17"/>
      <c r="K4332" s="17"/>
      <c r="L4332" s="17"/>
      <c r="M4332" s="17"/>
      <c r="N4332" s="17"/>
    </row>
    <row r="4333" spans="2:14" ht="24.95" customHeight="1">
      <c r="B4333" s="17"/>
      <c r="C4333" s="17"/>
      <c r="F4333" s="17"/>
      <c r="G4333" s="17"/>
      <c r="H4333" s="17"/>
      <c r="I4333" s="17"/>
      <c r="J4333" s="17"/>
      <c r="K4333" s="17"/>
      <c r="L4333" s="17"/>
      <c r="M4333" s="17"/>
      <c r="N4333" s="17"/>
    </row>
    <row r="4334" spans="2:14" ht="24.95" customHeight="1">
      <c r="B4334" s="17"/>
      <c r="C4334" s="17"/>
      <c r="F4334" s="17"/>
      <c r="G4334" s="17"/>
      <c r="H4334" s="17"/>
      <c r="I4334" s="17"/>
      <c r="J4334" s="17"/>
      <c r="K4334" s="17"/>
      <c r="L4334" s="17"/>
      <c r="M4334" s="17"/>
      <c r="N4334" s="17"/>
    </row>
    <row r="4335" spans="2:14" ht="24.95" customHeight="1">
      <c r="B4335" s="17"/>
      <c r="C4335" s="17"/>
      <c r="F4335" s="17"/>
      <c r="G4335" s="17"/>
      <c r="H4335" s="17"/>
      <c r="I4335" s="17"/>
      <c r="J4335" s="17"/>
      <c r="K4335" s="17"/>
      <c r="L4335" s="17"/>
      <c r="M4335" s="17"/>
      <c r="N4335" s="17"/>
    </row>
    <row r="4336" spans="2:14" ht="24.95" customHeight="1">
      <c r="B4336" s="17"/>
      <c r="C4336" s="17"/>
      <c r="F4336" s="17"/>
      <c r="G4336" s="17"/>
      <c r="H4336" s="17"/>
      <c r="I4336" s="17"/>
      <c r="J4336" s="17"/>
      <c r="K4336" s="17"/>
      <c r="L4336" s="17"/>
      <c r="M4336" s="17"/>
      <c r="N4336" s="17"/>
    </row>
    <row r="4337" spans="2:14" ht="24.95" customHeight="1">
      <c r="B4337" s="17"/>
      <c r="C4337" s="17"/>
      <c r="F4337" s="17"/>
      <c r="G4337" s="17"/>
      <c r="H4337" s="17"/>
      <c r="I4337" s="17"/>
      <c r="J4337" s="17"/>
      <c r="K4337" s="17"/>
      <c r="L4337" s="17"/>
      <c r="M4337" s="17"/>
      <c r="N4337" s="17"/>
    </row>
    <row r="4338" spans="2:14" ht="24.95" customHeight="1">
      <c r="B4338" s="17"/>
      <c r="C4338" s="17"/>
      <c r="F4338" s="17"/>
      <c r="G4338" s="17"/>
      <c r="H4338" s="17"/>
      <c r="I4338" s="17"/>
      <c r="J4338" s="17"/>
      <c r="K4338" s="17"/>
      <c r="L4338" s="17"/>
      <c r="M4338" s="17"/>
      <c r="N4338" s="17"/>
    </row>
    <row r="4339" spans="2:14" ht="24.95" customHeight="1">
      <c r="B4339" s="17"/>
      <c r="C4339" s="17"/>
      <c r="F4339" s="17"/>
      <c r="G4339" s="17"/>
      <c r="H4339" s="17"/>
      <c r="I4339" s="17"/>
      <c r="J4339" s="17"/>
      <c r="K4339" s="17"/>
      <c r="L4339" s="17"/>
      <c r="M4339" s="17"/>
      <c r="N4339" s="17"/>
    </row>
    <row r="4340" spans="2:14" ht="24.95" customHeight="1">
      <c r="B4340" s="17"/>
      <c r="C4340" s="17"/>
      <c r="F4340" s="17"/>
      <c r="G4340" s="17"/>
      <c r="H4340" s="17"/>
      <c r="I4340" s="17"/>
      <c r="J4340" s="17"/>
      <c r="K4340" s="17"/>
      <c r="L4340" s="17"/>
      <c r="M4340" s="17"/>
      <c r="N4340" s="17"/>
    </row>
    <row r="4341" spans="2:14" ht="24.95" customHeight="1">
      <c r="B4341" s="17"/>
      <c r="C4341" s="17"/>
      <c r="F4341" s="17"/>
      <c r="G4341" s="17"/>
      <c r="H4341" s="17"/>
      <c r="I4341" s="17"/>
      <c r="J4341" s="17"/>
      <c r="K4341" s="17"/>
      <c r="L4341" s="17"/>
      <c r="M4341" s="17"/>
      <c r="N4341" s="17"/>
    </row>
    <row r="4342" spans="2:14" ht="24.95" customHeight="1">
      <c r="B4342" s="17"/>
      <c r="C4342" s="17"/>
      <c r="F4342" s="17"/>
      <c r="G4342" s="17"/>
      <c r="H4342" s="17"/>
      <c r="I4342" s="17"/>
      <c r="J4342" s="17"/>
      <c r="K4342" s="17"/>
      <c r="L4342" s="17"/>
      <c r="M4342" s="17"/>
      <c r="N4342" s="17"/>
    </row>
    <row r="4343" spans="2:14" ht="24.95" customHeight="1">
      <c r="B4343" s="17"/>
      <c r="C4343" s="17"/>
      <c r="F4343" s="17"/>
      <c r="G4343" s="17"/>
      <c r="H4343" s="17"/>
      <c r="I4343" s="17"/>
      <c r="J4343" s="17"/>
      <c r="K4343" s="17"/>
      <c r="L4343" s="17"/>
      <c r="M4343" s="17"/>
      <c r="N4343" s="17"/>
    </row>
    <row r="4344" spans="2:14" ht="24.95" customHeight="1">
      <c r="B4344" s="17"/>
      <c r="C4344" s="17"/>
      <c r="F4344" s="17"/>
      <c r="G4344" s="17"/>
      <c r="H4344" s="17"/>
      <c r="I4344" s="17"/>
      <c r="J4344" s="17"/>
      <c r="K4344" s="17"/>
      <c r="L4344" s="17"/>
      <c r="M4344" s="17"/>
      <c r="N4344" s="17"/>
    </row>
    <row r="4345" spans="2:14" ht="24.95" customHeight="1">
      <c r="B4345" s="17"/>
      <c r="C4345" s="17"/>
      <c r="F4345" s="17"/>
      <c r="G4345" s="17"/>
      <c r="H4345" s="17"/>
      <c r="I4345" s="17"/>
      <c r="J4345" s="17"/>
      <c r="K4345" s="17"/>
      <c r="L4345" s="17"/>
      <c r="M4345" s="17"/>
      <c r="N4345" s="17"/>
    </row>
    <row r="4346" spans="2:14" ht="24.95" customHeight="1">
      <c r="B4346" s="17"/>
      <c r="C4346" s="17"/>
      <c r="F4346" s="17"/>
      <c r="G4346" s="17"/>
      <c r="H4346" s="17"/>
      <c r="I4346" s="17"/>
      <c r="J4346" s="17"/>
      <c r="K4346" s="17"/>
      <c r="L4346" s="17"/>
      <c r="M4346" s="17"/>
      <c r="N4346" s="17"/>
    </row>
    <row r="4347" spans="2:14" ht="24.95" customHeight="1">
      <c r="B4347" s="17"/>
      <c r="C4347" s="17"/>
      <c r="F4347" s="17"/>
      <c r="G4347" s="17"/>
      <c r="H4347" s="17"/>
      <c r="I4347" s="17"/>
      <c r="J4347" s="17"/>
      <c r="K4347" s="17"/>
      <c r="L4347" s="17"/>
      <c r="M4347" s="17"/>
      <c r="N4347" s="17"/>
    </row>
    <row r="4348" spans="2:14" ht="24.95" customHeight="1">
      <c r="B4348" s="17"/>
      <c r="C4348" s="17"/>
      <c r="F4348" s="17"/>
      <c r="G4348" s="17"/>
      <c r="H4348" s="17"/>
      <c r="I4348" s="17"/>
      <c r="J4348" s="17"/>
      <c r="K4348" s="17"/>
      <c r="L4348" s="17"/>
      <c r="M4348" s="17"/>
      <c r="N4348" s="17"/>
    </row>
    <row r="4349" spans="2:14" ht="24.95" customHeight="1">
      <c r="B4349" s="17"/>
      <c r="C4349" s="17"/>
      <c r="F4349" s="17"/>
      <c r="G4349" s="17"/>
      <c r="H4349" s="17"/>
      <c r="I4349" s="17"/>
      <c r="J4349" s="17"/>
      <c r="K4349" s="17"/>
      <c r="L4349" s="17"/>
      <c r="M4349" s="17"/>
      <c r="N4349" s="17"/>
    </row>
    <row r="4350" spans="2:14" ht="24.95" customHeight="1">
      <c r="B4350" s="17"/>
      <c r="C4350" s="17"/>
      <c r="F4350" s="17"/>
      <c r="G4350" s="17"/>
      <c r="H4350" s="17"/>
      <c r="I4350" s="17"/>
      <c r="J4350" s="17"/>
      <c r="K4350" s="17"/>
      <c r="L4350" s="17"/>
      <c r="M4350" s="17"/>
      <c r="N4350" s="17"/>
    </row>
    <row r="4351" spans="2:14" ht="24.95" customHeight="1">
      <c r="B4351" s="17"/>
      <c r="C4351" s="17"/>
      <c r="F4351" s="17"/>
      <c r="G4351" s="17"/>
      <c r="H4351" s="17"/>
      <c r="I4351" s="17"/>
      <c r="J4351" s="17"/>
      <c r="K4351" s="17"/>
      <c r="L4351" s="17"/>
      <c r="M4351" s="17"/>
      <c r="N4351" s="17"/>
    </row>
    <row r="4352" spans="2:14" ht="24.95" customHeight="1">
      <c r="B4352" s="17"/>
      <c r="C4352" s="17"/>
      <c r="F4352" s="17"/>
      <c r="G4352" s="17"/>
      <c r="H4352" s="17"/>
      <c r="I4352" s="17"/>
      <c r="J4352" s="17"/>
      <c r="K4352" s="17"/>
      <c r="L4352" s="17"/>
      <c r="M4352" s="17"/>
      <c r="N4352" s="17"/>
    </row>
    <row r="4353" spans="2:14" ht="24.95" customHeight="1">
      <c r="B4353" s="17"/>
      <c r="C4353" s="17"/>
      <c r="F4353" s="17"/>
      <c r="G4353" s="17"/>
      <c r="H4353" s="17"/>
      <c r="I4353" s="17"/>
      <c r="J4353" s="17"/>
      <c r="K4353" s="17"/>
      <c r="L4353" s="17"/>
      <c r="M4353" s="17"/>
      <c r="N4353" s="17"/>
    </row>
    <row r="4354" spans="2:14" ht="24.95" customHeight="1">
      <c r="B4354" s="17"/>
      <c r="C4354" s="17"/>
      <c r="F4354" s="17"/>
      <c r="G4354" s="17"/>
      <c r="H4354" s="17"/>
      <c r="I4354" s="17"/>
      <c r="J4354" s="17"/>
      <c r="K4354" s="17"/>
      <c r="L4354" s="17"/>
      <c r="M4354" s="17"/>
      <c r="N4354" s="17"/>
    </row>
    <row r="4355" spans="2:14" ht="24.95" customHeight="1">
      <c r="B4355" s="17"/>
      <c r="C4355" s="17"/>
      <c r="F4355" s="17"/>
      <c r="G4355" s="17"/>
      <c r="H4355" s="17"/>
      <c r="I4355" s="17"/>
      <c r="J4355" s="17"/>
      <c r="K4355" s="17"/>
      <c r="L4355" s="17"/>
      <c r="M4355" s="17"/>
      <c r="N4355" s="17"/>
    </row>
    <row r="4356" spans="2:14" ht="24.95" customHeight="1">
      <c r="B4356" s="17"/>
      <c r="C4356" s="17"/>
      <c r="F4356" s="17"/>
      <c r="G4356" s="17"/>
      <c r="H4356" s="17"/>
      <c r="I4356" s="17"/>
      <c r="J4356" s="17"/>
      <c r="K4356" s="17"/>
      <c r="L4356" s="17"/>
      <c r="M4356" s="17"/>
      <c r="N4356" s="17"/>
    </row>
    <row r="4357" spans="2:14" ht="24.95" customHeight="1">
      <c r="B4357" s="17"/>
      <c r="C4357" s="17"/>
      <c r="F4357" s="17"/>
      <c r="G4357" s="17"/>
      <c r="H4357" s="17"/>
      <c r="I4357" s="17"/>
      <c r="J4357" s="17"/>
      <c r="K4357" s="17"/>
      <c r="L4357" s="17"/>
      <c r="M4357" s="17"/>
      <c r="N4357" s="17"/>
    </row>
    <row r="4358" spans="2:14" ht="24.95" customHeight="1">
      <c r="B4358" s="17"/>
      <c r="C4358" s="17"/>
      <c r="F4358" s="17"/>
      <c r="G4358" s="17"/>
      <c r="H4358" s="17"/>
      <c r="I4358" s="17"/>
      <c r="J4358" s="17"/>
      <c r="K4358" s="17"/>
      <c r="L4358" s="17"/>
      <c r="M4358" s="17"/>
      <c r="N4358" s="17"/>
    </row>
    <row r="4359" spans="2:14" ht="24.95" customHeight="1">
      <c r="B4359" s="17"/>
      <c r="C4359" s="17"/>
      <c r="F4359" s="17"/>
      <c r="G4359" s="17"/>
      <c r="H4359" s="17"/>
      <c r="I4359" s="17"/>
      <c r="J4359" s="17"/>
      <c r="K4359" s="17"/>
      <c r="L4359" s="17"/>
      <c r="M4359" s="17"/>
      <c r="N4359" s="17"/>
    </row>
    <row r="4360" spans="2:14" ht="24.95" customHeight="1">
      <c r="B4360" s="17"/>
      <c r="C4360" s="17"/>
      <c r="F4360" s="17"/>
      <c r="G4360" s="17"/>
      <c r="H4360" s="17"/>
      <c r="I4360" s="17"/>
      <c r="J4360" s="17"/>
      <c r="K4360" s="17"/>
      <c r="L4360" s="17"/>
      <c r="M4360" s="17"/>
      <c r="N4360" s="17"/>
    </row>
    <row r="4361" spans="2:14" ht="24.95" customHeight="1">
      <c r="B4361" s="17"/>
      <c r="C4361" s="17"/>
      <c r="F4361" s="17"/>
      <c r="G4361" s="17"/>
      <c r="H4361" s="17"/>
      <c r="I4361" s="17"/>
      <c r="J4361" s="17"/>
      <c r="K4361" s="17"/>
      <c r="L4361" s="17"/>
      <c r="M4361" s="17"/>
      <c r="N4361" s="17"/>
    </row>
    <row r="4362" spans="2:14" ht="24.95" customHeight="1">
      <c r="B4362" s="17"/>
      <c r="C4362" s="17"/>
      <c r="F4362" s="17"/>
      <c r="G4362" s="17"/>
      <c r="H4362" s="17"/>
      <c r="I4362" s="17"/>
      <c r="J4362" s="17"/>
      <c r="K4362" s="17"/>
      <c r="L4362" s="17"/>
      <c r="M4362" s="17"/>
      <c r="N4362" s="17"/>
    </row>
    <row r="4363" spans="2:14" ht="24.95" customHeight="1">
      <c r="B4363" s="17"/>
      <c r="C4363" s="17"/>
      <c r="F4363" s="17"/>
      <c r="G4363" s="17"/>
      <c r="H4363" s="17"/>
      <c r="I4363" s="17"/>
      <c r="J4363" s="17"/>
      <c r="K4363" s="17"/>
      <c r="L4363" s="17"/>
      <c r="M4363" s="17"/>
      <c r="N4363" s="17"/>
    </row>
    <row r="4364" spans="2:14" ht="24.95" customHeight="1">
      <c r="B4364" s="17"/>
      <c r="C4364" s="17"/>
      <c r="F4364" s="17"/>
      <c r="G4364" s="17"/>
      <c r="H4364" s="17"/>
      <c r="I4364" s="17"/>
      <c r="J4364" s="17"/>
      <c r="K4364" s="17"/>
      <c r="L4364" s="17"/>
      <c r="M4364" s="17"/>
      <c r="N4364" s="17"/>
    </row>
    <row r="4365" spans="2:14" ht="24.95" customHeight="1">
      <c r="B4365" s="17"/>
      <c r="C4365" s="17"/>
      <c r="F4365" s="17"/>
      <c r="G4365" s="17"/>
      <c r="H4365" s="17"/>
      <c r="I4365" s="17"/>
      <c r="J4365" s="17"/>
      <c r="K4365" s="17"/>
      <c r="L4365" s="17"/>
      <c r="M4365" s="17"/>
      <c r="N4365" s="17"/>
    </row>
    <row r="4366" spans="2:14" ht="24.95" customHeight="1">
      <c r="B4366" s="17"/>
      <c r="C4366" s="17"/>
      <c r="F4366" s="17"/>
      <c r="G4366" s="17"/>
      <c r="H4366" s="17"/>
      <c r="I4366" s="17"/>
      <c r="J4366" s="17"/>
      <c r="K4366" s="17"/>
      <c r="L4366" s="17"/>
      <c r="M4366" s="17"/>
      <c r="N4366" s="17"/>
    </row>
    <row r="4367" spans="2:14" ht="24.95" customHeight="1">
      <c r="B4367" s="17"/>
      <c r="C4367" s="17"/>
      <c r="F4367" s="17"/>
      <c r="G4367" s="17"/>
      <c r="H4367" s="17"/>
      <c r="I4367" s="17"/>
      <c r="J4367" s="17"/>
      <c r="K4367" s="17"/>
      <c r="L4367" s="17"/>
      <c r="M4367" s="17"/>
      <c r="N4367" s="17"/>
    </row>
    <row r="4368" spans="2:14" ht="24.95" customHeight="1">
      <c r="B4368" s="17"/>
      <c r="C4368" s="17"/>
      <c r="F4368" s="17"/>
      <c r="G4368" s="17"/>
      <c r="H4368" s="17"/>
      <c r="I4368" s="17"/>
      <c r="J4368" s="17"/>
      <c r="K4368" s="17"/>
      <c r="L4368" s="17"/>
      <c r="M4368" s="17"/>
      <c r="N4368" s="17"/>
    </row>
    <row r="4369" spans="2:14" ht="24.95" customHeight="1">
      <c r="B4369" s="17"/>
      <c r="C4369" s="17"/>
      <c r="F4369" s="17"/>
      <c r="G4369" s="17"/>
      <c r="H4369" s="17"/>
      <c r="I4369" s="17"/>
      <c r="J4369" s="17"/>
      <c r="K4369" s="17"/>
      <c r="L4369" s="17"/>
      <c r="M4369" s="17"/>
      <c r="N4369" s="17"/>
    </row>
    <row r="4370" spans="2:14" ht="24.95" customHeight="1">
      <c r="B4370" s="17"/>
      <c r="C4370" s="17"/>
      <c r="F4370" s="17"/>
      <c r="G4370" s="17"/>
      <c r="H4370" s="17"/>
      <c r="I4370" s="17"/>
      <c r="J4370" s="17"/>
      <c r="K4370" s="17"/>
      <c r="L4370" s="17"/>
      <c r="M4370" s="17"/>
      <c r="N4370" s="17"/>
    </row>
    <row r="4371" spans="2:14" ht="24.95" customHeight="1">
      <c r="B4371" s="17"/>
      <c r="C4371" s="17"/>
      <c r="F4371" s="17"/>
      <c r="G4371" s="17"/>
      <c r="H4371" s="17"/>
      <c r="I4371" s="17"/>
      <c r="J4371" s="17"/>
      <c r="K4371" s="17"/>
      <c r="L4371" s="17"/>
      <c r="M4371" s="17"/>
      <c r="N4371" s="17"/>
    </row>
    <row r="4372" spans="2:14" ht="24.95" customHeight="1">
      <c r="B4372" s="17"/>
      <c r="C4372" s="17"/>
      <c r="F4372" s="17"/>
      <c r="G4372" s="17"/>
      <c r="H4372" s="17"/>
      <c r="I4372" s="17"/>
      <c r="J4372" s="17"/>
      <c r="K4372" s="17"/>
      <c r="L4372" s="17"/>
      <c r="M4372" s="17"/>
      <c r="N4372" s="17"/>
    </row>
    <row r="4373" spans="2:14" ht="24.95" customHeight="1">
      <c r="B4373" s="17"/>
      <c r="C4373" s="17"/>
      <c r="F4373" s="17"/>
      <c r="G4373" s="17"/>
      <c r="H4373" s="17"/>
      <c r="I4373" s="17"/>
      <c r="J4373" s="17"/>
      <c r="K4373" s="17"/>
      <c r="L4373" s="17"/>
      <c r="M4373" s="17"/>
      <c r="N4373" s="17"/>
    </row>
    <row r="4374" spans="2:14" ht="24.95" customHeight="1">
      <c r="B4374" s="17"/>
      <c r="C4374" s="17"/>
      <c r="F4374" s="17"/>
      <c r="G4374" s="17"/>
      <c r="H4374" s="17"/>
      <c r="I4374" s="17"/>
      <c r="J4374" s="17"/>
      <c r="K4374" s="17"/>
      <c r="L4374" s="17"/>
      <c r="M4374" s="17"/>
      <c r="N4374" s="17"/>
    </row>
    <row r="4375" spans="2:14" ht="24.95" customHeight="1">
      <c r="B4375" s="17"/>
      <c r="C4375" s="17"/>
      <c r="F4375" s="17"/>
      <c r="G4375" s="17"/>
      <c r="H4375" s="17"/>
      <c r="I4375" s="17"/>
      <c r="J4375" s="17"/>
      <c r="K4375" s="17"/>
      <c r="L4375" s="17"/>
      <c r="M4375" s="17"/>
      <c r="N4375" s="17"/>
    </row>
    <row r="4376" spans="2:14" ht="24.95" customHeight="1">
      <c r="B4376" s="17"/>
      <c r="C4376" s="17"/>
      <c r="F4376" s="17"/>
      <c r="G4376" s="17"/>
      <c r="H4376" s="17"/>
      <c r="I4376" s="17"/>
      <c r="J4376" s="17"/>
      <c r="K4376" s="17"/>
      <c r="L4376" s="17"/>
      <c r="M4376" s="17"/>
      <c r="N4376" s="17"/>
    </row>
    <row r="4377" spans="2:14" ht="24.95" customHeight="1">
      <c r="B4377" s="17"/>
      <c r="C4377" s="17"/>
      <c r="F4377" s="17"/>
      <c r="G4377" s="17"/>
      <c r="H4377" s="17"/>
      <c r="I4377" s="17"/>
      <c r="J4377" s="17"/>
      <c r="K4377" s="17"/>
      <c r="L4377" s="17"/>
      <c r="M4377" s="17"/>
      <c r="N4377" s="17"/>
    </row>
    <row r="4378" spans="2:14" ht="24.95" customHeight="1">
      <c r="B4378" s="17"/>
      <c r="C4378" s="17"/>
      <c r="F4378" s="17"/>
      <c r="G4378" s="17"/>
      <c r="H4378" s="17"/>
      <c r="I4378" s="17"/>
      <c r="J4378" s="17"/>
      <c r="K4378" s="17"/>
      <c r="L4378" s="17"/>
      <c r="M4378" s="17"/>
      <c r="N4378" s="17"/>
    </row>
    <row r="4379" spans="2:14" ht="24.95" customHeight="1">
      <c r="B4379" s="17"/>
      <c r="C4379" s="17"/>
      <c r="F4379" s="17"/>
      <c r="G4379" s="17"/>
      <c r="H4379" s="17"/>
      <c r="I4379" s="17"/>
      <c r="J4379" s="17"/>
      <c r="K4379" s="17"/>
      <c r="L4379" s="17"/>
      <c r="M4379" s="17"/>
      <c r="N4379" s="17"/>
    </row>
    <row r="4380" spans="2:14" ht="24.95" customHeight="1">
      <c r="B4380" s="17"/>
      <c r="C4380" s="17"/>
      <c r="F4380" s="17"/>
      <c r="G4380" s="17"/>
      <c r="H4380" s="17"/>
      <c r="I4380" s="17"/>
      <c r="J4380" s="17"/>
      <c r="K4380" s="17"/>
      <c r="L4380" s="17"/>
      <c r="M4380" s="17"/>
      <c r="N4380" s="17"/>
    </row>
    <row r="4381" spans="2:14" ht="24.95" customHeight="1">
      <c r="B4381" s="17"/>
      <c r="C4381" s="17"/>
      <c r="F4381" s="17"/>
      <c r="G4381" s="17"/>
      <c r="H4381" s="17"/>
      <c r="I4381" s="17"/>
      <c r="J4381" s="17"/>
      <c r="K4381" s="17"/>
      <c r="L4381" s="17"/>
      <c r="M4381" s="17"/>
      <c r="N4381" s="17"/>
    </row>
    <row r="4382" spans="2:14" ht="24.95" customHeight="1">
      <c r="B4382" s="17"/>
      <c r="C4382" s="17"/>
      <c r="F4382" s="17"/>
      <c r="G4382" s="17"/>
      <c r="H4382" s="17"/>
      <c r="I4382" s="17"/>
      <c r="J4382" s="17"/>
      <c r="K4382" s="17"/>
      <c r="L4382" s="17"/>
      <c r="M4382" s="17"/>
      <c r="N4382" s="17"/>
    </row>
    <row r="4383" spans="2:14" ht="24.95" customHeight="1">
      <c r="B4383" s="17"/>
      <c r="C4383" s="17"/>
      <c r="F4383" s="17"/>
      <c r="G4383" s="17"/>
      <c r="H4383" s="17"/>
      <c r="I4383" s="17"/>
      <c r="J4383" s="17"/>
      <c r="K4383" s="17"/>
      <c r="L4383" s="17"/>
      <c r="M4383" s="17"/>
      <c r="N4383" s="17"/>
    </row>
    <row r="4384" spans="2:14" ht="24.95" customHeight="1">
      <c r="B4384" s="17"/>
      <c r="C4384" s="17"/>
      <c r="F4384" s="17"/>
      <c r="G4384" s="17"/>
      <c r="H4384" s="17"/>
      <c r="I4384" s="17"/>
      <c r="J4384" s="17"/>
      <c r="K4384" s="17"/>
      <c r="L4384" s="17"/>
      <c r="M4384" s="17"/>
      <c r="N4384" s="17"/>
    </row>
    <row r="4385" spans="2:14" ht="24.95" customHeight="1">
      <c r="B4385" s="17"/>
      <c r="C4385" s="17"/>
      <c r="F4385" s="17"/>
      <c r="G4385" s="17"/>
      <c r="H4385" s="17"/>
      <c r="I4385" s="17"/>
      <c r="J4385" s="17"/>
      <c r="K4385" s="17"/>
      <c r="L4385" s="17"/>
      <c r="M4385" s="17"/>
      <c r="N4385" s="17"/>
    </row>
    <row r="4386" spans="2:14" ht="24.95" customHeight="1">
      <c r="B4386" s="17"/>
      <c r="C4386" s="17"/>
      <c r="F4386" s="17"/>
      <c r="G4386" s="17"/>
      <c r="H4386" s="17"/>
      <c r="I4386" s="17"/>
      <c r="J4386" s="17"/>
      <c r="K4386" s="17"/>
      <c r="L4386" s="17"/>
      <c r="M4386" s="17"/>
      <c r="N4386" s="17"/>
    </row>
    <row r="4387" spans="2:14" ht="24.95" customHeight="1">
      <c r="B4387" s="17"/>
      <c r="C4387" s="17"/>
      <c r="F4387" s="17"/>
      <c r="G4387" s="17"/>
      <c r="H4387" s="17"/>
      <c r="I4387" s="17"/>
      <c r="J4387" s="17"/>
      <c r="K4387" s="17"/>
      <c r="L4387" s="17"/>
      <c r="M4387" s="17"/>
      <c r="N4387" s="17"/>
    </row>
    <row r="4388" spans="2:14" ht="24.95" customHeight="1">
      <c r="B4388" s="17"/>
      <c r="C4388" s="17"/>
      <c r="F4388" s="17"/>
      <c r="G4388" s="17"/>
      <c r="H4388" s="17"/>
      <c r="I4388" s="17"/>
      <c r="J4388" s="17"/>
      <c r="K4388" s="17"/>
      <c r="L4388" s="17"/>
      <c r="M4388" s="17"/>
      <c r="N4388" s="17"/>
    </row>
    <row r="4389" spans="2:14" ht="24.95" customHeight="1">
      <c r="B4389" s="17"/>
      <c r="C4389" s="17"/>
      <c r="F4389" s="17"/>
      <c r="G4389" s="17"/>
      <c r="H4389" s="17"/>
      <c r="I4389" s="17"/>
      <c r="J4389" s="17"/>
      <c r="K4389" s="17"/>
      <c r="L4389" s="17"/>
      <c r="M4389" s="17"/>
      <c r="N4389" s="17"/>
    </row>
    <row r="4390" spans="2:14" ht="24.95" customHeight="1">
      <c r="B4390" s="17"/>
      <c r="C4390" s="17"/>
      <c r="F4390" s="17"/>
      <c r="G4390" s="17"/>
      <c r="H4390" s="17"/>
      <c r="I4390" s="17"/>
      <c r="J4390" s="17"/>
      <c r="K4390" s="17"/>
      <c r="L4390" s="17"/>
      <c r="M4390" s="17"/>
      <c r="N4390" s="17"/>
    </row>
    <row r="4391" spans="2:14" ht="24.95" customHeight="1">
      <c r="B4391" s="17"/>
      <c r="C4391" s="17"/>
      <c r="F4391" s="17"/>
      <c r="G4391" s="17"/>
      <c r="H4391" s="17"/>
      <c r="I4391" s="17"/>
      <c r="J4391" s="17"/>
      <c r="K4391" s="17"/>
      <c r="L4391" s="17"/>
      <c r="M4391" s="17"/>
      <c r="N4391" s="17"/>
    </row>
    <row r="4392" spans="2:14" ht="24.95" customHeight="1">
      <c r="B4392" s="17"/>
      <c r="C4392" s="17"/>
      <c r="F4392" s="17"/>
      <c r="G4392" s="17"/>
      <c r="H4392" s="17"/>
      <c r="I4392" s="17"/>
      <c r="J4392" s="17"/>
      <c r="K4392" s="17"/>
      <c r="L4392" s="17"/>
      <c r="M4392" s="17"/>
      <c r="N4392" s="17"/>
    </row>
    <row r="4393" spans="2:14" ht="24.95" customHeight="1">
      <c r="B4393" s="17"/>
      <c r="C4393" s="17"/>
      <c r="F4393" s="17"/>
      <c r="G4393" s="17"/>
      <c r="H4393" s="17"/>
      <c r="I4393" s="17"/>
      <c r="J4393" s="17"/>
      <c r="K4393" s="17"/>
      <c r="L4393" s="17"/>
      <c r="M4393" s="17"/>
      <c r="N4393" s="17"/>
    </row>
    <row r="4394" spans="2:14" ht="24.95" customHeight="1">
      <c r="B4394" s="17"/>
      <c r="C4394" s="17"/>
      <c r="F4394" s="17"/>
      <c r="G4394" s="17"/>
      <c r="H4394" s="17"/>
      <c r="I4394" s="17"/>
      <c r="J4394" s="17"/>
      <c r="K4394" s="17"/>
      <c r="L4394" s="17"/>
      <c r="M4394" s="17"/>
      <c r="N4394" s="17"/>
    </row>
    <row r="4395" spans="2:14" ht="24.95" customHeight="1">
      <c r="B4395" s="17"/>
      <c r="C4395" s="17"/>
      <c r="F4395" s="17"/>
      <c r="G4395" s="17"/>
      <c r="H4395" s="17"/>
      <c r="I4395" s="17"/>
      <c r="J4395" s="17"/>
      <c r="K4395" s="17"/>
      <c r="L4395" s="17"/>
      <c r="M4395" s="17"/>
      <c r="N4395" s="17"/>
    </row>
    <row r="4396" spans="2:14" ht="24.95" customHeight="1">
      <c r="B4396" s="17"/>
      <c r="C4396" s="17"/>
      <c r="F4396" s="17"/>
      <c r="G4396" s="17"/>
      <c r="H4396" s="17"/>
      <c r="I4396" s="17"/>
      <c r="J4396" s="17"/>
      <c r="K4396" s="17"/>
      <c r="L4396" s="17"/>
      <c r="M4396" s="17"/>
      <c r="N4396" s="17"/>
    </row>
    <row r="4397" spans="2:14" ht="24.95" customHeight="1">
      <c r="B4397" s="17"/>
      <c r="C4397" s="17"/>
      <c r="F4397" s="17"/>
      <c r="G4397" s="17"/>
      <c r="H4397" s="17"/>
      <c r="I4397" s="17"/>
      <c r="J4397" s="17"/>
      <c r="K4397" s="17"/>
      <c r="L4397" s="17"/>
      <c r="M4397" s="17"/>
      <c r="N4397" s="17"/>
    </row>
    <row r="4398" spans="2:14" ht="24.95" customHeight="1">
      <c r="B4398" s="17"/>
      <c r="C4398" s="17"/>
      <c r="F4398" s="17"/>
      <c r="G4398" s="17"/>
      <c r="H4398" s="17"/>
      <c r="I4398" s="17"/>
      <c r="J4398" s="17"/>
      <c r="K4398" s="17"/>
      <c r="L4398" s="17"/>
      <c r="M4398" s="17"/>
      <c r="N4398" s="17"/>
    </row>
    <row r="4399" spans="2:14" ht="24.95" customHeight="1">
      <c r="B4399" s="17"/>
      <c r="C4399" s="17"/>
      <c r="F4399" s="17"/>
      <c r="G4399" s="17"/>
      <c r="H4399" s="17"/>
      <c r="I4399" s="17"/>
      <c r="J4399" s="17"/>
      <c r="K4399" s="17"/>
      <c r="L4399" s="17"/>
      <c r="M4399" s="17"/>
      <c r="N4399" s="17"/>
    </row>
    <row r="4400" spans="2:14" ht="24.95" customHeight="1">
      <c r="B4400" s="17"/>
      <c r="C4400" s="17"/>
      <c r="F4400" s="17"/>
      <c r="G4400" s="17"/>
      <c r="H4400" s="17"/>
      <c r="I4400" s="17"/>
      <c r="J4400" s="17"/>
      <c r="K4400" s="17"/>
      <c r="L4400" s="17"/>
      <c r="M4400" s="17"/>
      <c r="N4400" s="17"/>
    </row>
    <row r="4401" spans="2:14" ht="24.95" customHeight="1">
      <c r="B4401" s="17"/>
      <c r="C4401" s="17"/>
      <c r="F4401" s="17"/>
      <c r="G4401" s="17"/>
      <c r="H4401" s="17"/>
      <c r="I4401" s="17"/>
      <c r="J4401" s="17"/>
      <c r="K4401" s="17"/>
      <c r="L4401" s="17"/>
      <c r="M4401" s="17"/>
      <c r="N4401" s="17"/>
    </row>
    <row r="4402" spans="2:14" ht="24.95" customHeight="1">
      <c r="B4402" s="17"/>
      <c r="C4402" s="17"/>
      <c r="F4402" s="17"/>
      <c r="G4402" s="17"/>
      <c r="H4402" s="17"/>
      <c r="I4402" s="17"/>
      <c r="J4402" s="17"/>
      <c r="K4402" s="17"/>
      <c r="L4402" s="17"/>
      <c r="M4402" s="17"/>
      <c r="N4402" s="17"/>
    </row>
    <row r="4403" spans="2:14" ht="24.95" customHeight="1">
      <c r="B4403" s="17"/>
      <c r="C4403" s="17"/>
      <c r="F4403" s="17"/>
      <c r="G4403" s="17"/>
      <c r="H4403" s="17"/>
      <c r="I4403" s="17"/>
      <c r="J4403" s="17"/>
      <c r="K4403" s="17"/>
      <c r="L4403" s="17"/>
      <c r="M4403" s="17"/>
      <c r="N4403" s="17"/>
    </row>
    <row r="4404" spans="2:14" ht="24.95" customHeight="1">
      <c r="B4404" s="17"/>
      <c r="C4404" s="17"/>
      <c r="F4404" s="17"/>
      <c r="G4404" s="17"/>
      <c r="H4404" s="17"/>
      <c r="I4404" s="17"/>
      <c r="J4404" s="17"/>
      <c r="K4404" s="17"/>
      <c r="L4404" s="17"/>
      <c r="M4404" s="17"/>
      <c r="N4404" s="17"/>
    </row>
    <row r="4405" spans="2:14" ht="24.95" customHeight="1">
      <c r="B4405" s="17"/>
      <c r="C4405" s="17"/>
      <c r="F4405" s="17"/>
      <c r="G4405" s="17"/>
      <c r="H4405" s="17"/>
      <c r="I4405" s="17"/>
      <c r="J4405" s="17"/>
      <c r="K4405" s="17"/>
      <c r="L4405" s="17"/>
      <c r="M4405" s="17"/>
      <c r="N4405" s="17"/>
    </row>
    <row r="4406" spans="2:14" ht="24.95" customHeight="1">
      <c r="B4406" s="17"/>
      <c r="C4406" s="17"/>
      <c r="F4406" s="17"/>
      <c r="G4406" s="17"/>
      <c r="H4406" s="17"/>
      <c r="I4406" s="17"/>
      <c r="J4406" s="17"/>
      <c r="K4406" s="17"/>
      <c r="L4406" s="17"/>
      <c r="M4406" s="17"/>
      <c r="N4406" s="17"/>
    </row>
    <row r="4407" spans="2:14" ht="24.95" customHeight="1">
      <c r="B4407" s="17"/>
      <c r="C4407" s="17"/>
      <c r="F4407" s="17"/>
      <c r="G4407" s="17"/>
      <c r="H4407" s="17"/>
      <c r="I4407" s="17"/>
      <c r="J4407" s="17"/>
      <c r="K4407" s="17"/>
      <c r="L4407" s="17"/>
      <c r="M4407" s="17"/>
      <c r="N4407" s="17"/>
    </row>
    <row r="4408" spans="2:14" ht="24.95" customHeight="1">
      <c r="B4408" s="17"/>
      <c r="C4408" s="17"/>
      <c r="F4408" s="17"/>
      <c r="G4408" s="17"/>
      <c r="H4408" s="17"/>
      <c r="I4408" s="17"/>
      <c r="J4408" s="17"/>
      <c r="K4408" s="17"/>
      <c r="L4408" s="17"/>
      <c r="M4408" s="17"/>
      <c r="N4408" s="17"/>
    </row>
    <row r="4409" spans="2:14" ht="24.95" customHeight="1">
      <c r="B4409" s="17"/>
      <c r="C4409" s="17"/>
      <c r="F4409" s="17"/>
      <c r="G4409" s="17"/>
      <c r="H4409" s="17"/>
      <c r="I4409" s="17"/>
      <c r="J4409" s="17"/>
      <c r="K4409" s="17"/>
      <c r="L4409" s="17"/>
      <c r="M4409" s="17"/>
      <c r="N4409" s="17"/>
    </row>
    <row r="4410" spans="2:14" ht="24.95" customHeight="1">
      <c r="B4410" s="17"/>
      <c r="C4410" s="17"/>
      <c r="F4410" s="17"/>
      <c r="G4410" s="17"/>
      <c r="H4410" s="17"/>
      <c r="I4410" s="17"/>
      <c r="J4410" s="17"/>
      <c r="K4410" s="17"/>
      <c r="L4410" s="17"/>
      <c r="M4410" s="17"/>
      <c r="N4410" s="17"/>
    </row>
    <row r="4411" spans="2:14" ht="24.95" customHeight="1">
      <c r="B4411" s="17"/>
      <c r="C4411" s="17"/>
      <c r="F4411" s="17"/>
      <c r="G4411" s="17"/>
      <c r="H4411" s="17"/>
      <c r="I4411" s="17"/>
      <c r="J4411" s="17"/>
      <c r="K4411" s="17"/>
      <c r="L4411" s="17"/>
      <c r="M4411" s="17"/>
      <c r="N4411" s="17"/>
    </row>
    <row r="4412" spans="2:14" ht="24.95" customHeight="1">
      <c r="B4412" s="17"/>
      <c r="C4412" s="17"/>
      <c r="F4412" s="17"/>
      <c r="G4412" s="17"/>
      <c r="H4412" s="17"/>
      <c r="I4412" s="17"/>
      <c r="J4412" s="17"/>
      <c r="K4412" s="17"/>
      <c r="L4412" s="17"/>
      <c r="M4412" s="17"/>
      <c r="N4412" s="17"/>
    </row>
    <row r="4413" spans="2:14" ht="24.95" customHeight="1">
      <c r="B4413" s="17"/>
      <c r="C4413" s="17"/>
      <c r="F4413" s="17"/>
      <c r="G4413" s="17"/>
      <c r="H4413" s="17"/>
      <c r="I4413" s="17"/>
      <c r="J4413" s="17"/>
      <c r="K4413" s="17"/>
      <c r="L4413" s="17"/>
      <c r="M4413" s="17"/>
      <c r="N4413" s="17"/>
    </row>
    <row r="4414" spans="2:14" ht="24.95" customHeight="1">
      <c r="B4414" s="17"/>
      <c r="C4414" s="17"/>
      <c r="F4414" s="17"/>
      <c r="G4414" s="17"/>
      <c r="H4414" s="17"/>
      <c r="I4414" s="17"/>
      <c r="J4414" s="17"/>
      <c r="K4414" s="17"/>
      <c r="L4414" s="17"/>
      <c r="M4414" s="17"/>
      <c r="N4414" s="17"/>
    </row>
    <row r="4415" spans="2:14" ht="24.95" customHeight="1">
      <c r="B4415" s="17"/>
      <c r="C4415" s="17"/>
      <c r="F4415" s="17"/>
      <c r="G4415" s="17"/>
      <c r="H4415" s="17"/>
      <c r="I4415" s="17"/>
      <c r="J4415" s="17"/>
      <c r="K4415" s="17"/>
      <c r="L4415" s="17"/>
      <c r="M4415" s="17"/>
      <c r="N4415" s="17"/>
    </row>
    <row r="4416" spans="2:14" ht="24.95" customHeight="1">
      <c r="B4416" s="17"/>
      <c r="C4416" s="17"/>
      <c r="F4416" s="17"/>
      <c r="G4416" s="17"/>
      <c r="H4416" s="17"/>
      <c r="I4416" s="17"/>
      <c r="J4416" s="17"/>
      <c r="K4416" s="17"/>
      <c r="L4416" s="17"/>
      <c r="M4416" s="17"/>
      <c r="N4416" s="17"/>
    </row>
    <row r="4417" spans="2:14" ht="24.95" customHeight="1">
      <c r="B4417" s="17"/>
      <c r="C4417" s="17"/>
      <c r="F4417" s="17"/>
      <c r="G4417" s="17"/>
      <c r="H4417" s="17"/>
      <c r="I4417" s="17"/>
      <c r="J4417" s="17"/>
      <c r="K4417" s="17"/>
      <c r="L4417" s="17"/>
      <c r="M4417" s="17"/>
      <c r="N4417" s="17"/>
    </row>
    <row r="4418" spans="2:14" ht="24.95" customHeight="1">
      <c r="B4418" s="17"/>
      <c r="C4418" s="17"/>
      <c r="F4418" s="17"/>
      <c r="G4418" s="17"/>
      <c r="H4418" s="17"/>
      <c r="I4418" s="17"/>
      <c r="J4418" s="17"/>
      <c r="K4418" s="17"/>
      <c r="L4418" s="17"/>
      <c r="M4418" s="17"/>
      <c r="N4418" s="17"/>
    </row>
    <row r="4419" spans="2:14" ht="24.95" customHeight="1">
      <c r="B4419" s="17"/>
      <c r="C4419" s="17"/>
      <c r="F4419" s="17"/>
      <c r="G4419" s="17"/>
      <c r="H4419" s="17"/>
      <c r="I4419" s="17"/>
      <c r="J4419" s="17"/>
      <c r="K4419" s="17"/>
      <c r="L4419" s="17"/>
      <c r="M4419" s="17"/>
      <c r="N4419" s="17"/>
    </row>
    <row r="4420" spans="2:14" ht="24.95" customHeight="1">
      <c r="B4420" s="17"/>
      <c r="C4420" s="17"/>
      <c r="F4420" s="17"/>
      <c r="G4420" s="17"/>
      <c r="H4420" s="17"/>
      <c r="I4420" s="17"/>
      <c r="J4420" s="17"/>
      <c r="K4420" s="17"/>
      <c r="L4420" s="17"/>
      <c r="M4420" s="17"/>
      <c r="N4420" s="17"/>
    </row>
    <row r="4421" spans="2:14" ht="24.95" customHeight="1">
      <c r="B4421" s="17"/>
      <c r="C4421" s="17"/>
      <c r="F4421" s="17"/>
      <c r="G4421" s="17"/>
      <c r="H4421" s="17"/>
      <c r="I4421" s="17"/>
      <c r="J4421" s="17"/>
      <c r="K4421" s="17"/>
      <c r="L4421" s="17"/>
      <c r="M4421" s="17"/>
      <c r="N4421" s="17"/>
    </row>
    <row r="4422" spans="2:14" ht="24.95" customHeight="1">
      <c r="B4422" s="17"/>
      <c r="C4422" s="17"/>
      <c r="F4422" s="17"/>
      <c r="G4422" s="17"/>
      <c r="H4422" s="17"/>
      <c r="I4422" s="17"/>
      <c r="J4422" s="17"/>
      <c r="K4422" s="17"/>
      <c r="L4422" s="17"/>
      <c r="M4422" s="17"/>
      <c r="N4422" s="17"/>
    </row>
    <row r="4423" spans="2:14" ht="24.95" customHeight="1">
      <c r="B4423" s="17"/>
      <c r="C4423" s="17"/>
      <c r="F4423" s="17"/>
      <c r="G4423" s="17"/>
      <c r="H4423" s="17"/>
      <c r="I4423" s="17"/>
      <c r="J4423" s="17"/>
      <c r="K4423" s="17"/>
      <c r="L4423" s="17"/>
      <c r="M4423" s="17"/>
      <c r="N4423" s="17"/>
    </row>
    <row r="4424" spans="2:14" ht="24.95" customHeight="1">
      <c r="B4424" s="17"/>
      <c r="C4424" s="17"/>
      <c r="F4424" s="17"/>
      <c r="G4424" s="17"/>
      <c r="H4424" s="17"/>
      <c r="I4424" s="17"/>
      <c r="J4424" s="17"/>
      <c r="K4424" s="17"/>
      <c r="L4424" s="17"/>
      <c r="M4424" s="17"/>
      <c r="N4424" s="17"/>
    </row>
    <row r="4425" spans="2:14" ht="24.95" customHeight="1">
      <c r="B4425" s="17"/>
      <c r="C4425" s="17"/>
      <c r="F4425" s="17"/>
      <c r="G4425" s="17"/>
      <c r="H4425" s="17"/>
      <c r="I4425" s="17"/>
      <c r="J4425" s="17"/>
      <c r="K4425" s="17"/>
      <c r="L4425" s="17"/>
      <c r="M4425" s="17"/>
      <c r="N4425" s="17"/>
    </row>
    <row r="4426" spans="2:14" ht="24.95" customHeight="1">
      <c r="B4426" s="17"/>
      <c r="C4426" s="17"/>
      <c r="F4426" s="17"/>
      <c r="G4426" s="17"/>
      <c r="H4426" s="17"/>
      <c r="I4426" s="17"/>
      <c r="J4426" s="17"/>
      <c r="K4426" s="17"/>
      <c r="L4426" s="17"/>
      <c r="M4426" s="17"/>
      <c r="N4426" s="17"/>
    </row>
    <row r="4427" spans="2:14" ht="24.95" customHeight="1">
      <c r="B4427" s="17"/>
      <c r="C4427" s="17"/>
      <c r="F4427" s="17"/>
      <c r="G4427" s="17"/>
      <c r="H4427" s="17"/>
      <c r="I4427" s="17"/>
      <c r="J4427" s="17"/>
      <c r="K4427" s="17"/>
      <c r="L4427" s="17"/>
      <c r="M4427" s="17"/>
      <c r="N4427" s="17"/>
    </row>
    <row r="4428" spans="2:14" ht="24.95" customHeight="1">
      <c r="B4428" s="17"/>
      <c r="C4428" s="17"/>
      <c r="F4428" s="17"/>
      <c r="G4428" s="17"/>
      <c r="H4428" s="17"/>
      <c r="I4428" s="17"/>
      <c r="J4428" s="17"/>
      <c r="K4428" s="17"/>
      <c r="L4428" s="17"/>
      <c r="M4428" s="17"/>
      <c r="N4428" s="17"/>
    </row>
    <row r="4429" spans="2:14" ht="24.95" customHeight="1">
      <c r="B4429" s="17"/>
      <c r="C4429" s="17"/>
      <c r="F4429" s="17"/>
      <c r="G4429" s="17"/>
      <c r="H4429" s="17"/>
      <c r="I4429" s="17"/>
      <c r="J4429" s="17"/>
      <c r="K4429" s="17"/>
      <c r="L4429" s="17"/>
      <c r="M4429" s="17"/>
      <c r="N4429" s="17"/>
    </row>
    <row r="4430" spans="2:14" ht="24.95" customHeight="1">
      <c r="B4430" s="17"/>
      <c r="C4430" s="17"/>
      <c r="F4430" s="17"/>
      <c r="G4430" s="17"/>
      <c r="H4430" s="17"/>
      <c r="I4430" s="17"/>
      <c r="J4430" s="17"/>
      <c r="K4430" s="17"/>
      <c r="L4430" s="17"/>
      <c r="M4430" s="17"/>
      <c r="N4430" s="17"/>
    </row>
    <row r="4431" spans="2:14" ht="24.95" customHeight="1">
      <c r="B4431" s="17"/>
      <c r="C4431" s="17"/>
      <c r="F4431" s="17"/>
      <c r="G4431" s="17"/>
      <c r="H4431" s="17"/>
      <c r="I4431" s="17"/>
      <c r="J4431" s="17"/>
      <c r="K4431" s="17"/>
      <c r="L4431" s="17"/>
      <c r="M4431" s="17"/>
      <c r="N4431" s="17"/>
    </row>
    <row r="4432" spans="2:14" ht="24.95" customHeight="1">
      <c r="B4432" s="17"/>
      <c r="C4432" s="17"/>
      <c r="F4432" s="17"/>
      <c r="G4432" s="17"/>
      <c r="H4432" s="17"/>
      <c r="I4432" s="17"/>
      <c r="J4432" s="17"/>
      <c r="K4432" s="17"/>
      <c r="L4432" s="17"/>
      <c r="M4432" s="17"/>
      <c r="N4432" s="17"/>
    </row>
    <row r="4433" spans="2:14" ht="24.95" customHeight="1">
      <c r="B4433" s="17"/>
      <c r="C4433" s="17"/>
      <c r="F4433" s="17"/>
      <c r="G4433" s="17"/>
      <c r="H4433" s="17"/>
      <c r="I4433" s="17"/>
      <c r="J4433" s="17"/>
      <c r="K4433" s="17"/>
      <c r="L4433" s="17"/>
      <c r="M4433" s="17"/>
      <c r="N4433" s="17"/>
    </row>
    <row r="4434" spans="2:14" ht="24.95" customHeight="1">
      <c r="B4434" s="17"/>
      <c r="C4434" s="17"/>
      <c r="F4434" s="17"/>
      <c r="G4434" s="17"/>
      <c r="H4434" s="17"/>
      <c r="I4434" s="17"/>
      <c r="J4434" s="17"/>
      <c r="K4434" s="17"/>
      <c r="L4434" s="17"/>
      <c r="M4434" s="17"/>
      <c r="N4434" s="17"/>
    </row>
    <row r="4435" spans="2:14" ht="24.95" customHeight="1">
      <c r="B4435" s="17"/>
      <c r="C4435" s="17"/>
      <c r="F4435" s="17"/>
      <c r="G4435" s="17"/>
      <c r="H4435" s="17"/>
      <c r="I4435" s="17"/>
      <c r="J4435" s="17"/>
      <c r="K4435" s="17"/>
      <c r="L4435" s="17"/>
      <c r="M4435" s="17"/>
      <c r="N4435" s="17"/>
    </row>
    <row r="4436" spans="2:14" ht="24.95" customHeight="1">
      <c r="B4436" s="17"/>
      <c r="C4436" s="17"/>
      <c r="F4436" s="17"/>
      <c r="G4436" s="17"/>
      <c r="H4436" s="17"/>
      <c r="I4436" s="17"/>
      <c r="J4436" s="17"/>
      <c r="K4436" s="17"/>
      <c r="L4436" s="17"/>
      <c r="M4436" s="17"/>
      <c r="N4436" s="17"/>
    </row>
    <row r="4437" spans="2:14" ht="24.95" customHeight="1">
      <c r="B4437" s="17"/>
      <c r="C4437" s="17"/>
      <c r="F4437" s="17"/>
      <c r="G4437" s="17"/>
      <c r="H4437" s="17"/>
      <c r="I4437" s="17"/>
      <c r="J4437" s="17"/>
      <c r="K4437" s="17"/>
      <c r="L4437" s="17"/>
      <c r="M4437" s="17"/>
      <c r="N4437" s="17"/>
    </row>
    <row r="4438" spans="2:14" ht="24.95" customHeight="1">
      <c r="B4438" s="17"/>
      <c r="C4438" s="17"/>
      <c r="F4438" s="17"/>
      <c r="G4438" s="17"/>
      <c r="H4438" s="17"/>
      <c r="I4438" s="17"/>
      <c r="J4438" s="17"/>
      <c r="K4438" s="17"/>
      <c r="L4438" s="17"/>
      <c r="M4438" s="17"/>
      <c r="N4438" s="17"/>
    </row>
    <row r="4439" spans="2:14" ht="24.95" customHeight="1">
      <c r="B4439" s="17"/>
      <c r="C4439" s="17"/>
      <c r="F4439" s="17"/>
      <c r="G4439" s="17"/>
      <c r="H4439" s="17"/>
      <c r="I4439" s="17"/>
      <c r="J4439" s="17"/>
      <c r="K4439" s="17"/>
      <c r="L4439" s="17"/>
      <c r="M4439" s="17"/>
      <c r="N4439" s="17"/>
    </row>
    <row r="4440" spans="2:14" ht="24.95" customHeight="1">
      <c r="B4440" s="17"/>
      <c r="C4440" s="17"/>
      <c r="F4440" s="17"/>
      <c r="G4440" s="17"/>
      <c r="H4440" s="17"/>
      <c r="I4440" s="17"/>
      <c r="J4440" s="17"/>
      <c r="K4440" s="17"/>
      <c r="L4440" s="17"/>
      <c r="M4440" s="17"/>
      <c r="N4440" s="17"/>
    </row>
    <row r="4441" spans="2:14" ht="24.95" customHeight="1">
      <c r="B4441" s="17"/>
      <c r="C4441" s="17"/>
      <c r="F4441" s="17"/>
      <c r="G4441" s="17"/>
      <c r="H4441" s="17"/>
      <c r="I4441" s="17"/>
      <c r="J4441" s="17"/>
      <c r="K4441" s="17"/>
      <c r="L4441" s="17"/>
      <c r="M4441" s="17"/>
      <c r="N4441" s="17"/>
    </row>
    <row r="4442" spans="2:14" ht="24.95" customHeight="1">
      <c r="B4442" s="17"/>
      <c r="C4442" s="17"/>
      <c r="F4442" s="17"/>
      <c r="G4442" s="17"/>
      <c r="H4442" s="17"/>
      <c r="I4442" s="17"/>
      <c r="J4442" s="17"/>
      <c r="K4442" s="17"/>
      <c r="L4442" s="17"/>
      <c r="M4442" s="17"/>
      <c r="N4442" s="17"/>
    </row>
    <row r="4443" spans="2:14" ht="24.95" customHeight="1">
      <c r="B4443" s="17"/>
      <c r="C4443" s="17"/>
      <c r="F4443" s="17"/>
      <c r="G4443" s="17"/>
      <c r="H4443" s="17"/>
      <c r="I4443" s="17"/>
      <c r="J4443" s="17"/>
      <c r="K4443" s="17"/>
      <c r="L4443" s="17"/>
      <c r="M4443" s="17"/>
      <c r="N4443" s="17"/>
    </row>
    <row r="4444" spans="2:14" ht="24.95" customHeight="1">
      <c r="B4444" s="17"/>
      <c r="C4444" s="17"/>
      <c r="F4444" s="17"/>
      <c r="G4444" s="17"/>
      <c r="H4444" s="17"/>
      <c r="I4444" s="17"/>
      <c r="J4444" s="17"/>
      <c r="K4444" s="17"/>
      <c r="L4444" s="17"/>
      <c r="M4444" s="17"/>
      <c r="N4444" s="17"/>
    </row>
    <row r="4445" spans="2:14" ht="24.95" customHeight="1">
      <c r="B4445" s="17"/>
      <c r="C4445" s="17"/>
      <c r="F4445" s="17"/>
      <c r="G4445" s="17"/>
      <c r="H4445" s="17"/>
      <c r="I4445" s="17"/>
      <c r="J4445" s="17"/>
      <c r="K4445" s="17"/>
      <c r="L4445" s="17"/>
      <c r="M4445" s="17"/>
      <c r="N4445" s="17"/>
    </row>
    <row r="4446" spans="2:14" ht="24.95" customHeight="1">
      <c r="B4446" s="17"/>
      <c r="C4446" s="17"/>
      <c r="F4446" s="17"/>
      <c r="G4446" s="17"/>
      <c r="H4446" s="17"/>
      <c r="I4446" s="17"/>
      <c r="J4446" s="17"/>
      <c r="K4446" s="17"/>
      <c r="L4446" s="17"/>
      <c r="M4446" s="17"/>
      <c r="N4446" s="17"/>
    </row>
    <row r="4447" spans="2:14" ht="24.95" customHeight="1">
      <c r="B4447" s="17"/>
      <c r="C4447" s="17"/>
      <c r="F4447" s="17"/>
      <c r="G4447" s="17"/>
      <c r="H4447" s="17"/>
      <c r="I4447" s="17"/>
      <c r="J4447" s="17"/>
      <c r="K4447" s="17"/>
      <c r="L4447" s="17"/>
      <c r="M4447" s="17"/>
      <c r="N4447" s="17"/>
    </row>
    <row r="4448" spans="2:14" ht="24.95" customHeight="1">
      <c r="B4448" s="17"/>
      <c r="C4448" s="17"/>
      <c r="F4448" s="17"/>
      <c r="G4448" s="17"/>
      <c r="H4448" s="17"/>
      <c r="I4448" s="17"/>
      <c r="J4448" s="17"/>
      <c r="K4448" s="17"/>
      <c r="L4448" s="17"/>
      <c r="M4448" s="17"/>
      <c r="N4448" s="17"/>
    </row>
    <row r="4449" spans="2:14" ht="24.95" customHeight="1">
      <c r="B4449" s="17"/>
      <c r="C4449" s="17"/>
      <c r="F4449" s="17"/>
      <c r="G4449" s="17"/>
      <c r="H4449" s="17"/>
      <c r="I4449" s="17"/>
      <c r="J4449" s="17"/>
      <c r="K4449" s="17"/>
      <c r="L4449" s="17"/>
      <c r="M4449" s="17"/>
      <c r="N4449" s="17"/>
    </row>
    <row r="4450" spans="2:14" ht="24.95" customHeight="1">
      <c r="B4450" s="17"/>
      <c r="C4450" s="17"/>
      <c r="F4450" s="17"/>
      <c r="G4450" s="17"/>
      <c r="H4450" s="17"/>
      <c r="I4450" s="17"/>
      <c r="J4450" s="17"/>
      <c r="K4450" s="17"/>
      <c r="L4450" s="17"/>
      <c r="M4450" s="17"/>
      <c r="N4450" s="17"/>
    </row>
    <row r="4451" spans="2:14" ht="24.95" customHeight="1">
      <c r="B4451" s="17"/>
      <c r="C4451" s="17"/>
      <c r="F4451" s="17"/>
      <c r="G4451" s="17"/>
      <c r="H4451" s="17"/>
      <c r="I4451" s="17"/>
      <c r="J4451" s="17"/>
      <c r="K4451" s="17"/>
      <c r="L4451" s="17"/>
      <c r="M4451" s="17"/>
      <c r="N4451" s="17"/>
    </row>
    <row r="4452" spans="2:14" ht="24.95" customHeight="1">
      <c r="B4452" s="17"/>
      <c r="C4452" s="17"/>
      <c r="F4452" s="17"/>
      <c r="G4452" s="17"/>
      <c r="H4452" s="17"/>
      <c r="I4452" s="17"/>
      <c r="J4452" s="17"/>
      <c r="K4452" s="17"/>
      <c r="L4452" s="17"/>
      <c r="M4452" s="17"/>
      <c r="N4452" s="17"/>
    </row>
    <row r="4453" spans="2:14" ht="24.95" customHeight="1">
      <c r="B4453" s="17"/>
      <c r="C4453" s="17"/>
      <c r="F4453" s="17"/>
      <c r="G4453" s="17"/>
      <c r="H4453" s="17"/>
      <c r="I4453" s="17"/>
      <c r="J4453" s="17"/>
      <c r="K4453" s="17"/>
      <c r="L4453" s="17"/>
      <c r="M4453" s="17"/>
      <c r="N4453" s="17"/>
    </row>
    <row r="4454" spans="2:14" ht="24.95" customHeight="1">
      <c r="B4454" s="17"/>
      <c r="C4454" s="17"/>
      <c r="F4454" s="17"/>
      <c r="G4454" s="17"/>
      <c r="H4454" s="17"/>
      <c r="I4454" s="17"/>
      <c r="J4454" s="17"/>
      <c r="K4454" s="17"/>
      <c r="L4454" s="17"/>
      <c r="M4454" s="17"/>
      <c r="N4454" s="17"/>
    </row>
    <row r="4455" spans="2:14" ht="24.95" customHeight="1">
      <c r="B4455" s="17"/>
      <c r="C4455" s="17"/>
      <c r="F4455" s="17"/>
      <c r="G4455" s="17"/>
      <c r="H4455" s="17"/>
      <c r="I4455" s="17"/>
      <c r="J4455" s="17"/>
      <c r="K4455" s="17"/>
      <c r="L4455" s="17"/>
      <c r="M4455" s="17"/>
      <c r="N4455" s="17"/>
    </row>
    <row r="4456" spans="2:14" ht="24.95" customHeight="1">
      <c r="B4456" s="17"/>
      <c r="C4456" s="17"/>
      <c r="F4456" s="17"/>
      <c r="G4456" s="17"/>
      <c r="H4456" s="17"/>
      <c r="I4456" s="17"/>
      <c r="J4456" s="17"/>
      <c r="K4456" s="17"/>
      <c r="L4456" s="17"/>
      <c r="M4456" s="17"/>
      <c r="N4456" s="17"/>
    </row>
    <row r="4457" spans="2:14" ht="24.95" customHeight="1">
      <c r="B4457" s="17"/>
      <c r="C4457" s="17"/>
      <c r="F4457" s="17"/>
      <c r="G4457" s="17"/>
      <c r="H4457" s="17"/>
      <c r="I4457" s="17"/>
      <c r="J4457" s="17"/>
      <c r="K4457" s="17"/>
      <c r="L4457" s="17"/>
      <c r="M4457" s="17"/>
      <c r="N4457" s="17"/>
    </row>
    <row r="4458" spans="2:14" ht="24.95" customHeight="1">
      <c r="B4458" s="17"/>
      <c r="C4458" s="17"/>
      <c r="F4458" s="17"/>
      <c r="G4458" s="17"/>
      <c r="H4458" s="17"/>
      <c r="I4458" s="17"/>
      <c r="J4458" s="17"/>
      <c r="K4458" s="17"/>
      <c r="L4458" s="17"/>
      <c r="M4458" s="17"/>
      <c r="N4458" s="17"/>
    </row>
    <row r="4459" spans="2:14" ht="24.95" customHeight="1">
      <c r="B4459" s="17"/>
      <c r="C4459" s="17"/>
      <c r="F4459" s="17"/>
      <c r="G4459" s="17"/>
      <c r="H4459" s="17"/>
      <c r="I4459" s="17"/>
      <c r="J4459" s="17"/>
      <c r="K4459" s="17"/>
      <c r="L4459" s="17"/>
      <c r="M4459" s="17"/>
      <c r="N4459" s="17"/>
    </row>
    <row r="4460" spans="2:14" ht="24.95" customHeight="1">
      <c r="B4460" s="17"/>
      <c r="C4460" s="17"/>
      <c r="F4460" s="17"/>
      <c r="G4460" s="17"/>
      <c r="H4460" s="17"/>
      <c r="I4460" s="17"/>
      <c r="J4460" s="17"/>
      <c r="K4460" s="17"/>
      <c r="L4460" s="17"/>
      <c r="M4460" s="17"/>
      <c r="N4460" s="17"/>
    </row>
    <row r="4461" spans="2:14" ht="24.95" customHeight="1">
      <c r="B4461" s="17"/>
      <c r="C4461" s="17"/>
      <c r="F4461" s="17"/>
      <c r="G4461" s="17"/>
      <c r="H4461" s="17"/>
      <c r="I4461" s="17"/>
      <c r="J4461" s="17"/>
      <c r="K4461" s="17"/>
      <c r="L4461" s="17"/>
      <c r="M4461" s="17"/>
      <c r="N4461" s="17"/>
    </row>
    <row r="4462" spans="2:14" ht="24.95" customHeight="1">
      <c r="B4462" s="17"/>
      <c r="C4462" s="17"/>
      <c r="F4462" s="17"/>
      <c r="G4462" s="17"/>
      <c r="H4462" s="17"/>
      <c r="I4462" s="17"/>
      <c r="J4462" s="17"/>
      <c r="K4462" s="17"/>
      <c r="L4462" s="17"/>
      <c r="M4462" s="17"/>
      <c r="N4462" s="17"/>
    </row>
    <row r="4463" spans="2:14" ht="24.95" customHeight="1">
      <c r="B4463" s="17"/>
      <c r="C4463" s="17"/>
      <c r="F4463" s="17"/>
      <c r="G4463" s="17"/>
      <c r="H4463" s="17"/>
      <c r="I4463" s="17"/>
      <c r="J4463" s="17"/>
      <c r="K4463" s="17"/>
      <c r="L4463" s="17"/>
      <c r="M4463" s="17"/>
      <c r="N4463" s="17"/>
    </row>
    <row r="4464" spans="2:14" ht="24.95" customHeight="1">
      <c r="B4464" s="17"/>
      <c r="C4464" s="17"/>
      <c r="F4464" s="17"/>
      <c r="G4464" s="17"/>
      <c r="H4464" s="17"/>
      <c r="I4464" s="17"/>
      <c r="J4464" s="17"/>
      <c r="K4464" s="17"/>
      <c r="L4464" s="17"/>
      <c r="M4464" s="17"/>
      <c r="N4464" s="17"/>
    </row>
    <row r="4465" spans="2:14" ht="24.95" customHeight="1">
      <c r="B4465" s="17"/>
      <c r="C4465" s="17"/>
      <c r="F4465" s="17"/>
      <c r="G4465" s="17"/>
      <c r="H4465" s="17"/>
      <c r="I4465" s="17"/>
      <c r="J4465" s="17"/>
      <c r="K4465" s="17"/>
      <c r="L4465" s="17"/>
      <c r="M4465" s="17"/>
      <c r="N4465" s="17"/>
    </row>
    <row r="4466" spans="2:14" ht="24.95" customHeight="1">
      <c r="B4466" s="17"/>
      <c r="C4466" s="17"/>
      <c r="F4466" s="17"/>
      <c r="G4466" s="17"/>
      <c r="H4466" s="17"/>
      <c r="I4466" s="17"/>
      <c r="J4466" s="17"/>
      <c r="K4466" s="17"/>
      <c r="L4466" s="17"/>
      <c r="M4466" s="17"/>
      <c r="N4466" s="17"/>
    </row>
    <row r="4467" spans="2:14" ht="24.95" customHeight="1">
      <c r="B4467" s="17"/>
      <c r="C4467" s="17"/>
      <c r="F4467" s="17"/>
      <c r="G4467" s="17"/>
      <c r="H4467" s="17"/>
      <c r="I4467" s="17"/>
      <c r="J4467" s="17"/>
      <c r="K4467" s="17"/>
      <c r="L4467" s="17"/>
      <c r="M4467" s="17"/>
      <c r="N4467" s="17"/>
    </row>
    <row r="4468" spans="2:14" ht="24.95" customHeight="1">
      <c r="B4468" s="17"/>
      <c r="C4468" s="17"/>
      <c r="F4468" s="17"/>
      <c r="G4468" s="17"/>
      <c r="H4468" s="17"/>
      <c r="I4468" s="17"/>
      <c r="J4468" s="17"/>
      <c r="K4468" s="17"/>
      <c r="L4468" s="17"/>
      <c r="M4468" s="17"/>
      <c r="N4468" s="17"/>
    </row>
    <row r="4469" spans="2:14" ht="24.95" customHeight="1">
      <c r="B4469" s="17"/>
      <c r="C4469" s="17"/>
      <c r="F4469" s="17"/>
      <c r="G4469" s="17"/>
      <c r="H4469" s="17"/>
      <c r="I4469" s="17"/>
      <c r="J4469" s="17"/>
      <c r="K4469" s="17"/>
      <c r="L4469" s="17"/>
      <c r="M4469" s="17"/>
      <c r="N4469" s="17"/>
    </row>
    <row r="4470" spans="2:14" ht="24.95" customHeight="1">
      <c r="B4470" s="17"/>
      <c r="C4470" s="17"/>
      <c r="F4470" s="17"/>
      <c r="G4470" s="17"/>
      <c r="H4470" s="17"/>
      <c r="I4470" s="17"/>
      <c r="J4470" s="17"/>
      <c r="K4470" s="17"/>
      <c r="L4470" s="17"/>
      <c r="M4470" s="17"/>
      <c r="N4470" s="17"/>
    </row>
    <row r="4471" spans="2:14" ht="24.95" customHeight="1">
      <c r="B4471" s="17"/>
      <c r="C4471" s="17"/>
      <c r="F4471" s="17"/>
      <c r="G4471" s="17"/>
      <c r="H4471" s="17"/>
      <c r="I4471" s="17"/>
      <c r="J4471" s="17"/>
      <c r="K4471" s="17"/>
      <c r="L4471" s="17"/>
      <c r="M4471" s="17"/>
      <c r="N4471" s="17"/>
    </row>
    <row r="4472" spans="2:14" ht="24.95" customHeight="1">
      <c r="B4472" s="17"/>
      <c r="C4472" s="17"/>
      <c r="F4472" s="17"/>
      <c r="G4472" s="17"/>
      <c r="H4472" s="17"/>
      <c r="I4472" s="17"/>
      <c r="J4472" s="17"/>
      <c r="K4472" s="17"/>
      <c r="L4472" s="17"/>
      <c r="M4472" s="17"/>
      <c r="N4472" s="17"/>
    </row>
    <row r="4473" spans="2:14" ht="24.95" customHeight="1">
      <c r="B4473" s="17"/>
      <c r="C4473" s="17"/>
      <c r="F4473" s="17"/>
      <c r="G4473" s="17"/>
      <c r="H4473" s="17"/>
      <c r="I4473" s="17"/>
      <c r="J4473" s="17"/>
      <c r="K4473" s="17"/>
      <c r="L4473" s="17"/>
      <c r="M4473" s="17"/>
      <c r="N4473" s="17"/>
    </row>
    <row r="4474" spans="2:14" ht="24.95" customHeight="1">
      <c r="B4474" s="17"/>
      <c r="C4474" s="17"/>
      <c r="F4474" s="17"/>
      <c r="G4474" s="17"/>
      <c r="H4474" s="17"/>
      <c r="I4474" s="17"/>
      <c r="J4474" s="17"/>
      <c r="K4474" s="17"/>
      <c r="L4474" s="17"/>
      <c r="M4474" s="17"/>
      <c r="N4474" s="17"/>
    </row>
    <row r="4475" spans="2:14" ht="24.95" customHeight="1">
      <c r="B4475" s="17"/>
      <c r="C4475" s="17"/>
      <c r="F4475" s="17"/>
      <c r="G4475" s="17"/>
      <c r="H4475" s="17"/>
      <c r="I4475" s="17"/>
      <c r="J4475" s="17"/>
      <c r="K4475" s="17"/>
      <c r="L4475" s="17"/>
      <c r="M4475" s="17"/>
      <c r="N4475" s="17"/>
    </row>
    <row r="4476" spans="2:14" ht="24.95" customHeight="1">
      <c r="B4476" s="17"/>
      <c r="C4476" s="17"/>
      <c r="F4476" s="17"/>
      <c r="G4476" s="17"/>
      <c r="H4476" s="17"/>
      <c r="I4476" s="17"/>
      <c r="J4476" s="17"/>
      <c r="K4476" s="17"/>
      <c r="L4476" s="17"/>
      <c r="M4476" s="17"/>
      <c r="N4476" s="17"/>
    </row>
    <row r="4477" spans="2:14" ht="24.95" customHeight="1">
      <c r="B4477" s="17"/>
      <c r="C4477" s="17"/>
      <c r="F4477" s="17"/>
      <c r="G4477" s="17"/>
      <c r="H4477" s="17"/>
      <c r="I4477" s="17"/>
      <c r="J4477" s="17"/>
      <c r="K4477" s="17"/>
      <c r="L4477" s="17"/>
      <c r="M4477" s="17"/>
      <c r="N4477" s="17"/>
    </row>
    <row r="4478" spans="2:14" ht="24.95" customHeight="1">
      <c r="B4478" s="17"/>
      <c r="C4478" s="17"/>
      <c r="F4478" s="17"/>
      <c r="G4478" s="17"/>
      <c r="H4478" s="17"/>
      <c r="I4478" s="17"/>
      <c r="J4478" s="17"/>
      <c r="K4478" s="17"/>
      <c r="L4478" s="17"/>
      <c r="M4478" s="17"/>
      <c r="N4478" s="17"/>
    </row>
    <row r="4479" spans="2:14" ht="24.95" customHeight="1">
      <c r="B4479" s="17"/>
      <c r="C4479" s="17"/>
      <c r="F4479" s="17"/>
      <c r="G4479" s="17"/>
      <c r="H4479" s="17"/>
      <c r="I4479" s="17"/>
      <c r="J4479" s="17"/>
      <c r="K4479" s="17"/>
      <c r="L4479" s="17"/>
      <c r="M4479" s="17"/>
      <c r="N4479" s="17"/>
    </row>
    <row r="4480" spans="2:14" ht="24.95" customHeight="1">
      <c r="B4480" s="17"/>
      <c r="C4480" s="17"/>
      <c r="F4480" s="17"/>
      <c r="G4480" s="17"/>
      <c r="H4480" s="17"/>
      <c r="I4480" s="17"/>
      <c r="J4480" s="17"/>
      <c r="K4480" s="17"/>
      <c r="L4480" s="17"/>
      <c r="M4480" s="17"/>
      <c r="N4480" s="17"/>
    </row>
    <row r="4481" spans="2:14" ht="24.95" customHeight="1">
      <c r="B4481" s="17"/>
      <c r="C4481" s="17"/>
      <c r="F4481" s="17"/>
      <c r="G4481" s="17"/>
      <c r="H4481" s="17"/>
      <c r="I4481" s="17"/>
      <c r="J4481" s="17"/>
      <c r="K4481" s="17"/>
      <c r="L4481" s="17"/>
      <c r="M4481" s="17"/>
      <c r="N4481" s="17"/>
    </row>
    <row r="4482" spans="2:14" ht="24.95" customHeight="1">
      <c r="B4482" s="17"/>
      <c r="C4482" s="17"/>
      <c r="F4482" s="17"/>
      <c r="G4482" s="17"/>
      <c r="H4482" s="17"/>
      <c r="I4482" s="17"/>
      <c r="J4482" s="17"/>
      <c r="K4482" s="17"/>
      <c r="L4482" s="17"/>
      <c r="M4482" s="17"/>
      <c r="N4482" s="17"/>
    </row>
    <row r="4483" spans="2:14" ht="24.95" customHeight="1">
      <c r="B4483" s="17"/>
      <c r="C4483" s="17"/>
      <c r="F4483" s="17"/>
      <c r="G4483" s="17"/>
      <c r="H4483" s="17"/>
      <c r="I4483" s="17"/>
      <c r="J4483" s="17"/>
      <c r="K4483" s="17"/>
      <c r="L4483" s="17"/>
      <c r="M4483" s="17"/>
      <c r="N4483" s="17"/>
    </row>
    <row r="4484" spans="2:14" ht="24.95" customHeight="1">
      <c r="B4484" s="17"/>
      <c r="C4484" s="17"/>
      <c r="F4484" s="17"/>
      <c r="G4484" s="17"/>
      <c r="H4484" s="17"/>
      <c r="I4484" s="17"/>
      <c r="J4484" s="17"/>
      <c r="K4484" s="17"/>
      <c r="L4484" s="17"/>
      <c r="M4484" s="17"/>
      <c r="N4484" s="17"/>
    </row>
    <row r="4485" spans="2:14" ht="24.95" customHeight="1">
      <c r="B4485" s="17"/>
      <c r="C4485" s="17"/>
      <c r="F4485" s="17"/>
      <c r="G4485" s="17"/>
      <c r="H4485" s="17"/>
      <c r="I4485" s="17"/>
      <c r="J4485" s="17"/>
      <c r="K4485" s="17"/>
      <c r="L4485" s="17"/>
      <c r="M4485" s="17"/>
      <c r="N4485" s="17"/>
    </row>
    <row r="4486" spans="2:14" ht="24.95" customHeight="1">
      <c r="B4486" s="17"/>
      <c r="C4486" s="17"/>
      <c r="F4486" s="17"/>
      <c r="G4486" s="17"/>
      <c r="H4486" s="17"/>
      <c r="I4486" s="17"/>
      <c r="J4486" s="17"/>
      <c r="K4486" s="17"/>
      <c r="L4486" s="17"/>
      <c r="M4486" s="17"/>
      <c r="N4486" s="17"/>
    </row>
    <row r="4487" spans="2:14" ht="24.95" customHeight="1">
      <c r="B4487" s="17"/>
      <c r="C4487" s="17"/>
      <c r="F4487" s="17"/>
      <c r="G4487" s="17"/>
      <c r="H4487" s="17"/>
      <c r="I4487" s="17"/>
      <c r="J4487" s="17"/>
      <c r="K4487" s="17"/>
      <c r="L4487" s="17"/>
      <c r="M4487" s="17"/>
      <c r="N4487" s="17"/>
    </row>
    <row r="4488" spans="2:14" ht="24.95" customHeight="1">
      <c r="B4488" s="17"/>
      <c r="C4488" s="17"/>
      <c r="F4488" s="17"/>
      <c r="G4488" s="17"/>
      <c r="H4488" s="17"/>
      <c r="I4488" s="17"/>
      <c r="J4488" s="17"/>
      <c r="K4488" s="17"/>
      <c r="L4488" s="17"/>
      <c r="M4488" s="17"/>
      <c r="N4488" s="17"/>
    </row>
    <row r="4489" spans="2:14" ht="24.95" customHeight="1">
      <c r="B4489" s="17"/>
      <c r="C4489" s="17"/>
      <c r="F4489" s="17"/>
      <c r="G4489" s="17"/>
      <c r="H4489" s="17"/>
      <c r="I4489" s="17"/>
      <c r="J4489" s="17"/>
      <c r="K4489" s="17"/>
      <c r="L4489" s="17"/>
      <c r="M4489" s="17"/>
      <c r="N4489" s="17"/>
    </row>
    <row r="4490" spans="2:14" ht="24.95" customHeight="1">
      <c r="B4490" s="17"/>
      <c r="C4490" s="17"/>
      <c r="F4490" s="17"/>
      <c r="G4490" s="17"/>
      <c r="H4490" s="17"/>
      <c r="I4490" s="17"/>
      <c r="J4490" s="17"/>
      <c r="K4490" s="17"/>
      <c r="L4490" s="17"/>
      <c r="M4490" s="17"/>
      <c r="N4490" s="17"/>
    </row>
    <row r="4491" spans="2:14" ht="24.95" customHeight="1">
      <c r="B4491" s="17"/>
      <c r="C4491" s="17"/>
      <c r="F4491" s="17"/>
      <c r="G4491" s="17"/>
      <c r="H4491" s="17"/>
      <c r="I4491" s="17"/>
      <c r="J4491" s="17"/>
      <c r="K4491" s="17"/>
      <c r="L4491" s="17"/>
      <c r="M4491" s="17"/>
      <c r="N4491" s="17"/>
    </row>
    <row r="4492" spans="2:14" ht="24.95" customHeight="1">
      <c r="B4492" s="17"/>
      <c r="C4492" s="17"/>
      <c r="F4492" s="17"/>
      <c r="G4492" s="17"/>
      <c r="H4492" s="17"/>
      <c r="I4492" s="17"/>
      <c r="J4492" s="17"/>
      <c r="K4492" s="17"/>
      <c r="L4492" s="17"/>
      <c r="M4492" s="17"/>
      <c r="N4492" s="17"/>
    </row>
    <row r="4493" spans="2:14" ht="24.95" customHeight="1">
      <c r="B4493" s="17"/>
      <c r="C4493" s="17"/>
      <c r="F4493" s="17"/>
      <c r="G4493" s="17"/>
      <c r="H4493" s="17"/>
      <c r="I4493" s="17"/>
      <c r="J4493" s="17"/>
      <c r="K4493" s="17"/>
      <c r="L4493" s="17"/>
      <c r="M4493" s="17"/>
      <c r="N4493" s="17"/>
    </row>
    <row r="4494" spans="2:14" ht="24.95" customHeight="1">
      <c r="B4494" s="17"/>
      <c r="C4494" s="17"/>
      <c r="F4494" s="17"/>
      <c r="G4494" s="17"/>
      <c r="H4494" s="17"/>
      <c r="I4494" s="17"/>
      <c r="J4494" s="17"/>
      <c r="K4494" s="17"/>
      <c r="L4494" s="17"/>
      <c r="M4494" s="17"/>
      <c r="N4494" s="17"/>
    </row>
    <row r="4495" spans="2:14" ht="24.95" customHeight="1">
      <c r="B4495" s="17"/>
      <c r="C4495" s="17"/>
      <c r="F4495" s="17"/>
      <c r="G4495" s="17"/>
      <c r="H4495" s="17"/>
      <c r="I4495" s="17"/>
      <c r="J4495" s="17"/>
      <c r="K4495" s="17"/>
      <c r="L4495" s="17"/>
      <c r="M4495" s="17"/>
      <c r="N4495" s="17"/>
    </row>
    <row r="4496" spans="2:14" ht="24.95" customHeight="1">
      <c r="B4496" s="17"/>
      <c r="C4496" s="17"/>
      <c r="F4496" s="17"/>
      <c r="G4496" s="17"/>
      <c r="H4496" s="17"/>
      <c r="I4496" s="17"/>
      <c r="J4496" s="17"/>
      <c r="K4496" s="17"/>
      <c r="L4496" s="17"/>
      <c r="M4496" s="17"/>
      <c r="N4496" s="17"/>
    </row>
    <row r="4497" spans="2:14" ht="24.95" customHeight="1">
      <c r="B4497" s="17"/>
      <c r="C4497" s="17"/>
      <c r="F4497" s="17"/>
      <c r="G4497" s="17"/>
      <c r="H4497" s="17"/>
      <c r="I4497" s="17"/>
      <c r="J4497" s="17"/>
      <c r="K4497" s="17"/>
      <c r="L4497" s="17"/>
      <c r="M4497" s="17"/>
      <c r="N4497" s="17"/>
    </row>
    <row r="4498" spans="2:14" ht="24.95" customHeight="1">
      <c r="B4498" s="17"/>
      <c r="C4498" s="17"/>
      <c r="F4498" s="17"/>
      <c r="G4498" s="17"/>
      <c r="H4498" s="17"/>
      <c r="I4498" s="17"/>
      <c r="J4498" s="17"/>
      <c r="K4498" s="17"/>
      <c r="L4498" s="17"/>
      <c r="M4498" s="17"/>
      <c r="N4498" s="17"/>
    </row>
    <row r="4499" spans="2:14" ht="24.95" customHeight="1">
      <c r="B4499" s="17"/>
      <c r="C4499" s="17"/>
      <c r="F4499" s="17"/>
      <c r="G4499" s="17"/>
      <c r="H4499" s="17"/>
      <c r="I4499" s="17"/>
      <c r="J4499" s="17"/>
      <c r="K4499" s="17"/>
      <c r="L4499" s="17"/>
      <c r="M4499" s="17"/>
      <c r="N4499" s="17"/>
    </row>
    <row r="4500" spans="2:14" ht="24.95" customHeight="1">
      <c r="B4500" s="17"/>
      <c r="C4500" s="17"/>
      <c r="F4500" s="17"/>
      <c r="G4500" s="17"/>
      <c r="H4500" s="17"/>
      <c r="I4500" s="17"/>
      <c r="J4500" s="17"/>
      <c r="K4500" s="17"/>
      <c r="L4500" s="17"/>
      <c r="M4500" s="17"/>
      <c r="N4500" s="17"/>
    </row>
    <row r="4501" spans="2:14" ht="24.95" customHeight="1">
      <c r="B4501" s="17"/>
      <c r="C4501" s="17"/>
      <c r="F4501" s="17"/>
      <c r="G4501" s="17"/>
      <c r="H4501" s="17"/>
      <c r="I4501" s="17"/>
      <c r="J4501" s="17"/>
      <c r="K4501" s="17"/>
      <c r="L4501" s="17"/>
      <c r="M4501" s="17"/>
      <c r="N4501" s="17"/>
    </row>
    <row r="4502" spans="2:14" ht="24.95" customHeight="1">
      <c r="B4502" s="17"/>
      <c r="C4502" s="17"/>
      <c r="F4502" s="17"/>
      <c r="G4502" s="17"/>
      <c r="H4502" s="17"/>
      <c r="I4502" s="17"/>
      <c r="J4502" s="17"/>
      <c r="K4502" s="17"/>
      <c r="L4502" s="17"/>
      <c r="M4502" s="17"/>
      <c r="N4502" s="17"/>
    </row>
    <row r="4503" spans="2:14" ht="24.95" customHeight="1">
      <c r="B4503" s="17"/>
      <c r="C4503" s="17"/>
      <c r="F4503" s="17"/>
      <c r="G4503" s="17"/>
      <c r="H4503" s="17"/>
      <c r="I4503" s="17"/>
      <c r="J4503" s="17"/>
      <c r="K4503" s="17"/>
      <c r="L4503" s="17"/>
      <c r="M4503" s="17"/>
      <c r="N4503" s="17"/>
    </row>
    <row r="4504" spans="2:14" ht="24.95" customHeight="1">
      <c r="B4504" s="17"/>
      <c r="C4504" s="17"/>
      <c r="F4504" s="17"/>
      <c r="G4504" s="17"/>
      <c r="H4504" s="17"/>
      <c r="I4504" s="17"/>
      <c r="J4504" s="17"/>
      <c r="K4504" s="17"/>
      <c r="L4504" s="17"/>
      <c r="M4504" s="17"/>
      <c r="N4504" s="17"/>
    </row>
    <row r="4505" spans="2:14" ht="24.95" customHeight="1">
      <c r="B4505" s="17"/>
      <c r="C4505" s="17"/>
      <c r="F4505" s="17"/>
      <c r="G4505" s="17"/>
      <c r="H4505" s="17"/>
      <c r="I4505" s="17"/>
      <c r="J4505" s="17"/>
      <c r="K4505" s="17"/>
      <c r="L4505" s="17"/>
      <c r="M4505" s="17"/>
      <c r="N4505" s="17"/>
    </row>
    <row r="4506" spans="2:14" ht="24.95" customHeight="1">
      <c r="B4506" s="17"/>
      <c r="C4506" s="17"/>
      <c r="F4506" s="17"/>
      <c r="G4506" s="17"/>
      <c r="H4506" s="17"/>
      <c r="I4506" s="17"/>
      <c r="J4506" s="17"/>
      <c r="K4506" s="17"/>
      <c r="L4506" s="17"/>
      <c r="M4506" s="17"/>
      <c r="N4506" s="17"/>
    </row>
    <row r="4507" spans="2:14" ht="24.95" customHeight="1">
      <c r="B4507" s="17"/>
      <c r="C4507" s="17"/>
      <c r="F4507" s="17"/>
      <c r="G4507" s="17"/>
      <c r="H4507" s="17"/>
      <c r="I4507" s="17"/>
      <c r="J4507" s="17"/>
      <c r="K4507" s="17"/>
      <c r="L4507" s="17"/>
      <c r="M4507" s="17"/>
      <c r="N4507" s="17"/>
    </row>
    <row r="4508" spans="2:14" ht="24.95" customHeight="1">
      <c r="B4508" s="17"/>
      <c r="C4508" s="17"/>
      <c r="F4508" s="17"/>
      <c r="G4508" s="17"/>
      <c r="H4508" s="17"/>
      <c r="I4508" s="17"/>
      <c r="J4508" s="17"/>
      <c r="K4508" s="17"/>
      <c r="L4508" s="17"/>
      <c r="M4508" s="17"/>
      <c r="N4508" s="17"/>
    </row>
    <row r="4509" spans="2:14" ht="24.95" customHeight="1">
      <c r="B4509" s="17"/>
      <c r="C4509" s="17"/>
      <c r="F4509" s="17"/>
      <c r="G4509" s="17"/>
      <c r="H4509" s="17"/>
      <c r="I4509" s="17"/>
      <c r="J4509" s="17"/>
      <c r="K4509" s="17"/>
      <c r="L4509" s="17"/>
      <c r="M4509" s="17"/>
      <c r="N4509" s="17"/>
    </row>
    <row r="4510" spans="2:14" ht="24.95" customHeight="1">
      <c r="B4510" s="17"/>
      <c r="C4510" s="17"/>
      <c r="F4510" s="17"/>
      <c r="G4510" s="17"/>
      <c r="H4510" s="17"/>
      <c r="I4510" s="17"/>
      <c r="J4510" s="17"/>
      <c r="K4510" s="17"/>
      <c r="L4510" s="17"/>
      <c r="M4510" s="17"/>
      <c r="N4510" s="17"/>
    </row>
    <row r="4511" spans="2:14" ht="24.95" customHeight="1">
      <c r="B4511" s="17"/>
      <c r="C4511" s="17"/>
      <c r="F4511" s="17"/>
      <c r="G4511" s="17"/>
      <c r="H4511" s="17"/>
      <c r="I4511" s="17"/>
      <c r="J4511" s="17"/>
      <c r="K4511" s="17"/>
      <c r="L4511" s="17"/>
      <c r="M4511" s="17"/>
      <c r="N4511" s="17"/>
    </row>
    <row r="4512" spans="2:14" ht="24.95" customHeight="1">
      <c r="B4512" s="17"/>
      <c r="C4512" s="17"/>
      <c r="F4512" s="17"/>
      <c r="G4512" s="17"/>
      <c r="H4512" s="17"/>
      <c r="I4512" s="17"/>
      <c r="J4512" s="17"/>
      <c r="K4512" s="17"/>
      <c r="L4512" s="17"/>
      <c r="M4512" s="17"/>
      <c r="N4512" s="17"/>
    </row>
    <row r="4513" spans="2:14" ht="24.95" customHeight="1">
      <c r="B4513" s="17"/>
      <c r="C4513" s="17"/>
      <c r="F4513" s="17"/>
      <c r="G4513" s="17"/>
      <c r="H4513" s="17"/>
      <c r="I4513" s="17"/>
      <c r="J4513" s="17"/>
      <c r="K4513" s="17"/>
      <c r="L4513" s="17"/>
      <c r="M4513" s="17"/>
      <c r="N4513" s="17"/>
    </row>
    <row r="4514" spans="2:14" ht="24.95" customHeight="1">
      <c r="B4514" s="17"/>
      <c r="C4514" s="17"/>
      <c r="F4514" s="17"/>
      <c r="G4514" s="17"/>
      <c r="H4514" s="17"/>
      <c r="I4514" s="17"/>
      <c r="J4514" s="17"/>
      <c r="K4514" s="17"/>
      <c r="L4514" s="17"/>
      <c r="M4514" s="17"/>
      <c r="N4514" s="17"/>
    </row>
    <row r="4515" spans="2:14" ht="24.95" customHeight="1">
      <c r="B4515" s="17"/>
      <c r="C4515" s="17"/>
      <c r="F4515" s="17"/>
      <c r="G4515" s="17"/>
      <c r="H4515" s="17"/>
      <c r="I4515" s="17"/>
      <c r="J4515" s="17"/>
      <c r="K4515" s="17"/>
      <c r="L4515" s="17"/>
      <c r="M4515" s="17"/>
      <c r="N4515" s="17"/>
    </row>
    <row r="4516" spans="2:14" ht="24.95" customHeight="1">
      <c r="B4516" s="17"/>
      <c r="C4516" s="17"/>
      <c r="F4516" s="17"/>
      <c r="G4516" s="17"/>
      <c r="H4516" s="17"/>
      <c r="I4516" s="17"/>
      <c r="J4516" s="17"/>
      <c r="K4516" s="17"/>
      <c r="L4516" s="17"/>
      <c r="M4516" s="17"/>
      <c r="N4516" s="17"/>
    </row>
    <row r="4517" spans="2:14" ht="24.95" customHeight="1">
      <c r="B4517" s="17"/>
      <c r="C4517" s="17"/>
      <c r="F4517" s="17"/>
      <c r="G4517" s="17"/>
      <c r="H4517" s="17"/>
      <c r="I4517" s="17"/>
      <c r="J4517" s="17"/>
      <c r="K4517" s="17"/>
      <c r="L4517" s="17"/>
      <c r="M4517" s="17"/>
      <c r="N4517" s="17"/>
    </row>
    <row r="4518" spans="2:14" ht="24.95" customHeight="1">
      <c r="B4518" s="17"/>
      <c r="C4518" s="17"/>
      <c r="F4518" s="17"/>
      <c r="G4518" s="17"/>
      <c r="H4518" s="17"/>
      <c r="I4518" s="17"/>
      <c r="J4518" s="17"/>
      <c r="K4518" s="17"/>
      <c r="L4518" s="17"/>
      <c r="M4518" s="17"/>
      <c r="N4518" s="17"/>
    </row>
    <row r="4519" spans="2:14" ht="24.95" customHeight="1">
      <c r="B4519" s="17"/>
      <c r="C4519" s="17"/>
      <c r="F4519" s="17"/>
      <c r="G4519" s="17"/>
      <c r="H4519" s="17"/>
      <c r="I4519" s="17"/>
      <c r="J4519" s="17"/>
      <c r="K4519" s="17"/>
      <c r="L4519" s="17"/>
      <c r="M4519" s="17"/>
      <c r="N4519" s="17"/>
    </row>
    <row r="4520" spans="2:14" ht="24.95" customHeight="1">
      <c r="B4520" s="17"/>
      <c r="C4520" s="17"/>
      <c r="F4520" s="17"/>
      <c r="G4520" s="17"/>
      <c r="H4520" s="17"/>
      <c r="I4520" s="17"/>
      <c r="J4520" s="17"/>
      <c r="K4520" s="17"/>
      <c r="L4520" s="17"/>
      <c r="M4520" s="17"/>
      <c r="N4520" s="17"/>
    </row>
    <row r="4521" spans="2:14" ht="24.95" customHeight="1">
      <c r="B4521" s="17"/>
      <c r="C4521" s="17"/>
      <c r="F4521" s="17"/>
      <c r="G4521" s="17"/>
      <c r="H4521" s="17"/>
      <c r="I4521" s="17"/>
      <c r="J4521" s="17"/>
      <c r="K4521" s="17"/>
      <c r="L4521" s="17"/>
      <c r="M4521" s="17"/>
      <c r="N4521" s="17"/>
    </row>
    <row r="4522" spans="2:14" ht="24.95" customHeight="1">
      <c r="B4522" s="17"/>
      <c r="C4522" s="17"/>
      <c r="F4522" s="17"/>
      <c r="G4522" s="17"/>
      <c r="H4522" s="17"/>
      <c r="I4522" s="17"/>
      <c r="J4522" s="17"/>
      <c r="K4522" s="17"/>
      <c r="L4522" s="17"/>
      <c r="M4522" s="17"/>
      <c r="N4522" s="17"/>
    </row>
    <row r="4523" spans="2:14" ht="24.95" customHeight="1">
      <c r="B4523" s="17"/>
      <c r="C4523" s="17"/>
      <c r="F4523" s="17"/>
      <c r="G4523" s="17"/>
      <c r="H4523" s="17"/>
      <c r="I4523" s="17"/>
      <c r="J4523" s="17"/>
      <c r="K4523" s="17"/>
      <c r="L4523" s="17"/>
      <c r="M4523" s="17"/>
      <c r="N4523" s="17"/>
    </row>
    <row r="4524" spans="2:14" ht="24.95" customHeight="1">
      <c r="B4524" s="17"/>
      <c r="C4524" s="17"/>
      <c r="F4524" s="17"/>
      <c r="G4524" s="17"/>
      <c r="H4524" s="17"/>
      <c r="I4524" s="17"/>
      <c r="J4524" s="17"/>
      <c r="K4524" s="17"/>
      <c r="L4524" s="17"/>
      <c r="M4524" s="17"/>
      <c r="N4524" s="17"/>
    </row>
    <row r="4525" spans="2:14" ht="24.95" customHeight="1">
      <c r="B4525" s="17"/>
      <c r="C4525" s="17"/>
      <c r="F4525" s="17"/>
      <c r="G4525" s="17"/>
      <c r="H4525" s="17"/>
      <c r="I4525" s="17"/>
      <c r="J4525" s="17"/>
      <c r="K4525" s="17"/>
      <c r="L4525" s="17"/>
      <c r="M4525" s="17"/>
      <c r="N4525" s="17"/>
    </row>
    <row r="4526" spans="2:14" ht="24.95" customHeight="1">
      <c r="B4526" s="17"/>
      <c r="C4526" s="17"/>
      <c r="F4526" s="17"/>
      <c r="G4526" s="17"/>
      <c r="H4526" s="17"/>
      <c r="I4526" s="17"/>
      <c r="J4526" s="17"/>
      <c r="K4526" s="17"/>
      <c r="L4526" s="17"/>
      <c r="M4526" s="17"/>
      <c r="N4526" s="17"/>
    </row>
    <row r="4527" spans="2:14" ht="24.95" customHeight="1">
      <c r="B4527" s="17"/>
      <c r="C4527" s="17"/>
      <c r="F4527" s="17"/>
      <c r="G4527" s="17"/>
      <c r="H4527" s="17"/>
      <c r="I4527" s="17"/>
      <c r="J4527" s="17"/>
      <c r="K4527" s="17"/>
      <c r="L4527" s="17"/>
      <c r="M4527" s="17"/>
      <c r="N4527" s="17"/>
    </row>
    <row r="4528" spans="2:14" ht="24.95" customHeight="1">
      <c r="B4528" s="17"/>
      <c r="C4528" s="17"/>
      <c r="F4528" s="17"/>
      <c r="G4528" s="17"/>
      <c r="H4528" s="17"/>
      <c r="I4528" s="17"/>
      <c r="J4528" s="17"/>
      <c r="K4528" s="17"/>
      <c r="L4528" s="17"/>
      <c r="M4528" s="17"/>
      <c r="N4528" s="17"/>
    </row>
    <row r="4529" spans="2:14" ht="24.95" customHeight="1">
      <c r="B4529" s="17"/>
      <c r="C4529" s="17"/>
      <c r="F4529" s="17"/>
      <c r="G4529" s="17"/>
      <c r="H4529" s="17"/>
      <c r="I4529" s="17"/>
      <c r="J4529" s="17"/>
      <c r="K4529" s="17"/>
      <c r="L4529" s="17"/>
      <c r="M4529" s="17"/>
      <c r="N4529" s="17"/>
    </row>
    <row r="4530" spans="2:14" ht="24.95" customHeight="1">
      <c r="B4530" s="17"/>
      <c r="C4530" s="17"/>
      <c r="F4530" s="17"/>
      <c r="G4530" s="17"/>
      <c r="H4530" s="17"/>
      <c r="I4530" s="17"/>
      <c r="J4530" s="17"/>
      <c r="K4530" s="17"/>
      <c r="L4530" s="17"/>
      <c r="M4530" s="17"/>
      <c r="N4530" s="17"/>
    </row>
    <row r="4531" spans="2:14" ht="24.95" customHeight="1">
      <c r="B4531" s="17"/>
      <c r="C4531" s="17"/>
      <c r="F4531" s="17"/>
      <c r="G4531" s="17"/>
      <c r="H4531" s="17"/>
      <c r="I4531" s="17"/>
      <c r="J4531" s="17"/>
      <c r="K4531" s="17"/>
      <c r="L4531" s="17"/>
      <c r="M4531" s="17"/>
      <c r="N4531" s="17"/>
    </row>
    <row r="4532" spans="2:14" ht="24.95" customHeight="1">
      <c r="B4532" s="17"/>
      <c r="C4532" s="17"/>
      <c r="F4532" s="17"/>
      <c r="G4532" s="17"/>
      <c r="H4532" s="17"/>
      <c r="I4532" s="17"/>
      <c r="J4532" s="17"/>
      <c r="K4532" s="17"/>
      <c r="L4532" s="17"/>
      <c r="M4532" s="17"/>
      <c r="N4532" s="17"/>
    </row>
    <row r="4533" spans="2:14" ht="24.95" customHeight="1">
      <c r="B4533" s="17"/>
      <c r="C4533" s="17"/>
      <c r="F4533" s="17"/>
      <c r="G4533" s="17"/>
      <c r="H4533" s="17"/>
      <c r="I4533" s="17"/>
      <c r="J4533" s="17"/>
      <c r="K4533" s="17"/>
      <c r="L4533" s="17"/>
      <c r="M4533" s="17"/>
      <c r="N4533" s="17"/>
    </row>
    <row r="4534" spans="2:14" ht="24.95" customHeight="1">
      <c r="B4534" s="17"/>
      <c r="C4534" s="17"/>
      <c r="F4534" s="17"/>
      <c r="G4534" s="17"/>
      <c r="H4534" s="17"/>
      <c r="I4534" s="17"/>
      <c r="J4534" s="17"/>
      <c r="K4534" s="17"/>
      <c r="L4534" s="17"/>
      <c r="M4534" s="17"/>
      <c r="N4534" s="17"/>
    </row>
    <row r="4535" spans="2:14" ht="24.95" customHeight="1">
      <c r="B4535" s="17"/>
      <c r="C4535" s="17"/>
      <c r="F4535" s="17"/>
      <c r="G4535" s="17"/>
      <c r="H4535" s="17"/>
      <c r="I4535" s="17"/>
      <c r="J4535" s="17"/>
      <c r="K4535" s="17"/>
      <c r="L4535" s="17"/>
      <c r="M4535" s="17"/>
      <c r="N4535" s="17"/>
    </row>
    <row r="4536" spans="2:14" ht="24.95" customHeight="1">
      <c r="B4536" s="17"/>
      <c r="C4536" s="17"/>
      <c r="F4536" s="17"/>
      <c r="G4536" s="17"/>
      <c r="H4536" s="17"/>
      <c r="I4536" s="17"/>
      <c r="J4536" s="17"/>
      <c r="K4536" s="17"/>
      <c r="L4536" s="17"/>
      <c r="M4536" s="17"/>
      <c r="N4536" s="17"/>
    </row>
    <row r="4537" spans="2:14" ht="24.95" customHeight="1">
      <c r="B4537" s="17"/>
      <c r="C4537" s="17"/>
      <c r="F4537" s="17"/>
      <c r="G4537" s="17"/>
      <c r="H4537" s="17"/>
      <c r="I4537" s="17"/>
      <c r="J4537" s="17"/>
      <c r="K4537" s="17"/>
      <c r="L4537" s="17"/>
      <c r="M4537" s="17"/>
      <c r="N4537" s="17"/>
    </row>
    <row r="4538" spans="2:14" ht="24.95" customHeight="1">
      <c r="B4538" s="17"/>
      <c r="C4538" s="17"/>
      <c r="F4538" s="17"/>
      <c r="G4538" s="17"/>
      <c r="H4538" s="17"/>
      <c r="I4538" s="17"/>
      <c r="J4538" s="17"/>
      <c r="K4538" s="17"/>
      <c r="L4538" s="17"/>
      <c r="M4538" s="17"/>
      <c r="N4538" s="17"/>
    </row>
    <row r="4539" spans="2:14" ht="24.95" customHeight="1">
      <c r="B4539" s="17"/>
      <c r="C4539" s="17"/>
      <c r="F4539" s="17"/>
      <c r="G4539" s="17"/>
      <c r="H4539" s="17"/>
      <c r="I4539" s="17"/>
      <c r="J4539" s="17"/>
      <c r="K4539" s="17"/>
      <c r="L4539" s="17"/>
      <c r="M4539" s="17"/>
      <c r="N4539" s="17"/>
    </row>
    <row r="4540" spans="2:14" ht="24.95" customHeight="1">
      <c r="B4540" s="17"/>
      <c r="C4540" s="17"/>
      <c r="F4540" s="17"/>
      <c r="G4540" s="17"/>
      <c r="H4540" s="17"/>
      <c r="I4540" s="17"/>
      <c r="J4540" s="17"/>
      <c r="K4540" s="17"/>
      <c r="L4540" s="17"/>
      <c r="M4540" s="17"/>
      <c r="N4540" s="17"/>
    </row>
    <row r="4541" spans="2:14" ht="24.95" customHeight="1">
      <c r="B4541" s="17"/>
      <c r="C4541" s="17"/>
      <c r="F4541" s="17"/>
      <c r="G4541" s="17"/>
      <c r="H4541" s="17"/>
      <c r="I4541" s="17"/>
      <c r="J4541" s="17"/>
      <c r="K4541" s="17"/>
      <c r="L4541" s="17"/>
      <c r="M4541" s="17"/>
      <c r="N4541" s="17"/>
    </row>
    <row r="4542" spans="2:14" ht="24.95" customHeight="1">
      <c r="B4542" s="17"/>
      <c r="C4542" s="17"/>
      <c r="F4542" s="17"/>
      <c r="G4542" s="17"/>
      <c r="H4542" s="17"/>
      <c r="I4542" s="17"/>
      <c r="J4542" s="17"/>
      <c r="K4542" s="17"/>
      <c r="L4542" s="17"/>
      <c r="M4542" s="17"/>
      <c r="N4542" s="17"/>
    </row>
    <row r="4543" spans="2:14" ht="24.95" customHeight="1">
      <c r="B4543" s="17"/>
      <c r="C4543" s="17"/>
      <c r="F4543" s="17"/>
      <c r="G4543" s="17"/>
      <c r="H4543" s="17"/>
      <c r="I4543" s="17"/>
      <c r="J4543" s="17"/>
      <c r="K4543" s="17"/>
      <c r="L4543" s="17"/>
      <c r="M4543" s="17"/>
      <c r="N4543" s="17"/>
    </row>
    <row r="4544" spans="2:14" ht="24.95" customHeight="1">
      <c r="B4544" s="17"/>
      <c r="C4544" s="17"/>
      <c r="F4544" s="17"/>
      <c r="G4544" s="17"/>
      <c r="H4544" s="17"/>
      <c r="I4544" s="17"/>
      <c r="J4544" s="17"/>
      <c r="K4544" s="17"/>
      <c r="L4544" s="17"/>
      <c r="M4544" s="17"/>
      <c r="N4544" s="17"/>
    </row>
    <row r="4545" spans="2:14" ht="24.95" customHeight="1">
      <c r="B4545" s="17"/>
      <c r="C4545" s="17"/>
      <c r="F4545" s="17"/>
      <c r="G4545" s="17"/>
      <c r="H4545" s="17"/>
      <c r="I4545" s="17"/>
      <c r="J4545" s="17"/>
      <c r="K4545" s="17"/>
      <c r="L4545" s="17"/>
      <c r="M4545" s="17"/>
      <c r="N4545" s="17"/>
    </row>
    <row r="4546" spans="2:14" ht="24.95" customHeight="1">
      <c r="B4546" s="17"/>
      <c r="C4546" s="17"/>
      <c r="F4546" s="17"/>
      <c r="G4546" s="17"/>
      <c r="H4546" s="17"/>
      <c r="I4546" s="17"/>
      <c r="J4546" s="17"/>
      <c r="K4546" s="17"/>
      <c r="L4546" s="17"/>
      <c r="M4546" s="17"/>
      <c r="N4546" s="17"/>
    </row>
    <row r="4547" spans="2:14" ht="24.95" customHeight="1">
      <c r="B4547" s="17"/>
      <c r="C4547" s="17"/>
      <c r="F4547" s="17"/>
      <c r="G4547" s="17"/>
      <c r="H4547" s="17"/>
      <c r="I4547" s="17"/>
      <c r="J4547" s="17"/>
      <c r="K4547" s="17"/>
      <c r="L4547" s="17"/>
      <c r="M4547" s="17"/>
      <c r="N4547" s="17"/>
    </row>
    <row r="4548" spans="2:14" ht="24.95" customHeight="1">
      <c r="B4548" s="17"/>
      <c r="C4548" s="17"/>
      <c r="F4548" s="17"/>
      <c r="G4548" s="17"/>
      <c r="H4548" s="17"/>
      <c r="I4548" s="17"/>
      <c r="J4548" s="17"/>
      <c r="K4548" s="17"/>
      <c r="L4548" s="17"/>
      <c r="M4548" s="17"/>
      <c r="N4548" s="17"/>
    </row>
    <row r="4549" spans="2:14" ht="24.95" customHeight="1">
      <c r="B4549" s="17"/>
      <c r="C4549" s="17"/>
      <c r="F4549" s="17"/>
      <c r="G4549" s="17"/>
      <c r="H4549" s="17"/>
      <c r="I4549" s="17"/>
      <c r="J4549" s="17"/>
      <c r="K4549" s="17"/>
      <c r="L4549" s="17"/>
      <c r="M4549" s="17"/>
      <c r="N4549" s="17"/>
    </row>
    <row r="4550" spans="2:14" ht="24.95" customHeight="1">
      <c r="B4550" s="17"/>
      <c r="C4550" s="17"/>
      <c r="F4550" s="17"/>
      <c r="G4550" s="17"/>
      <c r="H4550" s="17"/>
      <c r="I4550" s="17"/>
      <c r="J4550" s="17"/>
      <c r="K4550" s="17"/>
      <c r="L4550" s="17"/>
      <c r="M4550" s="17"/>
      <c r="N4550" s="17"/>
    </row>
    <row r="4551" spans="2:14" ht="24.95" customHeight="1">
      <c r="B4551" s="17"/>
      <c r="C4551" s="17"/>
      <c r="F4551" s="17"/>
      <c r="G4551" s="17"/>
      <c r="H4551" s="17"/>
      <c r="I4551" s="17"/>
      <c r="J4551" s="17"/>
      <c r="K4551" s="17"/>
      <c r="L4551" s="17"/>
      <c r="M4551" s="17"/>
      <c r="N4551" s="17"/>
    </row>
    <row r="4552" spans="2:14" ht="24.95" customHeight="1">
      <c r="B4552" s="17"/>
      <c r="C4552" s="17"/>
      <c r="F4552" s="17"/>
      <c r="G4552" s="17"/>
      <c r="H4552" s="17"/>
      <c r="I4552" s="17"/>
      <c r="J4552" s="17"/>
      <c r="K4552" s="17"/>
      <c r="L4552" s="17"/>
      <c r="M4552" s="17"/>
      <c r="N4552" s="17"/>
    </row>
    <row r="4553" spans="2:14" ht="24.95" customHeight="1">
      <c r="B4553" s="17"/>
      <c r="C4553" s="17"/>
      <c r="F4553" s="17"/>
      <c r="G4553" s="17"/>
      <c r="H4553" s="17"/>
      <c r="I4553" s="17"/>
      <c r="J4553" s="17"/>
      <c r="K4553" s="17"/>
      <c r="L4553" s="17"/>
      <c r="M4553" s="17"/>
      <c r="N4553" s="17"/>
    </row>
    <row r="4554" spans="2:14" ht="24.95" customHeight="1">
      <c r="B4554" s="17"/>
      <c r="C4554" s="17"/>
      <c r="F4554" s="17"/>
      <c r="G4554" s="17"/>
      <c r="H4554" s="17"/>
      <c r="I4554" s="17"/>
      <c r="J4554" s="17"/>
      <c r="K4554" s="17"/>
      <c r="L4554" s="17"/>
      <c r="M4554" s="17"/>
      <c r="N4554" s="17"/>
    </row>
    <row r="4555" spans="2:14" ht="24.95" customHeight="1">
      <c r="B4555" s="17"/>
      <c r="C4555" s="17"/>
      <c r="F4555" s="17"/>
      <c r="G4555" s="17"/>
      <c r="H4555" s="17"/>
      <c r="I4555" s="17"/>
      <c r="J4555" s="17"/>
      <c r="K4555" s="17"/>
      <c r="L4555" s="17"/>
      <c r="M4555" s="17"/>
      <c r="N4555" s="17"/>
    </row>
    <row r="4556" spans="2:14" ht="24.95" customHeight="1">
      <c r="B4556" s="17"/>
      <c r="C4556" s="17"/>
      <c r="F4556" s="17"/>
      <c r="G4556" s="17"/>
      <c r="H4556" s="17"/>
      <c r="I4556" s="17"/>
      <c r="J4556" s="17"/>
      <c r="K4556" s="17"/>
      <c r="L4556" s="17"/>
      <c r="M4556" s="17"/>
      <c r="N4556" s="17"/>
    </row>
    <row r="4557" spans="2:14" ht="24.95" customHeight="1">
      <c r="B4557" s="17"/>
      <c r="C4557" s="17"/>
      <c r="F4557" s="17"/>
      <c r="G4557" s="17"/>
      <c r="H4557" s="17"/>
      <c r="I4557" s="17"/>
      <c r="J4557" s="17"/>
      <c r="K4557" s="17"/>
      <c r="L4557" s="17"/>
      <c r="M4557" s="17"/>
      <c r="N4557" s="17"/>
    </row>
    <row r="4558" spans="2:14" ht="24.95" customHeight="1">
      <c r="B4558" s="17"/>
      <c r="C4558" s="17"/>
      <c r="F4558" s="17"/>
      <c r="G4558" s="17"/>
      <c r="H4558" s="17"/>
      <c r="I4558" s="17"/>
      <c r="J4558" s="17"/>
      <c r="K4558" s="17"/>
      <c r="L4558" s="17"/>
      <c r="M4558" s="17"/>
      <c r="N4558" s="17"/>
    </row>
    <row r="4559" spans="2:14" ht="24.95" customHeight="1">
      <c r="B4559" s="17"/>
      <c r="C4559" s="17"/>
      <c r="F4559" s="17"/>
      <c r="G4559" s="17"/>
      <c r="H4559" s="17"/>
      <c r="I4559" s="17"/>
      <c r="J4559" s="17"/>
      <c r="K4559" s="17"/>
      <c r="L4559" s="17"/>
      <c r="M4559" s="17"/>
      <c r="N4559" s="17"/>
    </row>
    <row r="4560" spans="2:14" ht="24.95" customHeight="1">
      <c r="B4560" s="17"/>
      <c r="C4560" s="17"/>
      <c r="F4560" s="17"/>
      <c r="G4560" s="17"/>
      <c r="H4560" s="17"/>
      <c r="I4560" s="17"/>
      <c r="J4560" s="17"/>
      <c r="K4560" s="17"/>
      <c r="L4560" s="17"/>
      <c r="M4560" s="17"/>
      <c r="N4560" s="17"/>
    </row>
    <row r="4561" spans="2:14" ht="24.95" customHeight="1">
      <c r="B4561" s="17"/>
      <c r="C4561" s="17"/>
      <c r="F4561" s="17"/>
      <c r="G4561" s="17"/>
      <c r="H4561" s="17"/>
      <c r="I4561" s="17"/>
      <c r="J4561" s="17"/>
      <c r="K4561" s="17"/>
      <c r="L4561" s="17"/>
      <c r="M4561" s="17"/>
      <c r="N4561" s="17"/>
    </row>
    <row r="4562" spans="2:14" ht="24.95" customHeight="1">
      <c r="B4562" s="17"/>
      <c r="C4562" s="17"/>
      <c r="F4562" s="17"/>
      <c r="G4562" s="17"/>
      <c r="H4562" s="17"/>
      <c r="I4562" s="17"/>
      <c r="J4562" s="17"/>
      <c r="K4562" s="17"/>
      <c r="L4562" s="17"/>
      <c r="M4562" s="17"/>
      <c r="N4562" s="17"/>
    </row>
    <row r="4563" spans="2:14" ht="24.95" customHeight="1">
      <c r="B4563" s="17"/>
      <c r="C4563" s="17"/>
      <c r="F4563" s="17"/>
      <c r="G4563" s="17"/>
      <c r="H4563" s="17"/>
      <c r="I4563" s="17"/>
      <c r="J4563" s="17"/>
      <c r="K4563" s="17"/>
      <c r="L4563" s="17"/>
      <c r="M4563" s="17"/>
      <c r="N4563" s="17"/>
    </row>
    <row r="4564" spans="2:14" ht="24.95" customHeight="1">
      <c r="B4564" s="17"/>
      <c r="C4564" s="17"/>
      <c r="F4564" s="17"/>
      <c r="G4564" s="17"/>
      <c r="H4564" s="17"/>
      <c r="I4564" s="17"/>
      <c r="J4564" s="17"/>
      <c r="K4564" s="17"/>
      <c r="L4564" s="17"/>
      <c r="M4564" s="17"/>
      <c r="N4564" s="17"/>
    </row>
    <row r="4565" spans="2:14" ht="24.95" customHeight="1">
      <c r="B4565" s="17"/>
      <c r="C4565" s="17"/>
      <c r="F4565" s="17"/>
      <c r="G4565" s="17"/>
      <c r="H4565" s="17"/>
      <c r="I4565" s="17"/>
      <c r="J4565" s="17"/>
      <c r="K4565" s="17"/>
      <c r="L4565" s="17"/>
      <c r="M4565" s="17"/>
      <c r="N4565" s="17"/>
    </row>
    <row r="4566" spans="2:14" ht="24.95" customHeight="1">
      <c r="B4566" s="17"/>
      <c r="C4566" s="17"/>
      <c r="F4566" s="17"/>
      <c r="G4566" s="17"/>
      <c r="H4566" s="17"/>
      <c r="I4566" s="17"/>
      <c r="J4566" s="17"/>
      <c r="K4566" s="17"/>
      <c r="L4566" s="17"/>
      <c r="M4566" s="17"/>
      <c r="N4566" s="17"/>
    </row>
    <row r="4567" spans="2:14" ht="24.95" customHeight="1">
      <c r="B4567" s="17"/>
      <c r="C4567" s="17"/>
      <c r="F4567" s="17"/>
      <c r="G4567" s="17"/>
      <c r="H4567" s="17"/>
      <c r="I4567" s="17"/>
      <c r="J4567" s="17"/>
      <c r="K4567" s="17"/>
      <c r="L4567" s="17"/>
      <c r="M4567" s="17"/>
      <c r="N4567" s="17"/>
    </row>
    <row r="4568" spans="2:14" ht="24.95" customHeight="1">
      <c r="B4568" s="17"/>
      <c r="C4568" s="17"/>
      <c r="F4568" s="17"/>
      <c r="G4568" s="17"/>
      <c r="H4568" s="17"/>
      <c r="I4568" s="17"/>
      <c r="J4568" s="17"/>
      <c r="K4568" s="17"/>
      <c r="L4568" s="17"/>
      <c r="M4568" s="17"/>
      <c r="N4568" s="17"/>
    </row>
    <row r="4569" spans="2:14" ht="24.95" customHeight="1">
      <c r="B4569" s="17"/>
      <c r="C4569" s="17"/>
      <c r="F4569" s="17"/>
      <c r="G4569" s="17"/>
      <c r="H4569" s="17"/>
      <c r="I4569" s="17"/>
      <c r="J4569" s="17"/>
      <c r="K4569" s="17"/>
      <c r="L4569" s="17"/>
      <c r="M4569" s="17"/>
      <c r="N4569" s="17"/>
    </row>
    <row r="4570" spans="2:14" ht="24.95" customHeight="1">
      <c r="B4570" s="17"/>
      <c r="C4570" s="17"/>
      <c r="F4570" s="17"/>
      <c r="G4570" s="17"/>
      <c r="H4570" s="17"/>
      <c r="I4570" s="17"/>
      <c r="J4570" s="17"/>
      <c r="K4570" s="17"/>
      <c r="L4570" s="17"/>
      <c r="M4570" s="17"/>
      <c r="N4570" s="17"/>
    </row>
    <row r="4571" spans="2:14" ht="24.95" customHeight="1">
      <c r="B4571" s="17"/>
      <c r="C4571" s="17"/>
      <c r="F4571" s="17"/>
      <c r="G4571" s="17"/>
      <c r="H4571" s="17"/>
      <c r="I4571" s="17"/>
      <c r="J4571" s="17"/>
      <c r="K4571" s="17"/>
      <c r="L4571" s="17"/>
      <c r="M4571" s="17"/>
      <c r="N4571" s="17"/>
    </row>
    <row r="4572" spans="2:14" ht="24.95" customHeight="1">
      <c r="B4572" s="17"/>
      <c r="C4572" s="17"/>
      <c r="F4572" s="17"/>
      <c r="G4572" s="17"/>
      <c r="H4572" s="17"/>
      <c r="I4572" s="17"/>
      <c r="J4572" s="17"/>
      <c r="K4572" s="17"/>
      <c r="L4572" s="17"/>
      <c r="M4572" s="17"/>
      <c r="N4572" s="17"/>
    </row>
    <row r="4573" spans="2:14" ht="24.95" customHeight="1">
      <c r="B4573" s="17"/>
      <c r="C4573" s="17"/>
      <c r="F4573" s="17"/>
      <c r="G4573" s="17"/>
      <c r="H4573" s="17"/>
      <c r="I4573" s="17"/>
      <c r="J4573" s="17"/>
      <c r="K4573" s="17"/>
      <c r="L4573" s="17"/>
      <c r="M4573" s="17"/>
      <c r="N4573" s="17"/>
    </row>
    <row r="4574" spans="2:14" ht="24.95" customHeight="1">
      <c r="B4574" s="17"/>
      <c r="C4574" s="17"/>
      <c r="F4574" s="17"/>
      <c r="G4574" s="17"/>
      <c r="H4574" s="17"/>
      <c r="I4574" s="17"/>
      <c r="J4574" s="17"/>
      <c r="K4574" s="17"/>
      <c r="L4574" s="17"/>
      <c r="M4574" s="17"/>
      <c r="N4574" s="17"/>
    </row>
    <row r="4575" spans="2:14" ht="24.95" customHeight="1">
      <c r="B4575" s="17"/>
      <c r="C4575" s="17"/>
      <c r="F4575" s="17"/>
      <c r="G4575" s="17"/>
      <c r="H4575" s="17"/>
      <c r="I4575" s="17"/>
      <c r="J4575" s="17"/>
      <c r="K4575" s="17"/>
      <c r="L4575" s="17"/>
      <c r="M4575" s="17"/>
      <c r="N4575" s="17"/>
    </row>
    <row r="4576" spans="2:14" ht="24.95" customHeight="1">
      <c r="B4576" s="17"/>
      <c r="C4576" s="17"/>
      <c r="F4576" s="17"/>
      <c r="G4576" s="17"/>
      <c r="H4576" s="17"/>
      <c r="I4576" s="17"/>
      <c r="J4576" s="17"/>
      <c r="K4576" s="17"/>
      <c r="L4576" s="17"/>
      <c r="M4576" s="17"/>
      <c r="N4576" s="17"/>
    </row>
    <row r="4577" spans="2:14" ht="24.95" customHeight="1">
      <c r="B4577" s="17"/>
      <c r="C4577" s="17"/>
      <c r="F4577" s="17"/>
      <c r="G4577" s="17"/>
      <c r="H4577" s="17"/>
      <c r="I4577" s="17"/>
      <c r="J4577" s="17"/>
      <c r="K4577" s="17"/>
      <c r="L4577" s="17"/>
      <c r="M4577" s="17"/>
      <c r="N4577" s="17"/>
    </row>
    <row r="4578" spans="2:14" ht="24.95" customHeight="1">
      <c r="B4578" s="17"/>
      <c r="C4578" s="17"/>
      <c r="F4578" s="17"/>
      <c r="G4578" s="17"/>
      <c r="H4578" s="17"/>
      <c r="I4578" s="17"/>
      <c r="J4578" s="17"/>
      <c r="K4578" s="17"/>
      <c r="L4578" s="17"/>
      <c r="M4578" s="17"/>
      <c r="N4578" s="17"/>
    </row>
    <row r="4579" spans="2:14" ht="24.95" customHeight="1">
      <c r="B4579" s="17"/>
      <c r="C4579" s="17"/>
      <c r="F4579" s="17"/>
      <c r="G4579" s="17"/>
      <c r="H4579" s="17"/>
      <c r="I4579" s="17"/>
      <c r="J4579" s="17"/>
      <c r="K4579" s="17"/>
      <c r="L4579" s="17"/>
      <c r="M4579" s="17"/>
      <c r="N4579" s="17"/>
    </row>
    <row r="4580" spans="2:14" ht="24.95" customHeight="1">
      <c r="B4580" s="17"/>
      <c r="C4580" s="17"/>
      <c r="F4580" s="17"/>
      <c r="G4580" s="17"/>
      <c r="H4580" s="17"/>
      <c r="I4580" s="17"/>
      <c r="J4580" s="17"/>
      <c r="K4580" s="17"/>
      <c r="L4580" s="17"/>
      <c r="M4580" s="17"/>
      <c r="N4580" s="17"/>
    </row>
    <row r="4581" spans="2:14" ht="24.95" customHeight="1">
      <c r="B4581" s="17"/>
      <c r="C4581" s="17"/>
      <c r="F4581" s="17"/>
      <c r="G4581" s="17"/>
      <c r="H4581" s="17"/>
      <c r="I4581" s="17"/>
      <c r="J4581" s="17"/>
      <c r="K4581" s="17"/>
      <c r="L4581" s="17"/>
      <c r="M4581" s="17"/>
      <c r="N4581" s="17"/>
    </row>
    <row r="4582" spans="2:14" ht="24.95" customHeight="1">
      <c r="B4582" s="17"/>
      <c r="C4582" s="17"/>
      <c r="F4582" s="17"/>
      <c r="G4582" s="17"/>
      <c r="H4582" s="17"/>
      <c r="I4582" s="17"/>
      <c r="J4582" s="17"/>
      <c r="K4582" s="17"/>
      <c r="L4582" s="17"/>
      <c r="M4582" s="17"/>
      <c r="N4582" s="17"/>
    </row>
    <row r="4583" spans="2:14" ht="24.95" customHeight="1">
      <c r="B4583" s="17"/>
      <c r="C4583" s="17"/>
      <c r="F4583" s="17"/>
      <c r="G4583" s="17"/>
      <c r="H4583" s="17"/>
      <c r="I4583" s="17"/>
      <c r="J4583" s="17"/>
      <c r="K4583" s="17"/>
      <c r="L4583" s="17"/>
      <c r="M4583" s="17"/>
      <c r="N4583" s="17"/>
    </row>
    <row r="4584" spans="2:14" ht="24.95" customHeight="1">
      <c r="B4584" s="17"/>
      <c r="C4584" s="17"/>
      <c r="F4584" s="17"/>
      <c r="G4584" s="17"/>
      <c r="H4584" s="17"/>
      <c r="I4584" s="17"/>
      <c r="J4584" s="17"/>
      <c r="K4584" s="17"/>
      <c r="L4584" s="17"/>
      <c r="M4584" s="17"/>
      <c r="N4584" s="17"/>
    </row>
    <row r="4585" spans="2:14" ht="24.95" customHeight="1">
      <c r="B4585" s="17"/>
      <c r="C4585" s="17"/>
      <c r="F4585" s="17"/>
      <c r="G4585" s="17"/>
      <c r="H4585" s="17"/>
      <c r="I4585" s="17"/>
      <c r="J4585" s="17"/>
      <c r="K4585" s="17"/>
      <c r="L4585" s="17"/>
      <c r="M4585" s="17"/>
      <c r="N4585" s="17"/>
    </row>
    <row r="4586" spans="2:14" ht="24.95" customHeight="1">
      <c r="B4586" s="17"/>
      <c r="C4586" s="17"/>
      <c r="F4586" s="17"/>
      <c r="G4586" s="17"/>
      <c r="H4586" s="17"/>
      <c r="I4586" s="17"/>
      <c r="J4586" s="17"/>
      <c r="K4586" s="17"/>
      <c r="L4586" s="17"/>
      <c r="M4586" s="17"/>
      <c r="N4586" s="17"/>
    </row>
    <row r="4587" spans="2:14" ht="24.95" customHeight="1">
      <c r="B4587" s="17"/>
      <c r="C4587" s="17"/>
      <c r="F4587" s="17"/>
      <c r="G4587" s="17"/>
      <c r="H4587" s="17"/>
      <c r="I4587" s="17"/>
      <c r="J4587" s="17"/>
      <c r="K4587" s="17"/>
      <c r="L4587" s="17"/>
      <c r="M4587" s="17"/>
      <c r="N4587" s="17"/>
    </row>
    <row r="4588" spans="2:14" ht="24.95" customHeight="1">
      <c r="B4588" s="17"/>
      <c r="C4588" s="17"/>
      <c r="F4588" s="17"/>
      <c r="G4588" s="17"/>
      <c r="H4588" s="17"/>
      <c r="I4588" s="17"/>
      <c r="J4588" s="17"/>
      <c r="K4588" s="17"/>
      <c r="L4588" s="17"/>
      <c r="M4588" s="17"/>
      <c r="N4588" s="17"/>
    </row>
    <row r="4589" spans="2:14" ht="24.95" customHeight="1">
      <c r="B4589" s="17"/>
      <c r="C4589" s="17"/>
      <c r="F4589" s="17"/>
      <c r="G4589" s="17"/>
      <c r="H4589" s="17"/>
      <c r="I4589" s="17"/>
      <c r="J4589" s="17"/>
      <c r="K4589" s="17"/>
      <c r="L4589" s="17"/>
      <c r="M4589" s="17"/>
      <c r="N4589" s="17"/>
    </row>
    <row r="4590" spans="2:14" ht="24.95" customHeight="1">
      <c r="B4590" s="17"/>
      <c r="C4590" s="17"/>
      <c r="F4590" s="17"/>
      <c r="G4590" s="17"/>
      <c r="H4590" s="17"/>
      <c r="I4590" s="17"/>
      <c r="J4590" s="17"/>
      <c r="K4590" s="17"/>
      <c r="L4590" s="17"/>
      <c r="M4590" s="17"/>
      <c r="N4590" s="17"/>
    </row>
    <row r="4591" spans="2:14" ht="24.95" customHeight="1">
      <c r="B4591" s="17"/>
      <c r="C4591" s="17"/>
      <c r="F4591" s="17"/>
      <c r="G4591" s="17"/>
      <c r="H4591" s="17"/>
      <c r="I4591" s="17"/>
      <c r="J4591" s="17"/>
      <c r="K4591" s="17"/>
      <c r="L4591" s="17"/>
      <c r="M4591" s="17"/>
      <c r="N4591" s="17"/>
    </row>
    <row r="4592" spans="2:14" ht="24.95" customHeight="1">
      <c r="B4592" s="17"/>
      <c r="C4592" s="17"/>
      <c r="F4592" s="17"/>
      <c r="G4592" s="17"/>
      <c r="H4592" s="17"/>
      <c r="I4592" s="17"/>
      <c r="J4592" s="17"/>
      <c r="K4592" s="17"/>
      <c r="L4592" s="17"/>
      <c r="M4592" s="17"/>
      <c r="N4592" s="17"/>
    </row>
    <row r="4593" spans="2:14" ht="24.95" customHeight="1">
      <c r="B4593" s="17"/>
      <c r="C4593" s="17"/>
      <c r="F4593" s="17"/>
      <c r="G4593" s="17"/>
      <c r="H4593" s="17"/>
      <c r="I4593" s="17"/>
      <c r="J4593" s="17"/>
      <c r="K4593" s="17"/>
      <c r="L4593" s="17"/>
      <c r="M4593" s="17"/>
      <c r="N4593" s="17"/>
    </row>
    <row r="4594" spans="2:14" ht="24.95" customHeight="1">
      <c r="B4594" s="17"/>
      <c r="C4594" s="17"/>
      <c r="F4594" s="17"/>
      <c r="G4594" s="17"/>
      <c r="H4594" s="17"/>
      <c r="I4594" s="17"/>
      <c r="J4594" s="17"/>
      <c r="K4594" s="17"/>
      <c r="L4594" s="17"/>
      <c r="M4594" s="17"/>
      <c r="N4594" s="17"/>
    </row>
    <row r="4595" spans="2:14" ht="24.95" customHeight="1">
      <c r="B4595" s="17"/>
      <c r="C4595" s="17"/>
      <c r="F4595" s="17"/>
      <c r="G4595" s="17"/>
      <c r="H4595" s="17"/>
      <c r="I4595" s="17"/>
      <c r="J4595" s="17"/>
      <c r="K4595" s="17"/>
      <c r="L4595" s="17"/>
      <c r="M4595" s="17"/>
      <c r="N4595" s="17"/>
    </row>
    <row r="4596" spans="2:14" ht="24.95" customHeight="1">
      <c r="B4596" s="17"/>
      <c r="C4596" s="17"/>
      <c r="F4596" s="17"/>
      <c r="G4596" s="17"/>
      <c r="H4596" s="17"/>
      <c r="I4596" s="17"/>
      <c r="J4596" s="17"/>
      <c r="K4596" s="17"/>
      <c r="L4596" s="17"/>
      <c r="M4596" s="17"/>
      <c r="N4596" s="17"/>
    </row>
    <row r="4597" spans="2:14" ht="24.95" customHeight="1">
      <c r="B4597" s="17"/>
      <c r="C4597" s="17"/>
      <c r="F4597" s="17"/>
      <c r="G4597" s="17"/>
      <c r="H4597" s="17"/>
      <c r="I4597" s="17"/>
      <c r="J4597" s="17"/>
      <c r="K4597" s="17"/>
      <c r="L4597" s="17"/>
      <c r="M4597" s="17"/>
      <c r="N4597" s="17"/>
    </row>
    <row r="4598" spans="2:14" ht="24.95" customHeight="1">
      <c r="B4598" s="17"/>
      <c r="C4598" s="17"/>
      <c r="F4598" s="17"/>
      <c r="G4598" s="17"/>
      <c r="H4598" s="17"/>
      <c r="I4598" s="17"/>
      <c r="J4598" s="17"/>
      <c r="K4598" s="17"/>
      <c r="L4598" s="17"/>
      <c r="M4598" s="17"/>
      <c r="N4598" s="17"/>
    </row>
    <row r="4599" spans="2:14" ht="24.95" customHeight="1">
      <c r="B4599" s="17"/>
      <c r="C4599" s="17"/>
      <c r="F4599" s="17"/>
      <c r="G4599" s="17"/>
      <c r="H4599" s="17"/>
      <c r="I4599" s="17"/>
      <c r="J4599" s="17"/>
      <c r="K4599" s="17"/>
      <c r="L4599" s="17"/>
      <c r="M4599" s="17"/>
      <c r="N4599" s="17"/>
    </row>
    <row r="4600" spans="2:14" ht="24.95" customHeight="1">
      <c r="B4600" s="17"/>
      <c r="C4600" s="17"/>
      <c r="F4600" s="17"/>
      <c r="G4600" s="17"/>
      <c r="H4600" s="17"/>
      <c r="I4600" s="17"/>
      <c r="J4600" s="17"/>
      <c r="K4600" s="17"/>
      <c r="L4600" s="17"/>
      <c r="M4600" s="17"/>
      <c r="N4600" s="17"/>
    </row>
    <row r="4601" spans="2:14" ht="24.95" customHeight="1">
      <c r="B4601" s="17"/>
      <c r="C4601" s="17"/>
      <c r="F4601" s="17"/>
      <c r="G4601" s="17"/>
      <c r="H4601" s="17"/>
      <c r="I4601" s="17"/>
      <c r="J4601" s="17"/>
      <c r="K4601" s="17"/>
      <c r="L4601" s="17"/>
      <c r="M4601" s="17"/>
      <c r="N4601" s="17"/>
    </row>
    <row r="4602" spans="2:14" ht="24.95" customHeight="1">
      <c r="B4602" s="17"/>
      <c r="C4602" s="17"/>
      <c r="F4602" s="17"/>
      <c r="G4602" s="17"/>
      <c r="H4602" s="17"/>
      <c r="I4602" s="17"/>
      <c r="J4602" s="17"/>
      <c r="K4602" s="17"/>
      <c r="L4602" s="17"/>
      <c r="M4602" s="17"/>
      <c r="N4602" s="17"/>
    </row>
    <row r="4603" spans="2:14" ht="24.95" customHeight="1">
      <c r="B4603" s="17"/>
      <c r="C4603" s="17"/>
      <c r="F4603" s="17"/>
      <c r="G4603" s="17"/>
      <c r="H4603" s="17"/>
      <c r="I4603" s="17"/>
      <c r="J4603" s="17"/>
      <c r="K4603" s="17"/>
      <c r="L4603" s="17"/>
      <c r="M4603" s="17"/>
      <c r="N4603" s="17"/>
    </row>
    <row r="4604" spans="2:14" ht="24.95" customHeight="1">
      <c r="B4604" s="17"/>
      <c r="C4604" s="17"/>
      <c r="F4604" s="17"/>
      <c r="G4604" s="17"/>
      <c r="H4604" s="17"/>
      <c r="I4604" s="17"/>
      <c r="J4604" s="17"/>
      <c r="K4604" s="17"/>
      <c r="L4604" s="17"/>
      <c r="M4604" s="17"/>
      <c r="N4604" s="17"/>
    </row>
    <row r="4605" spans="2:14" ht="24.95" customHeight="1">
      <c r="B4605" s="17"/>
      <c r="C4605" s="17"/>
      <c r="F4605" s="17"/>
      <c r="G4605" s="17"/>
      <c r="H4605" s="17"/>
      <c r="I4605" s="17"/>
      <c r="J4605" s="17"/>
      <c r="K4605" s="17"/>
      <c r="L4605" s="17"/>
      <c r="M4605" s="17"/>
      <c r="N4605" s="17"/>
    </row>
    <row r="4606" spans="2:14" ht="24.95" customHeight="1">
      <c r="B4606" s="17"/>
      <c r="C4606" s="17"/>
      <c r="F4606" s="17"/>
      <c r="G4606" s="17"/>
      <c r="H4606" s="17"/>
      <c r="I4606" s="17"/>
      <c r="J4606" s="17"/>
      <c r="K4606" s="17"/>
      <c r="L4606" s="17"/>
      <c r="M4606" s="17"/>
      <c r="N4606" s="17"/>
    </row>
    <row r="4607" spans="2:14" ht="24.95" customHeight="1">
      <c r="B4607" s="17"/>
      <c r="C4607" s="17"/>
      <c r="F4607" s="17"/>
      <c r="G4607" s="17"/>
      <c r="H4607" s="17"/>
      <c r="I4607" s="17"/>
      <c r="J4607" s="17"/>
      <c r="K4607" s="17"/>
      <c r="L4607" s="17"/>
      <c r="M4607" s="17"/>
      <c r="N4607" s="17"/>
    </row>
    <row r="4608" spans="2:14" ht="24.95" customHeight="1">
      <c r="B4608" s="17"/>
      <c r="C4608" s="17"/>
      <c r="F4608" s="17"/>
      <c r="G4608" s="17"/>
      <c r="H4608" s="17"/>
      <c r="I4608" s="17"/>
      <c r="J4608" s="17"/>
      <c r="K4608" s="17"/>
      <c r="L4608" s="17"/>
      <c r="M4608" s="17"/>
      <c r="N4608" s="17"/>
    </row>
    <row r="4609" spans="2:14" ht="24.95" customHeight="1">
      <c r="B4609" s="17"/>
      <c r="C4609" s="17"/>
      <c r="F4609" s="17"/>
      <c r="G4609" s="17"/>
      <c r="H4609" s="17"/>
      <c r="I4609" s="17"/>
      <c r="J4609" s="17"/>
      <c r="K4609" s="17"/>
      <c r="L4609" s="17"/>
      <c r="M4609" s="17"/>
      <c r="N4609" s="17"/>
    </row>
    <row r="4610" spans="2:14" ht="24.95" customHeight="1">
      <c r="B4610" s="17"/>
      <c r="C4610" s="17"/>
      <c r="F4610" s="17"/>
      <c r="G4610" s="17"/>
      <c r="H4610" s="17"/>
      <c r="I4610" s="17"/>
      <c r="J4610" s="17"/>
      <c r="K4610" s="17"/>
      <c r="L4610" s="17"/>
      <c r="M4610" s="17"/>
      <c r="N4610" s="17"/>
    </row>
    <row r="4611" spans="2:14" ht="24.95" customHeight="1">
      <c r="B4611" s="17"/>
      <c r="C4611" s="17"/>
      <c r="F4611" s="17"/>
      <c r="G4611" s="17"/>
      <c r="H4611" s="17"/>
      <c r="I4611" s="17"/>
      <c r="J4611" s="17"/>
      <c r="K4611" s="17"/>
      <c r="L4611" s="17"/>
      <c r="M4611" s="17"/>
      <c r="N4611" s="17"/>
    </row>
    <row r="4612" spans="2:14" ht="24.95" customHeight="1">
      <c r="B4612" s="17"/>
      <c r="C4612" s="17"/>
      <c r="F4612" s="17"/>
      <c r="G4612" s="17"/>
      <c r="H4612" s="17"/>
      <c r="I4612" s="17"/>
      <c r="J4612" s="17"/>
      <c r="K4612" s="17"/>
      <c r="L4612" s="17"/>
      <c r="M4612" s="17"/>
      <c r="N4612" s="17"/>
    </row>
    <row r="4613" spans="2:14" ht="24.95" customHeight="1">
      <c r="B4613" s="17"/>
      <c r="C4613" s="17"/>
      <c r="F4613" s="17"/>
      <c r="G4613" s="17"/>
      <c r="H4613" s="17"/>
      <c r="I4613" s="17"/>
      <c r="J4613" s="17"/>
      <c r="K4613" s="17"/>
      <c r="L4613" s="17"/>
      <c r="M4613" s="17"/>
      <c r="N4613" s="17"/>
    </row>
    <row r="4614" spans="2:14" ht="24.95" customHeight="1">
      <c r="B4614" s="17"/>
      <c r="C4614" s="17"/>
      <c r="F4614" s="17"/>
      <c r="G4614" s="17"/>
      <c r="H4614" s="17"/>
      <c r="I4614" s="17"/>
      <c r="J4614" s="17"/>
      <c r="K4614" s="17"/>
      <c r="L4614" s="17"/>
      <c r="M4614" s="17"/>
      <c r="N4614" s="17"/>
    </row>
    <row r="4615" spans="2:14" ht="24.95" customHeight="1">
      <c r="B4615" s="17"/>
      <c r="C4615" s="17"/>
      <c r="F4615" s="17"/>
      <c r="G4615" s="17"/>
      <c r="H4615" s="17"/>
      <c r="I4615" s="17"/>
      <c r="J4615" s="17"/>
      <c r="K4615" s="17"/>
      <c r="L4615" s="17"/>
      <c r="M4615" s="17"/>
      <c r="N4615" s="17"/>
    </row>
    <row r="4616" spans="2:14" ht="24.95" customHeight="1">
      <c r="B4616" s="17"/>
      <c r="C4616" s="17"/>
      <c r="F4616" s="17"/>
      <c r="G4616" s="17"/>
      <c r="H4616" s="17"/>
      <c r="I4616" s="17"/>
      <c r="J4616" s="17"/>
      <c r="K4616" s="17"/>
      <c r="L4616" s="17"/>
      <c r="M4616" s="17"/>
      <c r="N4616" s="17"/>
    </row>
    <row r="4617" spans="2:14" ht="24.95" customHeight="1">
      <c r="B4617" s="17"/>
      <c r="C4617" s="17"/>
      <c r="F4617" s="17"/>
      <c r="G4617" s="17"/>
      <c r="H4617" s="17"/>
      <c r="I4617" s="17"/>
      <c r="J4617" s="17"/>
      <c r="K4617" s="17"/>
      <c r="L4617" s="17"/>
      <c r="M4617" s="17"/>
      <c r="N4617" s="17"/>
    </row>
    <row r="4618" spans="2:14" ht="24.95" customHeight="1">
      <c r="B4618" s="17"/>
      <c r="C4618" s="17"/>
      <c r="F4618" s="17"/>
      <c r="G4618" s="17"/>
      <c r="H4618" s="17"/>
      <c r="I4618" s="17"/>
      <c r="J4618" s="17"/>
      <c r="K4618" s="17"/>
      <c r="L4618" s="17"/>
      <c r="M4618" s="17"/>
      <c r="N4618" s="17"/>
    </row>
    <row r="4619" spans="2:14" ht="24.95" customHeight="1">
      <c r="B4619" s="17"/>
      <c r="C4619" s="17"/>
      <c r="F4619" s="17"/>
      <c r="G4619" s="17"/>
      <c r="H4619" s="17"/>
      <c r="I4619" s="17"/>
      <c r="J4619" s="17"/>
      <c r="K4619" s="17"/>
      <c r="L4619" s="17"/>
      <c r="M4619" s="17"/>
      <c r="N4619" s="17"/>
    </row>
    <row r="4620" spans="2:14" ht="24.95" customHeight="1">
      <c r="B4620" s="17"/>
      <c r="C4620" s="17"/>
      <c r="F4620" s="17"/>
      <c r="G4620" s="17"/>
      <c r="H4620" s="17"/>
      <c r="I4620" s="17"/>
      <c r="J4620" s="17"/>
      <c r="K4620" s="17"/>
      <c r="L4620" s="17"/>
      <c r="M4620" s="17"/>
      <c r="N4620" s="17"/>
    </row>
    <row r="4621" spans="2:14" ht="24.95" customHeight="1">
      <c r="B4621" s="17"/>
      <c r="C4621" s="17"/>
      <c r="F4621" s="17"/>
      <c r="G4621" s="17"/>
      <c r="H4621" s="17"/>
      <c r="I4621" s="17"/>
      <c r="J4621" s="17"/>
      <c r="K4621" s="17"/>
      <c r="L4621" s="17"/>
      <c r="M4621" s="17"/>
      <c r="N4621" s="17"/>
    </row>
    <row r="4622" spans="2:14" ht="24.95" customHeight="1">
      <c r="B4622" s="17"/>
      <c r="C4622" s="17"/>
      <c r="F4622" s="17"/>
      <c r="G4622" s="17"/>
      <c r="H4622" s="17"/>
      <c r="I4622" s="17"/>
      <c r="J4622" s="17"/>
      <c r="K4622" s="17"/>
      <c r="L4622" s="17"/>
      <c r="M4622" s="17"/>
      <c r="N4622" s="17"/>
    </row>
    <row r="4623" spans="2:14" ht="24.95" customHeight="1">
      <c r="B4623" s="17"/>
      <c r="C4623" s="17"/>
      <c r="F4623" s="17"/>
      <c r="G4623" s="17"/>
      <c r="H4623" s="17"/>
      <c r="I4623" s="17"/>
      <c r="J4623" s="17"/>
      <c r="K4623" s="17"/>
      <c r="L4623" s="17"/>
      <c r="M4623" s="17"/>
      <c r="N4623" s="17"/>
    </row>
    <row r="4624" spans="2:14" ht="24.95" customHeight="1">
      <c r="B4624" s="17"/>
      <c r="C4624" s="17"/>
      <c r="F4624" s="17"/>
      <c r="G4624" s="17"/>
      <c r="H4624" s="17"/>
      <c r="I4624" s="17"/>
      <c r="J4624" s="17"/>
      <c r="K4624" s="17"/>
      <c r="L4624" s="17"/>
      <c r="M4624" s="17"/>
      <c r="N4624" s="17"/>
    </row>
    <row r="4625" spans="2:14" ht="24.95" customHeight="1">
      <c r="B4625" s="17"/>
      <c r="C4625" s="17"/>
      <c r="F4625" s="17"/>
      <c r="G4625" s="17"/>
      <c r="H4625" s="17"/>
      <c r="I4625" s="17"/>
      <c r="J4625" s="17"/>
      <c r="K4625" s="17"/>
      <c r="L4625" s="17"/>
      <c r="M4625" s="17"/>
      <c r="N4625" s="17"/>
    </row>
    <row r="4626" spans="2:14" ht="24.95" customHeight="1">
      <c r="B4626" s="17"/>
      <c r="C4626" s="17"/>
      <c r="F4626" s="17"/>
      <c r="G4626" s="17"/>
      <c r="H4626" s="17"/>
      <c r="I4626" s="17"/>
      <c r="J4626" s="17"/>
      <c r="K4626" s="17"/>
      <c r="L4626" s="17"/>
      <c r="M4626" s="17"/>
      <c r="N4626" s="17"/>
    </row>
    <row r="4627" spans="2:14" ht="24.95" customHeight="1">
      <c r="B4627" s="17"/>
      <c r="C4627" s="17"/>
      <c r="F4627" s="17"/>
      <c r="G4627" s="17"/>
      <c r="H4627" s="17"/>
      <c r="I4627" s="17"/>
      <c r="J4627" s="17"/>
      <c r="K4627" s="17"/>
      <c r="L4627" s="17"/>
      <c r="M4627" s="17"/>
      <c r="N4627" s="17"/>
    </row>
    <row r="4628" spans="2:14" ht="24.95" customHeight="1">
      <c r="B4628" s="17"/>
      <c r="C4628" s="17"/>
      <c r="F4628" s="17"/>
      <c r="G4628" s="17"/>
      <c r="H4628" s="17"/>
      <c r="I4628" s="17"/>
      <c r="J4628" s="17"/>
      <c r="K4628" s="17"/>
      <c r="L4628" s="17"/>
      <c r="M4628" s="17"/>
      <c r="N4628" s="17"/>
    </row>
    <row r="4629" spans="2:14" ht="24.95" customHeight="1">
      <c r="B4629" s="17"/>
      <c r="C4629" s="17"/>
      <c r="F4629" s="17"/>
      <c r="G4629" s="17"/>
      <c r="H4629" s="17"/>
      <c r="I4629" s="17"/>
      <c r="J4629" s="17"/>
      <c r="K4629" s="17"/>
      <c r="L4629" s="17"/>
      <c r="M4629" s="17"/>
      <c r="N4629" s="17"/>
    </row>
    <row r="4630" spans="2:14" ht="24.95" customHeight="1">
      <c r="B4630" s="17"/>
      <c r="C4630" s="17"/>
      <c r="F4630" s="17"/>
      <c r="G4630" s="17"/>
      <c r="H4630" s="17"/>
      <c r="I4630" s="17"/>
      <c r="J4630" s="17"/>
      <c r="K4630" s="17"/>
      <c r="L4630" s="17"/>
      <c r="M4630" s="17"/>
      <c r="N4630" s="17"/>
    </row>
    <row r="4631" spans="2:14" ht="24.95" customHeight="1">
      <c r="B4631" s="17"/>
      <c r="C4631" s="17"/>
      <c r="F4631" s="17"/>
      <c r="G4631" s="17"/>
      <c r="H4631" s="17"/>
      <c r="I4631" s="17"/>
      <c r="J4631" s="17"/>
      <c r="K4631" s="17"/>
      <c r="L4631" s="17"/>
      <c r="M4631" s="17"/>
      <c r="N4631" s="17"/>
    </row>
    <row r="4632" spans="2:14" ht="24.95" customHeight="1">
      <c r="B4632" s="17"/>
      <c r="C4632" s="17"/>
      <c r="F4632" s="17"/>
      <c r="G4632" s="17"/>
      <c r="H4632" s="17"/>
      <c r="I4632" s="17"/>
      <c r="J4632" s="17"/>
      <c r="K4632" s="17"/>
      <c r="L4632" s="17"/>
      <c r="M4632" s="17"/>
      <c r="N4632" s="17"/>
    </row>
    <row r="4633" spans="2:14" ht="24.95" customHeight="1">
      <c r="B4633" s="17"/>
      <c r="C4633" s="17"/>
      <c r="F4633" s="17"/>
      <c r="G4633" s="17"/>
      <c r="H4633" s="17"/>
      <c r="I4633" s="17"/>
      <c r="J4633" s="17"/>
      <c r="K4633" s="17"/>
      <c r="L4633" s="17"/>
      <c r="M4633" s="17"/>
      <c r="N4633" s="17"/>
    </row>
    <row r="4634" spans="2:14" ht="24.95" customHeight="1">
      <c r="B4634" s="17"/>
      <c r="C4634" s="17"/>
      <c r="F4634" s="17"/>
      <c r="G4634" s="17"/>
      <c r="H4634" s="17"/>
      <c r="I4634" s="17"/>
      <c r="J4634" s="17"/>
      <c r="K4634" s="17"/>
      <c r="L4634" s="17"/>
      <c r="M4634" s="17"/>
      <c r="N4634" s="17"/>
    </row>
    <row r="4635" spans="2:14" ht="24.95" customHeight="1">
      <c r="B4635" s="17"/>
      <c r="C4635" s="17"/>
      <c r="F4635" s="17"/>
      <c r="G4635" s="17"/>
      <c r="H4635" s="17"/>
      <c r="I4635" s="17"/>
      <c r="J4635" s="17"/>
      <c r="K4635" s="17"/>
      <c r="L4635" s="17"/>
      <c r="M4635" s="17"/>
      <c r="N4635" s="17"/>
    </row>
    <row r="4636" spans="2:14" ht="24.95" customHeight="1">
      <c r="B4636" s="17"/>
      <c r="C4636" s="17"/>
      <c r="F4636" s="17"/>
      <c r="G4636" s="17"/>
      <c r="H4636" s="17"/>
      <c r="I4636" s="17"/>
      <c r="J4636" s="17"/>
      <c r="K4636" s="17"/>
      <c r="L4636" s="17"/>
      <c r="M4636" s="17"/>
      <c r="N4636" s="17"/>
    </row>
    <row r="4637" spans="2:14" ht="24.95" customHeight="1">
      <c r="B4637" s="17"/>
      <c r="C4637" s="17"/>
      <c r="F4637" s="17"/>
      <c r="G4637" s="17"/>
      <c r="H4637" s="17"/>
      <c r="I4637" s="17"/>
      <c r="J4637" s="17"/>
      <c r="K4637" s="17"/>
      <c r="L4637" s="17"/>
      <c r="M4637" s="17"/>
      <c r="N4637" s="17"/>
    </row>
    <row r="4638" spans="2:14" ht="24.95" customHeight="1">
      <c r="B4638" s="17"/>
      <c r="C4638" s="17"/>
      <c r="F4638" s="17"/>
      <c r="G4638" s="17"/>
      <c r="H4638" s="17"/>
      <c r="I4638" s="17"/>
      <c r="J4638" s="17"/>
      <c r="K4638" s="17"/>
      <c r="L4638" s="17"/>
      <c r="M4638" s="17"/>
      <c r="N4638" s="17"/>
    </row>
    <row r="4639" spans="2:14" ht="24.95" customHeight="1">
      <c r="B4639" s="17"/>
      <c r="C4639" s="17"/>
      <c r="F4639" s="17"/>
      <c r="G4639" s="17"/>
      <c r="H4639" s="17"/>
      <c r="I4639" s="17"/>
      <c r="J4639" s="17"/>
      <c r="K4639" s="17"/>
      <c r="L4639" s="17"/>
      <c r="M4639" s="17"/>
      <c r="N4639" s="17"/>
    </row>
    <row r="4640" spans="2:14" ht="24.95" customHeight="1">
      <c r="B4640" s="17"/>
      <c r="C4640" s="17"/>
      <c r="F4640" s="17"/>
      <c r="G4640" s="17"/>
      <c r="H4640" s="17"/>
      <c r="I4640" s="17"/>
      <c r="J4640" s="17"/>
      <c r="K4640" s="17"/>
      <c r="L4640" s="17"/>
      <c r="M4640" s="17"/>
      <c r="N4640" s="17"/>
    </row>
    <row r="4641" spans="2:14" ht="24.95" customHeight="1">
      <c r="B4641" s="17"/>
      <c r="C4641" s="17"/>
      <c r="F4641" s="17"/>
      <c r="G4641" s="17"/>
      <c r="H4641" s="17"/>
      <c r="I4641" s="17"/>
      <c r="J4641" s="17"/>
      <c r="K4641" s="17"/>
      <c r="L4641" s="17"/>
      <c r="M4641" s="17"/>
      <c r="N4641" s="17"/>
    </row>
    <row r="4642" spans="2:14" ht="24.95" customHeight="1">
      <c r="B4642" s="17"/>
      <c r="C4642" s="17"/>
      <c r="F4642" s="17"/>
      <c r="G4642" s="17"/>
      <c r="H4642" s="17"/>
      <c r="I4642" s="17"/>
      <c r="J4642" s="17"/>
      <c r="K4642" s="17"/>
      <c r="L4642" s="17"/>
      <c r="M4642" s="17"/>
      <c r="N4642" s="17"/>
    </row>
    <row r="4643" spans="2:14" ht="24.95" customHeight="1">
      <c r="B4643" s="17"/>
      <c r="C4643" s="17"/>
      <c r="F4643" s="17"/>
      <c r="G4643" s="17"/>
      <c r="H4643" s="17"/>
      <c r="I4643" s="17"/>
      <c r="J4643" s="17"/>
      <c r="K4643" s="17"/>
      <c r="L4643" s="17"/>
      <c r="M4643" s="17"/>
      <c r="N4643" s="17"/>
    </row>
    <row r="4644" spans="2:14" ht="24.95" customHeight="1">
      <c r="B4644" s="17"/>
      <c r="C4644" s="17"/>
      <c r="F4644" s="17"/>
      <c r="G4644" s="17"/>
      <c r="H4644" s="17"/>
      <c r="I4644" s="17"/>
      <c r="J4644" s="17"/>
      <c r="K4644" s="17"/>
      <c r="L4644" s="17"/>
      <c r="M4644" s="17"/>
      <c r="N4644" s="17"/>
    </row>
    <row r="4645" spans="2:14" ht="24.95" customHeight="1">
      <c r="B4645" s="17"/>
      <c r="C4645" s="17"/>
      <c r="F4645" s="17"/>
      <c r="G4645" s="17"/>
      <c r="H4645" s="17"/>
      <c r="I4645" s="17"/>
      <c r="J4645" s="17"/>
      <c r="K4645" s="17"/>
      <c r="L4645" s="17"/>
      <c r="M4645" s="17"/>
      <c r="N4645" s="17"/>
    </row>
    <row r="4646" spans="2:14" ht="24.95" customHeight="1">
      <c r="B4646" s="17"/>
      <c r="C4646" s="17"/>
      <c r="F4646" s="17"/>
      <c r="G4646" s="17"/>
      <c r="H4646" s="17"/>
      <c r="I4646" s="17"/>
      <c r="J4646" s="17"/>
      <c r="K4646" s="17"/>
      <c r="L4646" s="17"/>
      <c r="M4646" s="17"/>
      <c r="N4646" s="17"/>
    </row>
    <row r="4647" spans="2:14" ht="24.95" customHeight="1">
      <c r="B4647" s="17"/>
      <c r="C4647" s="17"/>
      <c r="F4647" s="17"/>
      <c r="G4647" s="17"/>
      <c r="H4647" s="17"/>
      <c r="I4647" s="17"/>
      <c r="J4647" s="17"/>
      <c r="K4647" s="17"/>
      <c r="L4647" s="17"/>
      <c r="M4647" s="17"/>
      <c r="N4647" s="17"/>
    </row>
    <row r="4648" spans="2:14" ht="24.95" customHeight="1">
      <c r="B4648" s="17"/>
      <c r="C4648" s="17"/>
      <c r="F4648" s="17"/>
      <c r="G4648" s="17"/>
      <c r="H4648" s="17"/>
      <c r="I4648" s="17"/>
      <c r="J4648" s="17"/>
      <c r="K4648" s="17"/>
      <c r="L4648" s="17"/>
      <c r="M4648" s="17"/>
      <c r="N4648" s="17"/>
    </row>
    <row r="4649" spans="2:14" ht="24.95" customHeight="1">
      <c r="B4649" s="17"/>
      <c r="C4649" s="17"/>
      <c r="F4649" s="17"/>
      <c r="G4649" s="17"/>
      <c r="H4649" s="17"/>
      <c r="I4649" s="17"/>
      <c r="J4649" s="17"/>
      <c r="K4649" s="17"/>
      <c r="L4649" s="17"/>
      <c r="M4649" s="17"/>
      <c r="N4649" s="17"/>
    </row>
    <row r="4650" spans="2:14" ht="24.95" customHeight="1">
      <c r="B4650" s="17"/>
      <c r="C4650" s="17"/>
      <c r="F4650" s="17"/>
      <c r="G4650" s="17"/>
      <c r="H4650" s="17"/>
      <c r="I4650" s="17"/>
      <c r="J4650" s="17"/>
      <c r="K4650" s="17"/>
      <c r="L4650" s="17"/>
      <c r="M4650" s="17"/>
      <c r="N4650" s="17"/>
    </row>
    <row r="4651" spans="2:14" ht="24.95" customHeight="1">
      <c r="B4651" s="17"/>
      <c r="C4651" s="17"/>
      <c r="F4651" s="17"/>
      <c r="G4651" s="17"/>
      <c r="H4651" s="17"/>
      <c r="I4651" s="17"/>
      <c r="J4651" s="17"/>
      <c r="K4651" s="17"/>
      <c r="L4651" s="17"/>
      <c r="M4651" s="17"/>
      <c r="N4651" s="17"/>
    </row>
    <row r="4652" spans="2:14" ht="24.95" customHeight="1">
      <c r="B4652" s="17"/>
      <c r="C4652" s="17"/>
      <c r="F4652" s="17"/>
      <c r="G4652" s="17"/>
      <c r="H4652" s="17"/>
      <c r="I4652" s="17"/>
      <c r="J4652" s="17"/>
      <c r="K4652" s="17"/>
      <c r="L4652" s="17"/>
      <c r="M4652" s="17"/>
      <c r="N4652" s="17"/>
    </row>
    <row r="4653" spans="2:14" ht="24.95" customHeight="1">
      <c r="B4653" s="17"/>
      <c r="C4653" s="17"/>
      <c r="F4653" s="17"/>
      <c r="G4653" s="17"/>
      <c r="H4653" s="17"/>
      <c r="I4653" s="17"/>
      <c r="J4653" s="17"/>
      <c r="K4653" s="17"/>
      <c r="L4653" s="17"/>
      <c r="M4653" s="17"/>
      <c r="N4653" s="17"/>
    </row>
    <row r="4654" spans="2:14" ht="24.95" customHeight="1">
      <c r="B4654" s="17"/>
      <c r="C4654" s="17"/>
      <c r="F4654" s="17"/>
      <c r="G4654" s="17"/>
      <c r="H4654" s="17"/>
      <c r="I4654" s="17"/>
      <c r="J4654" s="17"/>
      <c r="K4654" s="17"/>
      <c r="L4654" s="17"/>
      <c r="M4654" s="17"/>
      <c r="N4654" s="17"/>
    </row>
    <row r="4655" spans="2:14" ht="24.95" customHeight="1">
      <c r="B4655" s="17"/>
      <c r="C4655" s="17"/>
      <c r="F4655" s="17"/>
      <c r="G4655" s="17"/>
      <c r="H4655" s="17"/>
      <c r="I4655" s="17"/>
      <c r="J4655" s="17"/>
      <c r="K4655" s="17"/>
      <c r="L4655" s="17"/>
      <c r="M4655" s="17"/>
      <c r="N4655" s="17"/>
    </row>
    <row r="4656" spans="2:14" ht="24.95" customHeight="1">
      <c r="B4656" s="17"/>
      <c r="C4656" s="17"/>
      <c r="F4656" s="17"/>
      <c r="G4656" s="17"/>
      <c r="H4656" s="17"/>
      <c r="I4656" s="17"/>
      <c r="J4656" s="17"/>
      <c r="K4656" s="17"/>
      <c r="L4656" s="17"/>
      <c r="M4656" s="17"/>
      <c r="N4656" s="17"/>
    </row>
    <row r="4657" spans="2:14" ht="24.95" customHeight="1">
      <c r="B4657" s="17"/>
      <c r="C4657" s="17"/>
      <c r="F4657" s="17"/>
      <c r="G4657" s="17"/>
      <c r="H4657" s="17"/>
      <c r="I4657" s="17"/>
      <c r="J4657" s="17"/>
      <c r="K4657" s="17"/>
      <c r="L4657" s="17"/>
      <c r="M4657" s="17"/>
      <c r="N4657" s="17"/>
    </row>
    <row r="4658" spans="2:14" ht="24.95" customHeight="1">
      <c r="B4658" s="17"/>
      <c r="C4658" s="17"/>
      <c r="F4658" s="17"/>
      <c r="G4658" s="17"/>
      <c r="H4658" s="17"/>
      <c r="I4658" s="17"/>
      <c r="J4658" s="17"/>
      <c r="K4658" s="17"/>
      <c r="L4658" s="17"/>
      <c r="M4658" s="17"/>
      <c r="N4658" s="17"/>
    </row>
    <row r="4659" spans="2:14" ht="24.95" customHeight="1">
      <c r="B4659" s="17"/>
      <c r="C4659" s="17"/>
      <c r="F4659" s="17"/>
      <c r="G4659" s="17"/>
      <c r="H4659" s="17"/>
      <c r="I4659" s="17"/>
      <c r="J4659" s="17"/>
      <c r="K4659" s="17"/>
      <c r="L4659" s="17"/>
      <c r="M4659" s="17"/>
      <c r="N4659" s="17"/>
    </row>
    <row r="4660" spans="2:14" ht="24.95" customHeight="1">
      <c r="B4660" s="17"/>
      <c r="C4660" s="17"/>
      <c r="F4660" s="17"/>
      <c r="G4660" s="17"/>
      <c r="H4660" s="17"/>
      <c r="I4660" s="17"/>
      <c r="J4660" s="17"/>
      <c r="K4660" s="17"/>
      <c r="L4660" s="17"/>
      <c r="M4660" s="17"/>
      <c r="N4660" s="17"/>
    </row>
    <row r="4661" spans="2:14" ht="24.95" customHeight="1">
      <c r="B4661" s="17"/>
      <c r="C4661" s="17"/>
      <c r="F4661" s="17"/>
      <c r="G4661" s="17"/>
      <c r="H4661" s="17"/>
      <c r="I4661" s="17"/>
      <c r="J4661" s="17"/>
      <c r="K4661" s="17"/>
      <c r="L4661" s="17"/>
      <c r="M4661" s="17"/>
      <c r="N4661" s="17"/>
    </row>
    <row r="4662" spans="2:14" ht="24.95" customHeight="1">
      <c r="B4662" s="17"/>
      <c r="C4662" s="17"/>
      <c r="F4662" s="17"/>
      <c r="G4662" s="17"/>
      <c r="H4662" s="17"/>
      <c r="I4662" s="17"/>
      <c r="J4662" s="17"/>
      <c r="K4662" s="17"/>
      <c r="L4662" s="17"/>
      <c r="M4662" s="17"/>
      <c r="N4662" s="17"/>
    </row>
    <row r="4663" spans="2:14" ht="24.95" customHeight="1">
      <c r="B4663" s="17"/>
      <c r="C4663" s="17"/>
      <c r="F4663" s="17"/>
      <c r="G4663" s="17"/>
      <c r="H4663" s="17"/>
      <c r="I4663" s="17"/>
      <c r="J4663" s="17"/>
      <c r="K4663" s="17"/>
      <c r="L4663" s="17"/>
      <c r="M4663" s="17"/>
      <c r="N4663" s="17"/>
    </row>
    <row r="4664" spans="2:14" ht="24.95" customHeight="1">
      <c r="B4664" s="17"/>
      <c r="C4664" s="17"/>
      <c r="F4664" s="17"/>
      <c r="G4664" s="17"/>
      <c r="H4664" s="17"/>
      <c r="I4664" s="17"/>
      <c r="J4664" s="17"/>
      <c r="K4664" s="17"/>
      <c r="L4664" s="17"/>
      <c r="M4664" s="17"/>
      <c r="N4664" s="17"/>
    </row>
    <row r="4665" spans="2:14" ht="24.95" customHeight="1">
      <c r="B4665" s="17"/>
      <c r="C4665" s="17"/>
      <c r="F4665" s="17"/>
      <c r="G4665" s="17"/>
      <c r="H4665" s="17"/>
      <c r="I4665" s="17"/>
      <c r="J4665" s="17"/>
      <c r="K4665" s="17"/>
      <c r="L4665" s="17"/>
      <c r="M4665" s="17"/>
      <c r="N4665" s="17"/>
    </row>
    <row r="4666" spans="2:14" ht="24.95" customHeight="1">
      <c r="B4666" s="17"/>
      <c r="C4666" s="17"/>
      <c r="F4666" s="17"/>
      <c r="G4666" s="17"/>
      <c r="H4666" s="17"/>
      <c r="I4666" s="17"/>
      <c r="J4666" s="17"/>
      <c r="K4666" s="17"/>
      <c r="L4666" s="17"/>
      <c r="M4666" s="17"/>
      <c r="N4666" s="17"/>
    </row>
    <row r="4667" spans="2:14" ht="24.95" customHeight="1">
      <c r="B4667" s="17"/>
      <c r="C4667" s="17"/>
      <c r="F4667" s="17"/>
      <c r="G4667" s="17"/>
      <c r="H4667" s="17"/>
      <c r="I4667" s="17"/>
      <c r="J4667" s="17"/>
      <c r="K4667" s="17"/>
      <c r="L4667" s="17"/>
      <c r="M4667" s="17"/>
      <c r="N4667" s="17"/>
    </row>
    <row r="4668" spans="2:14" ht="24.95" customHeight="1">
      <c r="B4668" s="17"/>
      <c r="C4668" s="17"/>
      <c r="F4668" s="17"/>
      <c r="G4668" s="17"/>
      <c r="H4668" s="17"/>
      <c r="I4668" s="17"/>
      <c r="J4668" s="17"/>
      <c r="K4668" s="17"/>
      <c r="L4668" s="17"/>
      <c r="M4668" s="17"/>
      <c r="N4668" s="17"/>
    </row>
    <row r="4669" spans="2:14" ht="24.95" customHeight="1">
      <c r="B4669" s="17"/>
      <c r="C4669" s="17"/>
      <c r="F4669" s="17"/>
      <c r="G4669" s="17"/>
      <c r="H4669" s="17"/>
      <c r="I4669" s="17"/>
      <c r="J4669" s="17"/>
      <c r="K4669" s="17"/>
      <c r="L4669" s="17"/>
      <c r="M4669" s="17"/>
      <c r="N4669" s="17"/>
    </row>
    <row r="4670" spans="2:14" ht="24.95" customHeight="1">
      <c r="B4670" s="17"/>
      <c r="C4670" s="17"/>
      <c r="F4670" s="17"/>
      <c r="G4670" s="17"/>
      <c r="H4670" s="17"/>
      <c r="I4670" s="17"/>
      <c r="J4670" s="17"/>
      <c r="K4670" s="17"/>
      <c r="L4670" s="17"/>
      <c r="M4670" s="17"/>
      <c r="N4670" s="17"/>
    </row>
    <row r="4671" spans="2:14" ht="24.95" customHeight="1">
      <c r="B4671" s="17"/>
      <c r="C4671" s="17"/>
      <c r="F4671" s="17"/>
      <c r="G4671" s="17"/>
      <c r="H4671" s="17"/>
      <c r="I4671" s="17"/>
      <c r="J4671" s="17"/>
      <c r="K4671" s="17"/>
      <c r="L4671" s="17"/>
      <c r="M4671" s="17"/>
      <c r="N4671" s="17"/>
    </row>
    <row r="4672" spans="2:14" ht="24.95" customHeight="1">
      <c r="B4672" s="17"/>
      <c r="C4672" s="17"/>
      <c r="F4672" s="17"/>
      <c r="G4672" s="17"/>
      <c r="H4672" s="17"/>
      <c r="I4672" s="17"/>
      <c r="J4672" s="17"/>
      <c r="K4672" s="17"/>
      <c r="L4672" s="17"/>
      <c r="M4672" s="17"/>
      <c r="N4672" s="17"/>
    </row>
    <row r="4673" spans="2:14" ht="24.95" customHeight="1">
      <c r="B4673" s="17"/>
      <c r="C4673" s="17"/>
      <c r="F4673" s="17"/>
      <c r="G4673" s="17"/>
      <c r="H4673" s="17"/>
      <c r="I4673" s="17"/>
      <c r="J4673" s="17"/>
      <c r="K4673" s="17"/>
      <c r="L4673" s="17"/>
      <c r="M4673" s="17"/>
      <c r="N4673" s="17"/>
    </row>
    <row r="4674" spans="2:14" ht="24.95" customHeight="1">
      <c r="B4674" s="17"/>
      <c r="C4674" s="17"/>
      <c r="F4674" s="17"/>
      <c r="G4674" s="17"/>
      <c r="H4674" s="17"/>
      <c r="I4674" s="17"/>
      <c r="J4674" s="17"/>
      <c r="K4674" s="17"/>
      <c r="L4674" s="17"/>
      <c r="M4674" s="17"/>
      <c r="N4674" s="17"/>
    </row>
    <row r="4675" spans="2:14" ht="24.95" customHeight="1">
      <c r="B4675" s="17"/>
      <c r="C4675" s="17"/>
      <c r="F4675" s="17"/>
      <c r="G4675" s="17"/>
      <c r="H4675" s="17"/>
      <c r="I4675" s="17"/>
      <c r="J4675" s="17"/>
      <c r="K4675" s="17"/>
      <c r="L4675" s="17"/>
      <c r="M4675" s="17"/>
      <c r="N4675" s="17"/>
    </row>
    <row r="4676" spans="2:14" ht="24.95" customHeight="1">
      <c r="B4676" s="17"/>
      <c r="C4676" s="17"/>
      <c r="F4676" s="17"/>
      <c r="G4676" s="17"/>
      <c r="H4676" s="17"/>
      <c r="I4676" s="17"/>
      <c r="J4676" s="17"/>
      <c r="K4676" s="17"/>
      <c r="L4676" s="17"/>
      <c r="M4676" s="17"/>
      <c r="N4676" s="17"/>
    </row>
    <row r="4677" spans="2:14" ht="24.95" customHeight="1">
      <c r="B4677" s="17"/>
      <c r="C4677" s="17"/>
      <c r="F4677" s="17"/>
      <c r="G4677" s="17"/>
      <c r="H4677" s="17"/>
      <c r="I4677" s="17"/>
      <c r="J4677" s="17"/>
      <c r="K4677" s="17"/>
      <c r="L4677" s="17"/>
      <c r="M4677" s="17"/>
      <c r="N4677" s="17"/>
    </row>
    <row r="4678" spans="2:14" ht="24.95" customHeight="1">
      <c r="B4678" s="17"/>
      <c r="C4678" s="17"/>
      <c r="F4678" s="17"/>
      <c r="G4678" s="17"/>
      <c r="H4678" s="17"/>
      <c r="I4678" s="17"/>
      <c r="J4678" s="17"/>
      <c r="K4678" s="17"/>
      <c r="L4678" s="17"/>
      <c r="M4678" s="17"/>
      <c r="N4678" s="17"/>
    </row>
    <row r="4679" spans="2:14" ht="24.95" customHeight="1">
      <c r="B4679" s="17"/>
      <c r="C4679" s="17"/>
      <c r="F4679" s="17"/>
      <c r="G4679" s="17"/>
      <c r="H4679" s="17"/>
      <c r="I4679" s="17"/>
      <c r="J4679" s="17"/>
      <c r="K4679" s="17"/>
      <c r="L4679" s="17"/>
      <c r="M4679" s="17"/>
      <c r="N4679" s="17"/>
    </row>
    <row r="4680" spans="2:14" ht="24.95" customHeight="1">
      <c r="B4680" s="17"/>
      <c r="C4680" s="17"/>
      <c r="F4680" s="17"/>
      <c r="G4680" s="17"/>
      <c r="H4680" s="17"/>
      <c r="I4680" s="17"/>
      <c r="J4680" s="17"/>
      <c r="K4680" s="17"/>
      <c r="L4680" s="17"/>
      <c r="M4680" s="17"/>
      <c r="N4680" s="17"/>
    </row>
    <row r="4681" spans="2:14" ht="24.95" customHeight="1">
      <c r="B4681" s="17"/>
      <c r="C4681" s="17"/>
      <c r="F4681" s="17"/>
      <c r="G4681" s="17"/>
      <c r="H4681" s="17"/>
      <c r="I4681" s="17"/>
      <c r="J4681" s="17"/>
      <c r="K4681" s="17"/>
      <c r="L4681" s="17"/>
      <c r="M4681" s="17"/>
      <c r="N4681" s="17"/>
    </row>
    <row r="4682" spans="2:14" ht="24.95" customHeight="1">
      <c r="B4682" s="17"/>
      <c r="C4682" s="17"/>
      <c r="F4682" s="17"/>
      <c r="G4682" s="17"/>
      <c r="H4682" s="17"/>
      <c r="I4682" s="17"/>
      <c r="J4682" s="17"/>
      <c r="K4682" s="17"/>
      <c r="L4682" s="17"/>
      <c r="M4682" s="17"/>
      <c r="N4682" s="17"/>
    </row>
    <row r="4683" spans="2:14" ht="24.95" customHeight="1">
      <c r="B4683" s="17"/>
      <c r="C4683" s="17"/>
      <c r="F4683" s="17"/>
      <c r="G4683" s="17"/>
      <c r="H4683" s="17"/>
      <c r="I4683" s="17"/>
      <c r="J4683" s="17"/>
      <c r="K4683" s="17"/>
      <c r="L4683" s="17"/>
      <c r="M4683" s="17"/>
      <c r="N4683" s="17"/>
    </row>
    <row r="4684" spans="2:14" ht="24.95" customHeight="1">
      <c r="B4684" s="17"/>
      <c r="C4684" s="17"/>
      <c r="F4684" s="17"/>
      <c r="G4684" s="17"/>
      <c r="H4684" s="17"/>
      <c r="I4684" s="17"/>
      <c r="J4684" s="17"/>
      <c r="K4684" s="17"/>
      <c r="L4684" s="17"/>
      <c r="M4684" s="17"/>
      <c r="N4684" s="17"/>
    </row>
    <row r="4685" spans="2:14" ht="24.95" customHeight="1">
      <c r="B4685" s="17"/>
      <c r="C4685" s="17"/>
      <c r="F4685" s="17"/>
      <c r="G4685" s="17"/>
      <c r="H4685" s="17"/>
      <c r="I4685" s="17"/>
      <c r="J4685" s="17"/>
      <c r="K4685" s="17"/>
      <c r="L4685" s="17"/>
      <c r="M4685" s="17"/>
      <c r="N4685" s="17"/>
    </row>
    <row r="4686" spans="2:14" ht="24.95" customHeight="1">
      <c r="B4686" s="17"/>
      <c r="C4686" s="17"/>
      <c r="F4686" s="17"/>
      <c r="G4686" s="17"/>
      <c r="H4686" s="17"/>
      <c r="I4686" s="17"/>
      <c r="J4686" s="17"/>
      <c r="K4686" s="17"/>
      <c r="L4686" s="17"/>
      <c r="M4686" s="17"/>
      <c r="N4686" s="17"/>
    </row>
    <row r="4687" spans="2:14" ht="24.95" customHeight="1">
      <c r="B4687" s="17"/>
      <c r="C4687" s="17"/>
      <c r="F4687" s="17"/>
      <c r="G4687" s="17"/>
      <c r="H4687" s="17"/>
      <c r="I4687" s="17"/>
      <c r="J4687" s="17"/>
      <c r="K4687" s="17"/>
      <c r="L4687" s="17"/>
      <c r="M4687" s="17"/>
      <c r="N4687" s="17"/>
    </row>
    <row r="4688" spans="2:14" ht="24.95" customHeight="1">
      <c r="B4688" s="17"/>
      <c r="C4688" s="17"/>
      <c r="F4688" s="17"/>
      <c r="G4688" s="17"/>
      <c r="H4688" s="17"/>
      <c r="I4688" s="17"/>
      <c r="J4688" s="17"/>
      <c r="K4688" s="17"/>
      <c r="L4688" s="17"/>
      <c r="M4688" s="17"/>
      <c r="N4688" s="17"/>
    </row>
    <row r="4689" spans="2:14" ht="24.95" customHeight="1">
      <c r="B4689" s="17"/>
      <c r="C4689" s="17"/>
      <c r="F4689" s="17"/>
      <c r="G4689" s="17"/>
      <c r="H4689" s="17"/>
      <c r="I4689" s="17"/>
      <c r="J4689" s="17"/>
      <c r="K4689" s="17"/>
      <c r="L4689" s="17"/>
      <c r="M4689" s="17"/>
      <c r="N4689" s="17"/>
    </row>
    <row r="4690" spans="2:14" ht="24.95" customHeight="1">
      <c r="B4690" s="17"/>
      <c r="C4690" s="17"/>
      <c r="F4690" s="17"/>
      <c r="G4690" s="17"/>
      <c r="H4690" s="17"/>
      <c r="I4690" s="17"/>
      <c r="J4690" s="17"/>
      <c r="K4690" s="17"/>
      <c r="L4690" s="17"/>
      <c r="M4690" s="17"/>
      <c r="N4690" s="17"/>
    </row>
    <row r="4691" spans="2:14" ht="24.95" customHeight="1">
      <c r="B4691" s="17"/>
      <c r="C4691" s="17"/>
      <c r="F4691" s="17"/>
      <c r="G4691" s="17"/>
      <c r="H4691" s="17"/>
      <c r="I4691" s="17"/>
      <c r="J4691" s="17"/>
      <c r="K4691" s="17"/>
      <c r="L4691" s="17"/>
      <c r="M4691" s="17"/>
      <c r="N4691" s="17"/>
    </row>
    <row r="4692" spans="2:14" ht="24.95" customHeight="1">
      <c r="B4692" s="17"/>
      <c r="C4692" s="17"/>
      <c r="F4692" s="17"/>
      <c r="G4692" s="17"/>
      <c r="H4692" s="17"/>
      <c r="I4692" s="17"/>
      <c r="J4692" s="17"/>
      <c r="K4692" s="17"/>
      <c r="L4692" s="17"/>
      <c r="M4692" s="17"/>
      <c r="N4692" s="17"/>
    </row>
    <row r="4693" spans="2:14" ht="24.95" customHeight="1">
      <c r="B4693" s="17"/>
      <c r="C4693" s="17"/>
      <c r="F4693" s="17"/>
      <c r="G4693" s="17"/>
      <c r="H4693" s="17"/>
      <c r="I4693" s="17"/>
      <c r="J4693" s="17"/>
      <c r="K4693" s="17"/>
      <c r="L4693" s="17"/>
      <c r="M4693" s="17"/>
      <c r="N4693" s="17"/>
    </row>
    <row r="4694" spans="2:14" ht="24.95" customHeight="1">
      <c r="B4694" s="17"/>
      <c r="C4694" s="17"/>
      <c r="F4694" s="17"/>
      <c r="G4694" s="17"/>
      <c r="H4694" s="17"/>
      <c r="I4694" s="17"/>
      <c r="J4694" s="17"/>
      <c r="K4694" s="17"/>
      <c r="L4694" s="17"/>
      <c r="M4694" s="17"/>
      <c r="N4694" s="17"/>
    </row>
    <row r="4695" spans="2:14" ht="24.95" customHeight="1">
      <c r="B4695" s="17"/>
      <c r="C4695" s="17"/>
      <c r="F4695" s="17"/>
      <c r="G4695" s="17"/>
      <c r="H4695" s="17"/>
      <c r="I4695" s="17"/>
      <c r="J4695" s="17"/>
      <c r="K4695" s="17"/>
      <c r="L4695" s="17"/>
      <c r="M4695" s="17"/>
      <c r="N4695" s="17"/>
    </row>
    <row r="4696" spans="2:14" ht="24.95" customHeight="1">
      <c r="B4696" s="17"/>
      <c r="C4696" s="17"/>
      <c r="F4696" s="17"/>
      <c r="G4696" s="17"/>
      <c r="H4696" s="17"/>
      <c r="I4696" s="17"/>
      <c r="J4696" s="17"/>
      <c r="K4696" s="17"/>
      <c r="L4696" s="17"/>
      <c r="M4696" s="17"/>
      <c r="N4696" s="17"/>
    </row>
    <row r="4697" spans="2:14" ht="24.95" customHeight="1">
      <c r="B4697" s="17"/>
      <c r="C4697" s="17"/>
      <c r="F4697" s="17"/>
      <c r="G4697" s="17"/>
      <c r="H4697" s="17"/>
      <c r="I4697" s="17"/>
      <c r="J4697" s="17"/>
      <c r="K4697" s="17"/>
      <c r="L4697" s="17"/>
      <c r="M4697" s="17"/>
      <c r="N4697" s="17"/>
    </row>
    <row r="4698" spans="2:14" ht="24.95" customHeight="1">
      <c r="B4698" s="17"/>
      <c r="C4698" s="17"/>
      <c r="F4698" s="17"/>
      <c r="G4698" s="17"/>
      <c r="H4698" s="17"/>
      <c r="I4698" s="17"/>
      <c r="J4698" s="17"/>
      <c r="K4698" s="17"/>
      <c r="L4698" s="17"/>
      <c r="M4698" s="17"/>
      <c r="N4698" s="17"/>
    </row>
    <row r="4699" spans="2:14" ht="24.95" customHeight="1">
      <c r="B4699" s="17"/>
      <c r="C4699" s="17"/>
      <c r="F4699" s="17"/>
      <c r="G4699" s="17"/>
      <c r="H4699" s="17"/>
      <c r="I4699" s="17"/>
      <c r="J4699" s="17"/>
      <c r="K4699" s="17"/>
      <c r="L4699" s="17"/>
      <c r="M4699" s="17"/>
      <c r="N4699" s="17"/>
    </row>
    <row r="4700" spans="2:14" ht="24.95" customHeight="1">
      <c r="B4700" s="17"/>
      <c r="C4700" s="17"/>
      <c r="F4700" s="17"/>
      <c r="G4700" s="17"/>
      <c r="H4700" s="17"/>
      <c r="I4700" s="17"/>
      <c r="J4700" s="17"/>
      <c r="K4700" s="17"/>
      <c r="L4700" s="17"/>
      <c r="M4700" s="17"/>
      <c r="N4700" s="17"/>
    </row>
    <row r="4701" spans="2:14" ht="24.95" customHeight="1">
      <c r="B4701" s="17"/>
      <c r="C4701" s="17"/>
      <c r="F4701" s="17"/>
      <c r="G4701" s="17"/>
      <c r="H4701" s="17"/>
      <c r="I4701" s="17"/>
      <c r="J4701" s="17"/>
      <c r="K4701" s="17"/>
      <c r="L4701" s="17"/>
      <c r="M4701" s="17"/>
      <c r="N4701" s="17"/>
    </row>
    <row r="4702" spans="2:14" ht="24.95" customHeight="1">
      <c r="B4702" s="17"/>
      <c r="C4702" s="17"/>
      <c r="F4702" s="17"/>
      <c r="G4702" s="17"/>
      <c r="H4702" s="17"/>
      <c r="I4702" s="17"/>
      <c r="J4702" s="17"/>
      <c r="K4702" s="17"/>
      <c r="L4702" s="17"/>
      <c r="M4702" s="17"/>
      <c r="N4702" s="17"/>
    </row>
    <row r="4703" spans="2:14" ht="24.95" customHeight="1">
      <c r="B4703" s="17"/>
      <c r="C4703" s="17"/>
      <c r="F4703" s="17"/>
      <c r="G4703" s="17"/>
      <c r="H4703" s="17"/>
      <c r="I4703" s="17"/>
      <c r="J4703" s="17"/>
      <c r="K4703" s="17"/>
      <c r="L4703" s="17"/>
      <c r="M4703" s="17"/>
      <c r="N4703" s="17"/>
    </row>
    <row r="4704" spans="2:14" ht="24.95" customHeight="1">
      <c r="B4704" s="17"/>
      <c r="C4704" s="17"/>
      <c r="F4704" s="17"/>
      <c r="G4704" s="17"/>
      <c r="H4704" s="17"/>
      <c r="I4704" s="17"/>
      <c r="J4704" s="17"/>
      <c r="K4704" s="17"/>
      <c r="L4704" s="17"/>
      <c r="M4704" s="17"/>
      <c r="N4704" s="17"/>
    </row>
    <row r="4705" spans="2:14" ht="24.95" customHeight="1">
      <c r="B4705" s="17"/>
      <c r="C4705" s="17"/>
      <c r="F4705" s="17"/>
      <c r="G4705" s="17"/>
      <c r="H4705" s="17"/>
      <c r="I4705" s="17"/>
      <c r="J4705" s="17"/>
      <c r="K4705" s="17"/>
      <c r="L4705" s="17"/>
      <c r="M4705" s="17"/>
      <c r="N4705" s="17"/>
    </row>
    <row r="4706" spans="2:14" ht="24.95" customHeight="1">
      <c r="B4706" s="17"/>
      <c r="C4706" s="17"/>
      <c r="F4706" s="17"/>
      <c r="G4706" s="17"/>
      <c r="H4706" s="17"/>
      <c r="I4706" s="17"/>
      <c r="J4706" s="17"/>
      <c r="K4706" s="17"/>
      <c r="L4706" s="17"/>
      <c r="M4706" s="17"/>
      <c r="N4706" s="17"/>
    </row>
    <row r="4707" spans="2:14" ht="24.95" customHeight="1">
      <c r="B4707" s="17"/>
      <c r="C4707" s="17"/>
      <c r="F4707" s="17"/>
      <c r="G4707" s="17"/>
      <c r="H4707" s="17"/>
      <c r="I4707" s="17"/>
      <c r="J4707" s="17"/>
      <c r="K4707" s="17"/>
      <c r="L4707" s="17"/>
      <c r="M4707" s="17"/>
      <c r="N4707" s="17"/>
    </row>
    <row r="4708" spans="2:14" ht="24.95" customHeight="1">
      <c r="B4708" s="17"/>
      <c r="C4708" s="17"/>
      <c r="F4708" s="17"/>
      <c r="G4708" s="17"/>
      <c r="H4708" s="17"/>
      <c r="I4708" s="17"/>
      <c r="J4708" s="17"/>
      <c r="K4708" s="17"/>
      <c r="L4708" s="17"/>
      <c r="M4708" s="17"/>
      <c r="N4708" s="17"/>
    </row>
    <row r="4709" spans="2:14" ht="24.95" customHeight="1">
      <c r="B4709" s="17"/>
      <c r="C4709" s="17"/>
      <c r="F4709" s="17"/>
      <c r="G4709" s="17"/>
      <c r="H4709" s="17"/>
      <c r="I4709" s="17"/>
      <c r="J4709" s="17"/>
      <c r="K4709" s="17"/>
      <c r="L4709" s="17"/>
      <c r="M4709" s="17"/>
      <c r="N4709" s="17"/>
    </row>
    <row r="4710" spans="2:14" ht="24.95" customHeight="1">
      <c r="B4710" s="17"/>
      <c r="C4710" s="17"/>
      <c r="F4710" s="17"/>
      <c r="G4710" s="17"/>
      <c r="H4710" s="17"/>
      <c r="I4710" s="17"/>
      <c r="J4710" s="17"/>
      <c r="K4710" s="17"/>
      <c r="L4710" s="17"/>
      <c r="M4710" s="17"/>
      <c r="N4710" s="17"/>
    </row>
    <row r="4711" spans="2:14" ht="24.95" customHeight="1">
      <c r="B4711" s="17"/>
      <c r="C4711" s="17"/>
      <c r="F4711" s="17"/>
      <c r="G4711" s="17"/>
      <c r="H4711" s="17"/>
      <c r="I4711" s="17"/>
      <c r="J4711" s="17"/>
      <c r="K4711" s="17"/>
      <c r="L4711" s="17"/>
      <c r="M4711" s="17"/>
      <c r="N4711" s="17"/>
    </row>
    <row r="4712" spans="2:14" ht="24.95" customHeight="1">
      <c r="B4712" s="17"/>
      <c r="C4712" s="17"/>
      <c r="F4712" s="17"/>
      <c r="G4712" s="17"/>
      <c r="H4712" s="17"/>
      <c r="I4712" s="17"/>
      <c r="J4712" s="17"/>
      <c r="K4712" s="17"/>
      <c r="L4712" s="17"/>
      <c r="M4712" s="17"/>
      <c r="N4712" s="17"/>
    </row>
    <row r="4713" spans="2:14" ht="24.95" customHeight="1">
      <c r="B4713" s="17"/>
      <c r="C4713" s="17"/>
      <c r="F4713" s="17"/>
      <c r="G4713" s="17"/>
      <c r="H4713" s="17"/>
      <c r="I4713" s="17"/>
      <c r="J4713" s="17"/>
      <c r="K4713" s="17"/>
      <c r="L4713" s="17"/>
      <c r="M4713" s="17"/>
      <c r="N4713" s="17"/>
    </row>
    <row r="4714" spans="2:14" ht="24.95" customHeight="1">
      <c r="B4714" s="17"/>
      <c r="C4714" s="17"/>
      <c r="F4714" s="17"/>
      <c r="G4714" s="17"/>
      <c r="H4714" s="17"/>
      <c r="I4714" s="17"/>
      <c r="J4714" s="17"/>
      <c r="K4714" s="17"/>
      <c r="L4714" s="17"/>
      <c r="M4714" s="17"/>
      <c r="N4714" s="17"/>
    </row>
    <row r="4715" spans="2:14" ht="24.95" customHeight="1">
      <c r="B4715" s="17"/>
      <c r="C4715" s="17"/>
      <c r="F4715" s="17"/>
      <c r="G4715" s="17"/>
      <c r="H4715" s="17"/>
      <c r="I4715" s="17"/>
      <c r="J4715" s="17"/>
      <c r="K4715" s="17"/>
      <c r="L4715" s="17"/>
      <c r="M4715" s="17"/>
      <c r="N4715" s="17"/>
    </row>
    <row r="4716" spans="2:14" ht="24.95" customHeight="1">
      <c r="B4716" s="17"/>
      <c r="C4716" s="17"/>
      <c r="F4716" s="17"/>
      <c r="G4716" s="17"/>
      <c r="H4716" s="17"/>
      <c r="I4716" s="17"/>
      <c r="J4716" s="17"/>
      <c r="K4716" s="17"/>
      <c r="L4716" s="17"/>
      <c r="M4716" s="17"/>
      <c r="N4716" s="17"/>
    </row>
    <row r="4717" spans="2:14" ht="24.95" customHeight="1">
      <c r="B4717" s="17"/>
      <c r="C4717" s="17"/>
      <c r="F4717" s="17"/>
      <c r="G4717" s="17"/>
      <c r="H4717" s="17"/>
      <c r="I4717" s="17"/>
      <c r="J4717" s="17"/>
      <c r="K4717" s="17"/>
      <c r="L4717" s="17"/>
      <c r="M4717" s="17"/>
      <c r="N4717" s="17"/>
    </row>
    <row r="4718" spans="2:14" ht="24.95" customHeight="1">
      <c r="B4718" s="17"/>
      <c r="C4718" s="17"/>
      <c r="F4718" s="17"/>
      <c r="G4718" s="17"/>
      <c r="H4718" s="17"/>
      <c r="I4718" s="17"/>
      <c r="J4718" s="17"/>
      <c r="K4718" s="17"/>
      <c r="L4718" s="17"/>
      <c r="M4718" s="17"/>
      <c r="N4718" s="17"/>
    </row>
    <row r="4719" spans="2:14" ht="24.95" customHeight="1">
      <c r="B4719" s="17"/>
      <c r="C4719" s="17"/>
      <c r="F4719" s="17"/>
      <c r="G4719" s="17"/>
      <c r="H4719" s="17"/>
      <c r="I4719" s="17"/>
      <c r="J4719" s="17"/>
      <c r="K4719" s="17"/>
      <c r="L4719" s="17"/>
      <c r="M4719" s="17"/>
      <c r="N4719" s="17"/>
    </row>
    <row r="4720" spans="2:14" ht="24.95" customHeight="1">
      <c r="B4720" s="17"/>
      <c r="C4720" s="17"/>
      <c r="F4720" s="17"/>
      <c r="G4720" s="17"/>
      <c r="H4720" s="17"/>
      <c r="I4720" s="17"/>
      <c r="J4720" s="17"/>
      <c r="K4720" s="17"/>
      <c r="L4720" s="17"/>
      <c r="M4720" s="17"/>
      <c r="N4720" s="17"/>
    </row>
    <row r="4721" spans="2:14" ht="24.95" customHeight="1">
      <c r="B4721" s="17"/>
      <c r="C4721" s="17"/>
      <c r="F4721" s="17"/>
      <c r="G4721" s="17"/>
      <c r="H4721" s="17"/>
      <c r="I4721" s="17"/>
      <c r="J4721" s="17"/>
      <c r="K4721" s="17"/>
      <c r="L4721" s="17"/>
      <c r="M4721" s="17"/>
      <c r="N4721" s="17"/>
    </row>
    <row r="4722" spans="2:14" ht="24.95" customHeight="1">
      <c r="B4722" s="17"/>
      <c r="C4722" s="17"/>
      <c r="F4722" s="17"/>
      <c r="G4722" s="17"/>
      <c r="H4722" s="17"/>
      <c r="I4722" s="17"/>
      <c r="J4722" s="17"/>
      <c r="K4722" s="17"/>
      <c r="L4722" s="17"/>
      <c r="M4722" s="17"/>
      <c r="N4722" s="17"/>
    </row>
    <row r="4723" spans="2:14" ht="24.95" customHeight="1">
      <c r="B4723" s="17"/>
      <c r="C4723" s="17"/>
      <c r="F4723" s="17"/>
      <c r="G4723" s="17"/>
      <c r="H4723" s="17"/>
      <c r="I4723" s="17"/>
      <c r="J4723" s="17"/>
      <c r="K4723" s="17"/>
      <c r="L4723" s="17"/>
      <c r="M4723" s="17"/>
      <c r="N4723" s="17"/>
    </row>
    <row r="4724" spans="2:14" ht="24.95" customHeight="1">
      <c r="B4724" s="17"/>
      <c r="C4724" s="17"/>
      <c r="F4724" s="17"/>
      <c r="G4724" s="17"/>
      <c r="H4724" s="17"/>
      <c r="I4724" s="17"/>
      <c r="J4724" s="17"/>
      <c r="K4724" s="17"/>
      <c r="L4724" s="17"/>
      <c r="M4724" s="17"/>
      <c r="N4724" s="17"/>
    </row>
    <row r="4725" spans="2:14" ht="24.95" customHeight="1">
      <c r="B4725" s="17"/>
      <c r="C4725" s="17"/>
      <c r="F4725" s="17"/>
      <c r="G4725" s="17"/>
      <c r="H4725" s="17"/>
      <c r="I4725" s="17"/>
      <c r="J4725" s="17"/>
      <c r="K4725" s="17"/>
      <c r="L4725" s="17"/>
      <c r="M4725" s="17"/>
      <c r="N4725" s="17"/>
    </row>
    <row r="4726" spans="2:14" ht="24.95" customHeight="1">
      <c r="B4726" s="17"/>
      <c r="C4726" s="17"/>
      <c r="F4726" s="17"/>
      <c r="G4726" s="17"/>
      <c r="H4726" s="17"/>
      <c r="I4726" s="17"/>
      <c r="J4726" s="17"/>
      <c r="K4726" s="17"/>
      <c r="L4726" s="17"/>
      <c r="M4726" s="17"/>
      <c r="N4726" s="17"/>
    </row>
    <row r="4727" spans="2:14" ht="24.95" customHeight="1">
      <c r="B4727" s="17"/>
      <c r="C4727" s="17"/>
      <c r="F4727" s="17"/>
      <c r="G4727" s="17"/>
      <c r="H4727" s="17"/>
      <c r="I4727" s="17"/>
      <c r="J4727" s="17"/>
      <c r="K4727" s="17"/>
      <c r="L4727" s="17"/>
      <c r="M4727" s="17"/>
      <c r="N4727" s="17"/>
    </row>
    <row r="4728" spans="2:14" ht="24.95" customHeight="1">
      <c r="B4728" s="17"/>
      <c r="C4728" s="17"/>
      <c r="F4728" s="17"/>
      <c r="G4728" s="17"/>
      <c r="H4728" s="17"/>
      <c r="I4728" s="17"/>
      <c r="J4728" s="17"/>
      <c r="K4728" s="17"/>
      <c r="L4728" s="17"/>
      <c r="M4728" s="17"/>
      <c r="N4728" s="17"/>
    </row>
    <row r="4729" spans="2:14" ht="24.95" customHeight="1">
      <c r="B4729" s="17"/>
      <c r="C4729" s="17"/>
      <c r="F4729" s="17"/>
      <c r="G4729" s="17"/>
      <c r="H4729" s="17"/>
      <c r="I4729" s="17"/>
      <c r="J4729" s="17"/>
      <c r="K4729" s="17"/>
      <c r="L4729" s="17"/>
      <c r="M4729" s="17"/>
      <c r="N4729" s="17"/>
    </row>
    <row r="4730" spans="2:14" ht="24.95" customHeight="1">
      <c r="B4730" s="17"/>
      <c r="C4730" s="17"/>
      <c r="F4730" s="17"/>
      <c r="G4730" s="17"/>
      <c r="H4730" s="17"/>
      <c r="I4730" s="17"/>
      <c r="J4730" s="17"/>
      <c r="K4730" s="17"/>
      <c r="L4730" s="17"/>
      <c r="M4730" s="17"/>
      <c r="N4730" s="17"/>
    </row>
    <row r="4731" spans="2:14" ht="24.95" customHeight="1">
      <c r="B4731" s="17"/>
      <c r="C4731" s="17"/>
      <c r="F4731" s="17"/>
      <c r="G4731" s="17"/>
      <c r="H4731" s="17"/>
      <c r="I4731" s="17"/>
      <c r="J4731" s="17"/>
      <c r="K4731" s="17"/>
      <c r="L4731" s="17"/>
      <c r="M4731" s="17"/>
      <c r="N4731" s="17"/>
    </row>
    <row r="4732" spans="2:14" ht="24.95" customHeight="1">
      <c r="B4732" s="17"/>
      <c r="C4732" s="17"/>
      <c r="F4732" s="17"/>
      <c r="G4732" s="17"/>
      <c r="H4732" s="17"/>
      <c r="I4732" s="17"/>
      <c r="J4732" s="17"/>
      <c r="K4732" s="17"/>
      <c r="L4732" s="17"/>
      <c r="M4732" s="17"/>
      <c r="N4732" s="17"/>
    </row>
    <row r="4733" spans="2:14" ht="24.95" customHeight="1">
      <c r="B4733" s="17"/>
      <c r="C4733" s="17"/>
      <c r="F4733" s="17"/>
      <c r="G4733" s="17"/>
      <c r="H4733" s="17"/>
      <c r="I4733" s="17"/>
      <c r="J4733" s="17"/>
      <c r="K4733" s="17"/>
      <c r="L4733" s="17"/>
      <c r="M4733" s="17"/>
      <c r="N4733" s="17"/>
    </row>
    <row r="4734" spans="2:14" ht="24.95" customHeight="1">
      <c r="B4734" s="17"/>
      <c r="C4734" s="17"/>
      <c r="F4734" s="17"/>
      <c r="G4734" s="17"/>
      <c r="H4734" s="17"/>
      <c r="I4734" s="17"/>
      <c r="J4734" s="17"/>
      <c r="K4734" s="17"/>
      <c r="L4734" s="17"/>
      <c r="M4734" s="17"/>
      <c r="N4734" s="17"/>
    </row>
    <row r="4735" spans="2:14" ht="24.95" customHeight="1">
      <c r="B4735" s="17"/>
      <c r="C4735" s="17"/>
      <c r="F4735" s="17"/>
      <c r="G4735" s="17"/>
      <c r="H4735" s="17"/>
      <c r="I4735" s="17"/>
      <c r="J4735" s="17"/>
      <c r="K4735" s="17"/>
      <c r="L4735" s="17"/>
      <c r="M4735" s="17"/>
      <c r="N4735" s="17"/>
    </row>
    <row r="4736" spans="2:14" ht="24.95" customHeight="1">
      <c r="B4736" s="17"/>
      <c r="C4736" s="17"/>
      <c r="F4736" s="17"/>
      <c r="G4736" s="17"/>
      <c r="H4736" s="17"/>
      <c r="I4736" s="17"/>
      <c r="J4736" s="17"/>
      <c r="K4736" s="17"/>
      <c r="L4736" s="17"/>
      <c r="M4736" s="17"/>
      <c r="N4736" s="17"/>
    </row>
    <row r="4737" spans="2:14" ht="24.95" customHeight="1">
      <c r="B4737" s="17"/>
      <c r="C4737" s="17"/>
      <c r="F4737" s="17"/>
      <c r="G4737" s="17"/>
      <c r="H4737" s="17"/>
      <c r="I4737" s="17"/>
      <c r="J4737" s="17"/>
      <c r="K4737" s="17"/>
      <c r="L4737" s="17"/>
      <c r="M4737" s="17"/>
      <c r="N4737" s="17"/>
    </row>
    <row r="4738" spans="2:14" ht="24.95" customHeight="1">
      <c r="B4738" s="17"/>
      <c r="C4738" s="17"/>
      <c r="F4738" s="17"/>
      <c r="G4738" s="17"/>
      <c r="H4738" s="17"/>
      <c r="I4738" s="17"/>
      <c r="J4738" s="17"/>
      <c r="K4738" s="17"/>
      <c r="L4738" s="17"/>
      <c r="M4738" s="17"/>
      <c r="N4738" s="17"/>
    </row>
    <row r="4739" spans="2:14" ht="24.95" customHeight="1">
      <c r="B4739" s="17"/>
      <c r="C4739" s="17"/>
      <c r="F4739" s="17"/>
      <c r="G4739" s="17"/>
      <c r="H4739" s="17"/>
      <c r="I4739" s="17"/>
      <c r="J4739" s="17"/>
      <c r="K4739" s="17"/>
      <c r="L4739" s="17"/>
      <c r="M4739" s="17"/>
      <c r="N4739" s="17"/>
    </row>
    <row r="4740" spans="2:14" ht="24.95" customHeight="1">
      <c r="B4740" s="17"/>
      <c r="C4740" s="17"/>
      <c r="F4740" s="17"/>
      <c r="G4740" s="17"/>
      <c r="H4740" s="17"/>
      <c r="I4740" s="17"/>
      <c r="J4740" s="17"/>
      <c r="K4740" s="17"/>
      <c r="L4740" s="17"/>
      <c r="M4740" s="17"/>
      <c r="N4740" s="17"/>
    </row>
    <row r="4741" spans="2:14" ht="24.95" customHeight="1">
      <c r="B4741" s="17"/>
      <c r="C4741" s="17"/>
      <c r="F4741" s="17"/>
      <c r="G4741" s="17"/>
      <c r="H4741" s="17"/>
      <c r="I4741" s="17"/>
      <c r="J4741" s="17"/>
      <c r="K4741" s="17"/>
      <c r="L4741" s="17"/>
      <c r="M4741" s="17"/>
      <c r="N4741" s="17"/>
    </row>
    <row r="4742" spans="2:14" ht="24.95" customHeight="1">
      <c r="B4742" s="17"/>
      <c r="C4742" s="17"/>
      <c r="F4742" s="17"/>
      <c r="G4742" s="17"/>
      <c r="H4742" s="17"/>
      <c r="I4742" s="17"/>
      <c r="J4742" s="17"/>
      <c r="K4742" s="17"/>
      <c r="L4742" s="17"/>
      <c r="M4742" s="17"/>
      <c r="N4742" s="17"/>
    </row>
    <row r="4743" spans="2:14" ht="24.95" customHeight="1">
      <c r="B4743" s="17"/>
      <c r="C4743" s="17"/>
      <c r="F4743" s="17"/>
      <c r="G4743" s="17"/>
      <c r="H4743" s="17"/>
      <c r="I4743" s="17"/>
      <c r="J4743" s="17"/>
      <c r="K4743" s="17"/>
      <c r="L4743" s="17"/>
      <c r="M4743" s="17"/>
      <c r="N4743" s="17"/>
    </row>
    <row r="4744" spans="2:14" ht="24.95" customHeight="1">
      <c r="B4744" s="17"/>
      <c r="C4744" s="17"/>
      <c r="F4744" s="17"/>
      <c r="G4744" s="17"/>
      <c r="H4744" s="17"/>
      <c r="I4744" s="17"/>
      <c r="J4744" s="17"/>
      <c r="K4744" s="17"/>
      <c r="L4744" s="17"/>
      <c r="M4744" s="17"/>
      <c r="N4744" s="17"/>
    </row>
    <row r="4745" spans="2:14" ht="24.95" customHeight="1">
      <c r="B4745" s="17"/>
      <c r="C4745" s="17"/>
      <c r="F4745" s="17"/>
      <c r="G4745" s="17"/>
      <c r="H4745" s="17"/>
      <c r="I4745" s="17"/>
      <c r="J4745" s="17"/>
      <c r="K4745" s="17"/>
      <c r="L4745" s="17"/>
      <c r="M4745" s="17"/>
      <c r="N4745" s="17"/>
    </row>
    <row r="4746" spans="2:14" ht="24.95" customHeight="1">
      <c r="B4746" s="17"/>
      <c r="C4746" s="17"/>
      <c r="F4746" s="17"/>
      <c r="G4746" s="17"/>
      <c r="H4746" s="17"/>
      <c r="I4746" s="17"/>
      <c r="J4746" s="17"/>
      <c r="K4746" s="17"/>
      <c r="L4746" s="17"/>
      <c r="M4746" s="17"/>
      <c r="N4746" s="17"/>
    </row>
    <row r="4747" spans="2:14" ht="24.95" customHeight="1">
      <c r="B4747" s="17"/>
      <c r="C4747" s="17"/>
      <c r="F4747" s="17"/>
      <c r="G4747" s="17"/>
      <c r="H4747" s="17"/>
      <c r="I4747" s="17"/>
      <c r="J4747" s="17"/>
      <c r="K4747" s="17"/>
      <c r="L4747" s="17"/>
      <c r="M4747" s="17"/>
      <c r="N4747" s="17"/>
    </row>
    <row r="4748" spans="2:14" ht="24.95" customHeight="1">
      <c r="B4748" s="17"/>
      <c r="C4748" s="17"/>
      <c r="F4748" s="17"/>
      <c r="G4748" s="17"/>
      <c r="H4748" s="17"/>
      <c r="I4748" s="17"/>
      <c r="J4748" s="17"/>
      <c r="K4748" s="17"/>
      <c r="L4748" s="17"/>
      <c r="M4748" s="17"/>
      <c r="N4748" s="17"/>
    </row>
    <row r="4749" spans="2:14" ht="24.95" customHeight="1">
      <c r="B4749" s="17"/>
      <c r="C4749" s="17"/>
      <c r="F4749" s="17"/>
      <c r="G4749" s="17"/>
      <c r="H4749" s="17"/>
      <c r="I4749" s="17"/>
      <c r="J4749" s="17"/>
      <c r="K4749" s="17"/>
      <c r="L4749" s="17"/>
      <c r="M4749" s="17"/>
      <c r="N4749" s="17"/>
    </row>
    <row r="4750" spans="2:14" ht="24.95" customHeight="1">
      <c r="B4750" s="17"/>
      <c r="C4750" s="17"/>
      <c r="F4750" s="17"/>
      <c r="G4750" s="17"/>
      <c r="H4750" s="17"/>
      <c r="I4750" s="17"/>
      <c r="J4750" s="17"/>
      <c r="K4750" s="17"/>
      <c r="L4750" s="17"/>
      <c r="M4750" s="17"/>
      <c r="N4750" s="17"/>
    </row>
    <row r="4751" spans="2:14" ht="24.95" customHeight="1">
      <c r="B4751" s="17"/>
      <c r="C4751" s="17"/>
      <c r="F4751" s="17"/>
      <c r="G4751" s="17"/>
      <c r="H4751" s="17"/>
      <c r="I4751" s="17"/>
      <c r="J4751" s="17"/>
      <c r="K4751" s="17"/>
      <c r="L4751" s="17"/>
      <c r="M4751" s="17"/>
      <c r="N4751" s="17"/>
    </row>
    <row r="4752" spans="2:14" ht="24.95" customHeight="1">
      <c r="B4752" s="17"/>
      <c r="C4752" s="17"/>
      <c r="F4752" s="17"/>
      <c r="G4752" s="17"/>
      <c r="H4752" s="17"/>
      <c r="I4752" s="17"/>
      <c r="J4752" s="17"/>
      <c r="K4752" s="17"/>
      <c r="L4752" s="17"/>
      <c r="M4752" s="17"/>
      <c r="N4752" s="17"/>
    </row>
    <row r="4753" spans="2:14" ht="24.95" customHeight="1">
      <c r="B4753" s="17"/>
      <c r="C4753" s="17"/>
      <c r="F4753" s="17"/>
      <c r="G4753" s="17"/>
      <c r="H4753" s="17"/>
      <c r="I4753" s="17"/>
      <c r="J4753" s="17"/>
      <c r="K4753" s="17"/>
      <c r="L4753" s="17"/>
      <c r="M4753" s="17"/>
      <c r="N4753" s="17"/>
    </row>
    <row r="4754" spans="2:14" ht="24.95" customHeight="1">
      <c r="B4754" s="17"/>
      <c r="C4754" s="17"/>
      <c r="F4754" s="17"/>
      <c r="G4754" s="17"/>
      <c r="H4754" s="17"/>
      <c r="I4754" s="17"/>
      <c r="J4754" s="17"/>
      <c r="K4754" s="17"/>
      <c r="L4754" s="17"/>
      <c r="M4754" s="17"/>
      <c r="N4754" s="17"/>
    </row>
    <row r="4755" spans="2:14" ht="24.95" customHeight="1">
      <c r="B4755" s="17"/>
      <c r="C4755" s="17"/>
      <c r="F4755" s="17"/>
      <c r="G4755" s="17"/>
      <c r="H4755" s="17"/>
      <c r="I4755" s="17"/>
      <c r="J4755" s="17"/>
      <c r="K4755" s="17"/>
      <c r="L4755" s="17"/>
      <c r="M4755" s="17"/>
      <c r="N4755" s="17"/>
    </row>
    <row r="4756" spans="2:14" ht="24.95" customHeight="1">
      <c r="B4756" s="17"/>
      <c r="C4756" s="17"/>
      <c r="F4756" s="17"/>
      <c r="G4756" s="17"/>
      <c r="H4756" s="17"/>
      <c r="I4756" s="17"/>
      <c r="J4756" s="17"/>
      <c r="K4756" s="17"/>
      <c r="L4756" s="17"/>
      <c r="M4756" s="17"/>
      <c r="N4756" s="17"/>
    </row>
    <row r="4757" spans="2:14" ht="24.95" customHeight="1">
      <c r="B4757" s="17"/>
      <c r="C4757" s="17"/>
      <c r="F4757" s="17"/>
      <c r="G4757" s="17"/>
      <c r="H4757" s="17"/>
      <c r="I4757" s="17"/>
      <c r="J4757" s="17"/>
      <c r="K4757" s="17"/>
      <c r="L4757" s="17"/>
      <c r="M4757" s="17"/>
      <c r="N4757" s="17"/>
    </row>
    <row r="4758" spans="2:14" ht="24.95" customHeight="1">
      <c r="B4758" s="17"/>
      <c r="C4758" s="17"/>
      <c r="F4758" s="17"/>
      <c r="G4758" s="17"/>
      <c r="H4758" s="17"/>
      <c r="I4758" s="17"/>
      <c r="J4758" s="17"/>
      <c r="K4758" s="17"/>
      <c r="L4758" s="17"/>
      <c r="M4758" s="17"/>
      <c r="N4758" s="17"/>
    </row>
    <row r="4759" spans="2:14" ht="24.95" customHeight="1">
      <c r="B4759" s="17"/>
      <c r="C4759" s="17"/>
      <c r="F4759" s="17"/>
      <c r="G4759" s="17"/>
      <c r="H4759" s="17"/>
      <c r="I4759" s="17"/>
      <c r="J4759" s="17"/>
      <c r="K4759" s="17"/>
      <c r="L4759" s="17"/>
      <c r="M4759" s="17"/>
      <c r="N4759" s="17"/>
    </row>
    <row r="4760" spans="2:14" ht="24.95" customHeight="1">
      <c r="B4760" s="17"/>
      <c r="C4760" s="17"/>
      <c r="F4760" s="17"/>
      <c r="G4760" s="17"/>
      <c r="H4760" s="17"/>
      <c r="I4760" s="17"/>
      <c r="J4760" s="17"/>
      <c r="K4760" s="17"/>
      <c r="L4760" s="17"/>
      <c r="M4760" s="17"/>
      <c r="N4760" s="17"/>
    </row>
    <row r="4761" spans="2:14" ht="24.95" customHeight="1">
      <c r="B4761" s="17"/>
      <c r="C4761" s="17"/>
      <c r="F4761" s="17"/>
      <c r="G4761" s="17"/>
      <c r="H4761" s="17"/>
      <c r="I4761" s="17"/>
      <c r="J4761" s="17"/>
      <c r="K4761" s="17"/>
      <c r="L4761" s="17"/>
      <c r="M4761" s="17"/>
      <c r="N4761" s="17"/>
    </row>
    <row r="4762" spans="2:14" ht="24.95" customHeight="1">
      <c r="B4762" s="17"/>
      <c r="C4762" s="17"/>
      <c r="F4762" s="17"/>
      <c r="G4762" s="17"/>
      <c r="H4762" s="17"/>
      <c r="I4762" s="17"/>
      <c r="J4762" s="17"/>
      <c r="K4762" s="17"/>
      <c r="L4762" s="17"/>
      <c r="M4762" s="17"/>
      <c r="N4762" s="17"/>
    </row>
    <row r="4763" spans="2:14" ht="24.95" customHeight="1">
      <c r="B4763" s="17"/>
      <c r="C4763" s="17"/>
      <c r="F4763" s="17"/>
      <c r="G4763" s="17"/>
      <c r="H4763" s="17"/>
      <c r="I4763" s="17"/>
      <c r="J4763" s="17"/>
      <c r="K4763" s="17"/>
      <c r="L4763" s="17"/>
      <c r="M4763" s="17"/>
      <c r="N4763" s="17"/>
    </row>
    <row r="4764" spans="2:14" ht="24.95" customHeight="1">
      <c r="B4764" s="17"/>
      <c r="C4764" s="17"/>
      <c r="F4764" s="17"/>
      <c r="G4764" s="17"/>
      <c r="H4764" s="17"/>
      <c r="I4764" s="17"/>
      <c r="J4764" s="17"/>
      <c r="K4764" s="17"/>
      <c r="L4764" s="17"/>
      <c r="M4764" s="17"/>
      <c r="N4764" s="17"/>
    </row>
    <row r="4765" spans="2:14" ht="24.95" customHeight="1">
      <c r="B4765" s="17"/>
      <c r="C4765" s="17"/>
      <c r="F4765" s="17"/>
      <c r="G4765" s="17"/>
      <c r="H4765" s="17"/>
      <c r="I4765" s="17"/>
      <c r="J4765" s="17"/>
      <c r="K4765" s="17"/>
      <c r="L4765" s="17"/>
      <c r="M4765" s="17"/>
      <c r="N4765" s="17"/>
    </row>
    <row r="4766" spans="2:14" ht="24.95" customHeight="1">
      <c r="B4766" s="17"/>
      <c r="C4766" s="17"/>
      <c r="F4766" s="17"/>
      <c r="G4766" s="17"/>
      <c r="H4766" s="17"/>
      <c r="I4766" s="17"/>
      <c r="J4766" s="17"/>
      <c r="K4766" s="17"/>
      <c r="L4766" s="17"/>
      <c r="M4766" s="17"/>
      <c r="N4766" s="17"/>
    </row>
    <row r="4767" spans="2:14" ht="24.95" customHeight="1">
      <c r="B4767" s="17"/>
      <c r="C4767" s="17"/>
      <c r="F4767" s="17"/>
      <c r="G4767" s="17"/>
      <c r="H4767" s="17"/>
      <c r="I4767" s="17"/>
      <c r="J4767" s="17"/>
      <c r="K4767" s="17"/>
      <c r="L4767" s="17"/>
      <c r="M4767" s="17"/>
      <c r="N4767" s="17"/>
    </row>
    <row r="4768" spans="2:14" ht="24.95" customHeight="1">
      <c r="B4768" s="17"/>
      <c r="C4768" s="17"/>
      <c r="F4768" s="17"/>
      <c r="G4768" s="17"/>
      <c r="H4768" s="17"/>
      <c r="I4768" s="17"/>
      <c r="J4768" s="17"/>
      <c r="K4768" s="17"/>
      <c r="L4768" s="17"/>
      <c r="M4768" s="17"/>
      <c r="N4768" s="17"/>
    </row>
    <row r="4769" spans="2:14" ht="24.95" customHeight="1">
      <c r="B4769" s="17"/>
      <c r="C4769" s="17"/>
      <c r="F4769" s="17"/>
      <c r="G4769" s="17"/>
      <c r="H4769" s="17"/>
      <c r="I4769" s="17"/>
      <c r="J4769" s="17"/>
      <c r="K4769" s="17"/>
      <c r="L4769" s="17"/>
      <c r="M4769" s="17"/>
      <c r="N4769" s="17"/>
    </row>
    <row r="4770" spans="2:14" ht="24.95" customHeight="1">
      <c r="B4770" s="17"/>
      <c r="C4770" s="17"/>
      <c r="F4770" s="17"/>
      <c r="G4770" s="17"/>
      <c r="H4770" s="17"/>
      <c r="I4770" s="17"/>
      <c r="J4770" s="17"/>
      <c r="K4770" s="17"/>
      <c r="L4770" s="17"/>
      <c r="M4770" s="17"/>
      <c r="N4770" s="17"/>
    </row>
    <row r="4771" spans="2:14" ht="24.95" customHeight="1">
      <c r="B4771" s="17"/>
      <c r="C4771" s="17"/>
      <c r="F4771" s="17"/>
      <c r="G4771" s="17"/>
      <c r="H4771" s="17"/>
      <c r="I4771" s="17"/>
      <c r="J4771" s="17"/>
      <c r="K4771" s="17"/>
      <c r="L4771" s="17"/>
      <c r="M4771" s="17"/>
      <c r="N4771" s="17"/>
    </row>
    <row r="4772" spans="2:14" ht="24.95" customHeight="1">
      <c r="B4772" s="17"/>
      <c r="C4772" s="17"/>
      <c r="F4772" s="17"/>
      <c r="G4772" s="17"/>
      <c r="H4772" s="17"/>
      <c r="I4772" s="17"/>
      <c r="J4772" s="17"/>
      <c r="K4772" s="17"/>
      <c r="L4772" s="17"/>
      <c r="M4772" s="17"/>
      <c r="N4772" s="17"/>
    </row>
    <row r="4773" spans="2:14" ht="24.95" customHeight="1">
      <c r="B4773" s="17"/>
      <c r="C4773" s="17"/>
      <c r="F4773" s="17"/>
      <c r="G4773" s="17"/>
      <c r="H4773" s="17"/>
      <c r="I4773" s="17"/>
      <c r="J4773" s="17"/>
      <c r="K4773" s="17"/>
      <c r="L4773" s="17"/>
      <c r="M4773" s="17"/>
      <c r="N4773" s="17"/>
    </row>
    <row r="4774" spans="2:14" ht="24.95" customHeight="1">
      <c r="B4774" s="17"/>
      <c r="C4774" s="17"/>
      <c r="F4774" s="17"/>
      <c r="G4774" s="17"/>
      <c r="H4774" s="17"/>
      <c r="I4774" s="17"/>
      <c r="J4774" s="17"/>
      <c r="K4774" s="17"/>
      <c r="L4774" s="17"/>
      <c r="M4774" s="17"/>
      <c r="N4774" s="17"/>
    </row>
    <row r="4775" spans="2:14" ht="24.95" customHeight="1">
      <c r="B4775" s="17"/>
      <c r="C4775" s="17"/>
      <c r="F4775" s="17"/>
      <c r="G4775" s="17"/>
      <c r="H4775" s="17"/>
      <c r="I4775" s="17"/>
      <c r="J4775" s="17"/>
      <c r="K4775" s="17"/>
      <c r="L4775" s="17"/>
      <c r="M4775" s="17"/>
      <c r="N4775" s="17"/>
    </row>
    <row r="4776" spans="2:14" ht="24.95" customHeight="1">
      <c r="B4776" s="17"/>
      <c r="C4776" s="17"/>
      <c r="F4776" s="17"/>
      <c r="G4776" s="17"/>
      <c r="H4776" s="17"/>
      <c r="I4776" s="17"/>
      <c r="J4776" s="17"/>
      <c r="K4776" s="17"/>
      <c r="L4776" s="17"/>
      <c r="M4776" s="17"/>
      <c r="N4776" s="17"/>
    </row>
    <row r="4777" spans="2:14" ht="24.95" customHeight="1">
      <c r="B4777" s="17"/>
      <c r="C4777" s="17"/>
      <c r="F4777" s="17"/>
      <c r="G4777" s="17"/>
      <c r="H4777" s="17"/>
      <c r="I4777" s="17"/>
      <c r="J4777" s="17"/>
      <c r="K4777" s="17"/>
      <c r="L4777" s="17"/>
      <c r="M4777" s="17"/>
      <c r="N4777" s="17"/>
    </row>
    <row r="4778" spans="2:14" ht="24.95" customHeight="1">
      <c r="B4778" s="17"/>
      <c r="C4778" s="17"/>
      <c r="F4778" s="17"/>
      <c r="G4778" s="17"/>
      <c r="H4778" s="17"/>
      <c r="I4778" s="17"/>
      <c r="J4778" s="17"/>
      <c r="K4778" s="17"/>
      <c r="L4778" s="17"/>
      <c r="M4778" s="17"/>
      <c r="N4778" s="17"/>
    </row>
    <row r="4779" spans="2:14" ht="24.95" customHeight="1">
      <c r="B4779" s="17"/>
      <c r="C4779" s="17"/>
      <c r="F4779" s="17"/>
      <c r="G4779" s="17"/>
      <c r="H4779" s="17"/>
      <c r="I4779" s="17"/>
      <c r="J4779" s="17"/>
      <c r="K4779" s="17"/>
      <c r="L4779" s="17"/>
      <c r="M4779" s="17"/>
      <c r="N4779" s="17"/>
    </row>
    <row r="4780" spans="2:14" ht="24.95" customHeight="1">
      <c r="B4780" s="17"/>
      <c r="C4780" s="17"/>
      <c r="F4780" s="17"/>
      <c r="G4780" s="17"/>
      <c r="H4780" s="17"/>
      <c r="I4780" s="17"/>
      <c r="J4780" s="17"/>
      <c r="K4780" s="17"/>
      <c r="L4780" s="17"/>
      <c r="M4780" s="17"/>
      <c r="N4780" s="17"/>
    </row>
    <row r="4781" spans="2:14" ht="24.95" customHeight="1">
      <c r="B4781" s="17"/>
      <c r="C4781" s="17"/>
      <c r="F4781" s="17"/>
      <c r="G4781" s="17"/>
      <c r="H4781" s="17"/>
      <c r="I4781" s="17"/>
      <c r="J4781" s="17"/>
      <c r="K4781" s="17"/>
      <c r="L4781" s="17"/>
      <c r="M4781" s="17"/>
      <c r="N4781" s="17"/>
    </row>
    <row r="4782" spans="2:14" ht="24.95" customHeight="1">
      <c r="B4782" s="17"/>
      <c r="C4782" s="17"/>
      <c r="F4782" s="17"/>
      <c r="G4782" s="17"/>
      <c r="H4782" s="17"/>
      <c r="I4782" s="17"/>
      <c r="J4782" s="17"/>
      <c r="K4782" s="17"/>
      <c r="L4782" s="17"/>
      <c r="M4782" s="17"/>
      <c r="N4782" s="17"/>
    </row>
    <row r="4783" spans="2:14" ht="24.95" customHeight="1">
      <c r="B4783" s="17"/>
      <c r="C4783" s="17"/>
      <c r="F4783" s="17"/>
      <c r="G4783" s="17"/>
      <c r="H4783" s="17"/>
      <c r="I4783" s="17"/>
      <c r="J4783" s="17"/>
      <c r="K4783" s="17"/>
      <c r="L4783" s="17"/>
      <c r="M4783" s="17"/>
      <c r="N4783" s="17"/>
    </row>
    <row r="4784" spans="2:14" ht="24.95" customHeight="1">
      <c r="B4784" s="17"/>
      <c r="C4784" s="17"/>
      <c r="F4784" s="17"/>
      <c r="G4784" s="17"/>
      <c r="H4784" s="17"/>
      <c r="I4784" s="17"/>
      <c r="J4784" s="17"/>
      <c r="K4784" s="17"/>
      <c r="L4784" s="17"/>
      <c r="M4784" s="17"/>
      <c r="N4784" s="17"/>
    </row>
    <row r="4785" spans="2:14" ht="24.95" customHeight="1">
      <c r="B4785" s="17"/>
      <c r="C4785" s="17"/>
      <c r="F4785" s="17"/>
      <c r="G4785" s="17"/>
      <c r="H4785" s="17"/>
      <c r="I4785" s="17"/>
      <c r="J4785" s="17"/>
      <c r="K4785" s="17"/>
      <c r="L4785" s="17"/>
      <c r="M4785" s="17"/>
      <c r="N4785" s="17"/>
    </row>
    <row r="4786" spans="2:14" ht="24.95" customHeight="1">
      <c r="B4786" s="17"/>
      <c r="C4786" s="17"/>
      <c r="F4786" s="17"/>
      <c r="G4786" s="17"/>
      <c r="H4786" s="17"/>
      <c r="I4786" s="17"/>
      <c r="J4786" s="17"/>
      <c r="K4786" s="17"/>
      <c r="L4786" s="17"/>
      <c r="M4786" s="17"/>
      <c r="N4786" s="17"/>
    </row>
    <row r="4787" spans="2:14" ht="24.95" customHeight="1">
      <c r="B4787" s="17"/>
      <c r="C4787" s="17"/>
      <c r="F4787" s="17"/>
      <c r="G4787" s="17"/>
      <c r="H4787" s="17"/>
      <c r="I4787" s="17"/>
      <c r="J4787" s="17"/>
      <c r="K4787" s="17"/>
      <c r="L4787" s="17"/>
      <c r="M4787" s="17"/>
      <c r="N4787" s="17"/>
    </row>
    <row r="4788" spans="2:14" ht="24.95" customHeight="1">
      <c r="B4788" s="17"/>
      <c r="C4788" s="17"/>
      <c r="F4788" s="17"/>
      <c r="G4788" s="17"/>
      <c r="H4788" s="17"/>
      <c r="I4788" s="17"/>
      <c r="J4788" s="17"/>
      <c r="K4788" s="17"/>
      <c r="L4788" s="17"/>
      <c r="M4788" s="17"/>
      <c r="N4788" s="17"/>
    </row>
    <row r="4789" spans="2:14" ht="24.95" customHeight="1">
      <c r="B4789" s="17"/>
      <c r="C4789" s="17"/>
      <c r="F4789" s="17"/>
      <c r="G4789" s="17"/>
      <c r="H4789" s="17"/>
      <c r="I4789" s="17"/>
      <c r="J4789" s="17"/>
      <c r="K4789" s="17"/>
      <c r="L4789" s="17"/>
      <c r="M4789" s="17"/>
      <c r="N4789" s="17"/>
    </row>
    <row r="4790" spans="2:14" ht="24.95" customHeight="1">
      <c r="B4790" s="17"/>
      <c r="C4790" s="17"/>
      <c r="F4790" s="17"/>
      <c r="G4790" s="17"/>
      <c r="H4790" s="17"/>
      <c r="I4790" s="17"/>
      <c r="J4790" s="17"/>
      <c r="K4790" s="17"/>
      <c r="L4790" s="17"/>
      <c r="M4790" s="17"/>
      <c r="N4790" s="17"/>
    </row>
    <row r="4791" spans="2:14" ht="24.95" customHeight="1">
      <c r="B4791" s="17"/>
      <c r="C4791" s="17"/>
      <c r="F4791" s="17"/>
      <c r="G4791" s="17"/>
      <c r="H4791" s="17"/>
      <c r="I4791" s="17"/>
      <c r="J4791" s="17"/>
      <c r="K4791" s="17"/>
      <c r="L4791" s="17"/>
      <c r="M4791" s="17"/>
      <c r="N4791" s="17"/>
    </row>
    <row r="4792" spans="2:14" ht="24.95" customHeight="1">
      <c r="B4792" s="17"/>
      <c r="C4792" s="17"/>
      <c r="F4792" s="17"/>
      <c r="G4792" s="17"/>
      <c r="H4792" s="17"/>
      <c r="I4792" s="17"/>
      <c r="J4792" s="17"/>
      <c r="K4792" s="17"/>
      <c r="L4792" s="17"/>
      <c r="M4792" s="17"/>
      <c r="N4792" s="17"/>
    </row>
    <row r="4793" spans="2:14" ht="24.95" customHeight="1">
      <c r="B4793" s="17"/>
      <c r="C4793" s="17"/>
      <c r="F4793" s="17"/>
      <c r="G4793" s="17"/>
      <c r="H4793" s="17"/>
      <c r="I4793" s="17"/>
      <c r="J4793" s="17"/>
      <c r="K4793" s="17"/>
      <c r="L4793" s="17"/>
      <c r="M4793" s="17"/>
      <c r="N4793" s="17"/>
    </row>
    <row r="4794" spans="2:14" ht="24.95" customHeight="1">
      <c r="B4794" s="17"/>
      <c r="C4794" s="17"/>
      <c r="F4794" s="17"/>
      <c r="G4794" s="17"/>
      <c r="H4794" s="17"/>
      <c r="I4794" s="17"/>
      <c r="J4794" s="17"/>
      <c r="K4794" s="17"/>
      <c r="L4794" s="17"/>
      <c r="M4794" s="17"/>
      <c r="N4794" s="17"/>
    </row>
    <row r="4795" spans="2:14" ht="24.95" customHeight="1">
      <c r="B4795" s="17"/>
      <c r="C4795" s="17"/>
      <c r="F4795" s="17"/>
      <c r="G4795" s="17"/>
      <c r="H4795" s="17"/>
      <c r="I4795" s="17"/>
      <c r="J4795" s="17"/>
      <c r="K4795" s="17"/>
      <c r="L4795" s="17"/>
      <c r="M4795" s="17"/>
      <c r="N4795" s="17"/>
    </row>
    <row r="4796" spans="2:14" ht="24.95" customHeight="1">
      <c r="B4796" s="17"/>
      <c r="C4796" s="17"/>
      <c r="F4796" s="17"/>
      <c r="G4796" s="17"/>
      <c r="H4796" s="17"/>
      <c r="I4796" s="17"/>
      <c r="J4796" s="17"/>
      <c r="K4796" s="17"/>
      <c r="L4796" s="17"/>
      <c r="M4796" s="17"/>
      <c r="N4796" s="17"/>
    </row>
    <row r="4797" spans="2:14" ht="24.95" customHeight="1">
      <c r="B4797" s="17"/>
      <c r="C4797" s="17"/>
      <c r="F4797" s="17"/>
      <c r="G4797" s="17"/>
      <c r="H4797" s="17"/>
      <c r="I4797" s="17"/>
      <c r="J4797" s="17"/>
      <c r="K4797" s="17"/>
      <c r="L4797" s="17"/>
      <c r="M4797" s="17"/>
      <c r="N4797" s="17"/>
    </row>
    <row r="4798" spans="2:14" ht="24.95" customHeight="1">
      <c r="B4798" s="17"/>
      <c r="C4798" s="17"/>
      <c r="F4798" s="17"/>
      <c r="G4798" s="17"/>
      <c r="H4798" s="17"/>
      <c r="I4798" s="17"/>
      <c r="J4798" s="17"/>
      <c r="K4798" s="17"/>
      <c r="L4798" s="17"/>
      <c r="M4798" s="17"/>
      <c r="N4798" s="17"/>
    </row>
    <row r="4799" spans="2:14" ht="24.95" customHeight="1">
      <c r="B4799" s="17"/>
      <c r="C4799" s="17"/>
      <c r="F4799" s="17"/>
      <c r="G4799" s="17"/>
      <c r="H4799" s="17"/>
      <c r="I4799" s="17"/>
      <c r="J4799" s="17"/>
      <c r="K4799" s="17"/>
      <c r="L4799" s="17"/>
      <c r="M4799" s="17"/>
      <c r="N4799" s="17"/>
    </row>
    <row r="4800" spans="2:14" ht="24.95" customHeight="1">
      <c r="B4800" s="17"/>
      <c r="C4800" s="17"/>
      <c r="F4800" s="17"/>
      <c r="G4800" s="17"/>
      <c r="H4800" s="17"/>
      <c r="I4800" s="17"/>
      <c r="J4800" s="17"/>
      <c r="K4800" s="17"/>
      <c r="L4800" s="17"/>
      <c r="M4800" s="17"/>
      <c r="N4800" s="17"/>
    </row>
    <row r="4801" spans="2:14" ht="24.95" customHeight="1">
      <c r="B4801" s="17"/>
      <c r="C4801" s="17"/>
      <c r="F4801" s="17"/>
      <c r="G4801" s="17"/>
      <c r="H4801" s="17"/>
      <c r="I4801" s="17"/>
      <c r="J4801" s="17"/>
      <c r="K4801" s="17"/>
      <c r="L4801" s="17"/>
      <c r="M4801" s="17"/>
      <c r="N4801" s="17"/>
    </row>
    <row r="4802" spans="2:14" ht="24.95" customHeight="1">
      <c r="B4802" s="17"/>
      <c r="C4802" s="17"/>
      <c r="F4802" s="17"/>
      <c r="G4802" s="17"/>
      <c r="H4802" s="17"/>
      <c r="I4802" s="17"/>
      <c r="J4802" s="17"/>
      <c r="K4802" s="17"/>
      <c r="L4802" s="17"/>
      <c r="M4802" s="17"/>
      <c r="N4802" s="17"/>
    </row>
    <row r="4803" spans="2:14" ht="24.95" customHeight="1">
      <c r="B4803" s="17"/>
      <c r="C4803" s="17"/>
      <c r="F4803" s="17"/>
      <c r="G4803" s="17"/>
      <c r="H4803" s="17"/>
      <c r="I4803" s="17"/>
      <c r="J4803" s="17"/>
      <c r="K4803" s="17"/>
      <c r="L4803" s="17"/>
      <c r="M4803" s="17"/>
      <c r="N4803" s="17"/>
    </row>
    <row r="4804" spans="2:14" ht="24.95" customHeight="1">
      <c r="B4804" s="17"/>
      <c r="C4804" s="17"/>
      <c r="F4804" s="17"/>
      <c r="G4804" s="17"/>
      <c r="H4804" s="17"/>
      <c r="I4804" s="17"/>
      <c r="J4804" s="17"/>
      <c r="K4804" s="17"/>
      <c r="L4804" s="17"/>
      <c r="M4804" s="17"/>
      <c r="N4804" s="17"/>
    </row>
    <row r="4805" spans="2:14" ht="24.95" customHeight="1">
      <c r="B4805" s="17"/>
      <c r="C4805" s="17"/>
      <c r="F4805" s="17"/>
      <c r="G4805" s="17"/>
      <c r="H4805" s="17"/>
      <c r="I4805" s="17"/>
      <c r="J4805" s="17"/>
      <c r="K4805" s="17"/>
      <c r="L4805" s="17"/>
      <c r="M4805" s="17"/>
      <c r="N4805" s="17"/>
    </row>
    <row r="4806" spans="2:14" ht="24.95" customHeight="1">
      <c r="B4806" s="17"/>
      <c r="C4806" s="17"/>
      <c r="F4806" s="17"/>
      <c r="G4806" s="17"/>
      <c r="H4806" s="17"/>
      <c r="I4806" s="17"/>
      <c r="J4806" s="17"/>
      <c r="K4806" s="17"/>
      <c r="L4806" s="17"/>
      <c r="M4806" s="17"/>
      <c r="N4806" s="17"/>
    </row>
    <row r="4807" spans="2:14" ht="24.95" customHeight="1">
      <c r="B4807" s="17"/>
      <c r="C4807" s="17"/>
      <c r="F4807" s="17"/>
      <c r="G4807" s="17"/>
      <c r="H4807" s="17"/>
      <c r="I4807" s="17"/>
      <c r="J4807" s="17"/>
      <c r="K4807" s="17"/>
      <c r="L4807" s="17"/>
      <c r="M4807" s="17"/>
      <c r="N4807" s="17"/>
    </row>
    <row r="4808" spans="2:14" ht="24.95" customHeight="1">
      <c r="B4808" s="17"/>
      <c r="C4808" s="17"/>
      <c r="F4808" s="17"/>
      <c r="G4808" s="17"/>
      <c r="H4808" s="17"/>
      <c r="I4808" s="17"/>
      <c r="J4808" s="17"/>
      <c r="K4808" s="17"/>
      <c r="L4808" s="17"/>
      <c r="M4808" s="17"/>
      <c r="N4808" s="17"/>
    </row>
    <row r="4809" spans="2:14" ht="24.95" customHeight="1">
      <c r="B4809" s="17"/>
      <c r="C4809" s="17"/>
      <c r="F4809" s="17"/>
      <c r="G4809" s="17"/>
      <c r="H4809" s="17"/>
      <c r="I4809" s="17"/>
      <c r="J4809" s="17"/>
      <c r="K4809" s="17"/>
      <c r="L4809" s="17"/>
      <c r="M4809" s="17"/>
      <c r="N4809" s="17"/>
    </row>
    <row r="4810" spans="2:14" ht="24.95" customHeight="1">
      <c r="B4810" s="17"/>
      <c r="C4810" s="17"/>
      <c r="F4810" s="17"/>
      <c r="G4810" s="17"/>
      <c r="H4810" s="17"/>
      <c r="I4810" s="17"/>
      <c r="J4810" s="17"/>
      <c r="K4810" s="17"/>
      <c r="L4810" s="17"/>
      <c r="M4810" s="17"/>
      <c r="N4810" s="17"/>
    </row>
    <row r="4811" spans="2:14" ht="24.95" customHeight="1">
      <c r="B4811" s="17"/>
      <c r="C4811" s="17"/>
      <c r="F4811" s="17"/>
      <c r="G4811" s="17"/>
      <c r="H4811" s="17"/>
      <c r="I4811" s="17"/>
      <c r="J4811" s="17"/>
      <c r="K4811" s="17"/>
      <c r="L4811" s="17"/>
      <c r="M4811" s="17"/>
      <c r="N4811" s="17"/>
    </row>
    <row r="4812" spans="2:14" ht="24.95" customHeight="1">
      <c r="B4812" s="17"/>
      <c r="C4812" s="17"/>
      <c r="F4812" s="17"/>
      <c r="G4812" s="17"/>
      <c r="H4812" s="17"/>
      <c r="I4812" s="17"/>
      <c r="J4812" s="17"/>
      <c r="K4812" s="17"/>
      <c r="L4812" s="17"/>
      <c r="M4812" s="17"/>
      <c r="N4812" s="17"/>
    </row>
    <row r="4813" spans="2:14" ht="24.95" customHeight="1">
      <c r="B4813" s="17"/>
      <c r="C4813" s="17"/>
      <c r="F4813" s="17"/>
      <c r="G4813" s="17"/>
      <c r="H4813" s="17"/>
      <c r="I4813" s="17"/>
      <c r="J4813" s="17"/>
      <c r="K4813" s="17"/>
      <c r="L4813" s="17"/>
      <c r="M4813" s="17"/>
      <c r="N4813" s="17"/>
    </row>
    <row r="4814" spans="2:14" ht="24.95" customHeight="1">
      <c r="B4814" s="17"/>
      <c r="C4814" s="17"/>
      <c r="F4814" s="17"/>
      <c r="G4814" s="17"/>
      <c r="H4814" s="17"/>
      <c r="I4814" s="17"/>
      <c r="J4814" s="17"/>
      <c r="K4814" s="17"/>
      <c r="L4814" s="17"/>
      <c r="M4814" s="17"/>
      <c r="N4814" s="17"/>
    </row>
    <row r="4815" spans="2:14" ht="24.95" customHeight="1">
      <c r="B4815" s="17"/>
      <c r="C4815" s="17"/>
      <c r="F4815" s="17"/>
      <c r="G4815" s="17"/>
      <c r="H4815" s="17"/>
      <c r="I4815" s="17"/>
      <c r="J4815" s="17"/>
      <c r="K4815" s="17"/>
      <c r="L4815" s="17"/>
      <c r="M4815" s="17"/>
      <c r="N4815" s="17"/>
    </row>
    <row r="4816" spans="2:14" ht="24.95" customHeight="1">
      <c r="B4816" s="17"/>
      <c r="C4816" s="17"/>
      <c r="F4816" s="17"/>
      <c r="G4816" s="17"/>
      <c r="H4816" s="17"/>
      <c r="I4816" s="17"/>
      <c r="J4816" s="17"/>
      <c r="K4816" s="17"/>
      <c r="L4816" s="17"/>
      <c r="M4816" s="17"/>
      <c r="N4816" s="17"/>
    </row>
    <row r="4817" spans="2:14" ht="24.95" customHeight="1">
      <c r="B4817" s="17"/>
      <c r="C4817" s="17"/>
      <c r="F4817" s="17"/>
      <c r="G4817" s="17"/>
      <c r="H4817" s="17"/>
      <c r="I4817" s="17"/>
      <c r="J4817" s="17"/>
      <c r="K4817" s="17"/>
      <c r="L4817" s="17"/>
      <c r="M4817" s="17"/>
      <c r="N4817" s="17"/>
    </row>
    <row r="4818" spans="2:14" ht="24.95" customHeight="1">
      <c r="B4818" s="17"/>
      <c r="C4818" s="17"/>
      <c r="F4818" s="17"/>
      <c r="G4818" s="17"/>
      <c r="H4818" s="17"/>
      <c r="I4818" s="17"/>
      <c r="J4818" s="17"/>
      <c r="K4818" s="17"/>
      <c r="L4818" s="17"/>
      <c r="M4818" s="17"/>
      <c r="N4818" s="17"/>
    </row>
    <row r="4819" spans="2:14" ht="24.95" customHeight="1">
      <c r="B4819" s="17"/>
      <c r="C4819" s="17"/>
      <c r="F4819" s="17"/>
      <c r="G4819" s="17"/>
      <c r="H4819" s="17"/>
      <c r="I4819" s="17"/>
      <c r="J4819" s="17"/>
      <c r="K4819" s="17"/>
      <c r="L4819" s="17"/>
      <c r="M4819" s="17"/>
      <c r="N4819" s="17"/>
    </row>
    <row r="4820" spans="2:14" ht="24.95" customHeight="1">
      <c r="B4820" s="17"/>
      <c r="C4820" s="17"/>
      <c r="F4820" s="17"/>
      <c r="G4820" s="17"/>
      <c r="H4820" s="17"/>
      <c r="I4820" s="17"/>
      <c r="J4820" s="17"/>
      <c r="K4820" s="17"/>
      <c r="L4820" s="17"/>
      <c r="M4820" s="17"/>
      <c r="N4820" s="17"/>
    </row>
    <row r="4821" spans="2:14" ht="24.95" customHeight="1">
      <c r="B4821" s="17"/>
      <c r="C4821" s="17"/>
      <c r="F4821" s="17"/>
      <c r="G4821" s="17"/>
      <c r="H4821" s="17"/>
      <c r="I4821" s="17"/>
      <c r="J4821" s="17"/>
      <c r="K4821" s="17"/>
      <c r="L4821" s="17"/>
      <c r="M4821" s="17"/>
      <c r="N4821" s="17"/>
    </row>
    <row r="4822" spans="2:14" ht="24.95" customHeight="1">
      <c r="B4822" s="17"/>
      <c r="C4822" s="17"/>
      <c r="F4822" s="17"/>
      <c r="G4822" s="17"/>
      <c r="H4822" s="17"/>
      <c r="I4822" s="17"/>
      <c r="J4822" s="17"/>
      <c r="K4822" s="17"/>
      <c r="L4822" s="17"/>
      <c r="M4822" s="17"/>
      <c r="N4822" s="17"/>
    </row>
    <row r="4823" spans="2:14" ht="24.95" customHeight="1">
      <c r="B4823" s="17"/>
      <c r="C4823" s="17"/>
      <c r="F4823" s="17"/>
      <c r="G4823" s="17"/>
      <c r="H4823" s="17"/>
      <c r="I4823" s="17"/>
      <c r="J4823" s="17"/>
      <c r="K4823" s="17"/>
      <c r="L4823" s="17"/>
      <c r="M4823" s="17"/>
      <c r="N4823" s="17"/>
    </row>
    <row r="4824" spans="2:14" ht="24.95" customHeight="1">
      <c r="B4824" s="17"/>
      <c r="C4824" s="17"/>
      <c r="F4824" s="17"/>
      <c r="G4824" s="17"/>
      <c r="H4824" s="17"/>
      <c r="I4824" s="17"/>
      <c r="J4824" s="17"/>
      <c r="K4824" s="17"/>
      <c r="L4824" s="17"/>
      <c r="M4824" s="17"/>
      <c r="N4824" s="17"/>
    </row>
    <row r="4825" spans="2:14" ht="24.95" customHeight="1">
      <c r="B4825" s="17"/>
      <c r="C4825" s="17"/>
      <c r="F4825" s="17"/>
      <c r="G4825" s="17"/>
      <c r="H4825" s="17"/>
      <c r="I4825" s="17"/>
      <c r="J4825" s="17"/>
      <c r="K4825" s="17"/>
      <c r="L4825" s="17"/>
      <c r="M4825" s="17"/>
      <c r="N4825" s="17"/>
    </row>
    <row r="4826" spans="2:14" ht="24.95" customHeight="1">
      <c r="B4826" s="17"/>
      <c r="C4826" s="17"/>
      <c r="F4826" s="17"/>
      <c r="G4826" s="17"/>
      <c r="H4826" s="17"/>
      <c r="I4826" s="17"/>
      <c r="J4826" s="17"/>
      <c r="K4826" s="17"/>
      <c r="L4826" s="17"/>
      <c r="M4826" s="17"/>
      <c r="N4826" s="17"/>
    </row>
    <row r="4827" spans="2:14" ht="24.95" customHeight="1">
      <c r="B4827" s="17"/>
      <c r="C4827" s="17"/>
      <c r="F4827" s="17"/>
      <c r="G4827" s="17"/>
      <c r="H4827" s="17"/>
      <c r="I4827" s="17"/>
      <c r="J4827" s="17"/>
      <c r="K4827" s="17"/>
      <c r="L4827" s="17"/>
      <c r="M4827" s="17"/>
      <c r="N4827" s="17"/>
    </row>
    <row r="4828" spans="2:14" ht="24.95" customHeight="1">
      <c r="B4828" s="17"/>
      <c r="C4828" s="17"/>
      <c r="F4828" s="17"/>
      <c r="G4828" s="17"/>
      <c r="H4828" s="17"/>
      <c r="I4828" s="17"/>
      <c r="J4828" s="17"/>
      <c r="K4828" s="17"/>
      <c r="L4828" s="17"/>
      <c r="M4828" s="17"/>
      <c r="N4828" s="17"/>
    </row>
    <row r="4829" spans="2:14" ht="24.95" customHeight="1">
      <c r="B4829" s="17"/>
      <c r="C4829" s="17"/>
      <c r="F4829" s="17"/>
      <c r="G4829" s="17"/>
      <c r="H4829" s="17"/>
      <c r="I4829" s="17"/>
      <c r="J4829" s="17"/>
      <c r="K4829" s="17"/>
      <c r="L4829" s="17"/>
      <c r="M4829" s="17"/>
      <c r="N4829" s="17"/>
    </row>
    <row r="4830" spans="2:14" ht="24.95" customHeight="1">
      <c r="B4830" s="17"/>
      <c r="C4830" s="17"/>
      <c r="F4830" s="17"/>
      <c r="G4830" s="17"/>
      <c r="H4830" s="17"/>
      <c r="I4830" s="17"/>
      <c r="J4830" s="17"/>
      <c r="K4830" s="17"/>
      <c r="L4830" s="17"/>
      <c r="M4830" s="17"/>
      <c r="N4830" s="17"/>
    </row>
    <row r="4831" spans="2:14" ht="24.95" customHeight="1">
      <c r="B4831" s="17"/>
      <c r="C4831" s="17"/>
      <c r="F4831" s="17"/>
      <c r="G4831" s="17"/>
      <c r="H4831" s="17"/>
      <c r="I4831" s="17"/>
      <c r="J4831" s="17"/>
      <c r="K4831" s="17"/>
      <c r="L4831" s="17"/>
      <c r="M4831" s="17"/>
      <c r="N4831" s="17"/>
    </row>
    <row r="4832" spans="2:14" ht="24.95" customHeight="1">
      <c r="B4832" s="17"/>
      <c r="C4832" s="17"/>
      <c r="F4832" s="17"/>
      <c r="G4832" s="17"/>
      <c r="H4832" s="17"/>
      <c r="I4832" s="17"/>
      <c r="J4832" s="17"/>
      <c r="K4832" s="17"/>
      <c r="L4832" s="17"/>
      <c r="M4832" s="17"/>
      <c r="N4832" s="17"/>
    </row>
    <row r="4833" spans="2:14" ht="24.95" customHeight="1">
      <c r="B4833" s="17"/>
      <c r="C4833" s="17"/>
      <c r="F4833" s="17"/>
      <c r="G4833" s="17"/>
      <c r="H4833" s="17"/>
      <c r="I4833" s="17"/>
      <c r="J4833" s="17"/>
      <c r="K4833" s="17"/>
      <c r="L4833" s="17"/>
      <c r="M4833" s="17"/>
      <c r="N4833" s="17"/>
    </row>
    <row r="4834" spans="2:14" ht="24.95" customHeight="1">
      <c r="B4834" s="17"/>
      <c r="C4834" s="17"/>
      <c r="F4834" s="17"/>
      <c r="G4834" s="17"/>
      <c r="H4834" s="17"/>
      <c r="I4834" s="17"/>
      <c r="J4834" s="17"/>
      <c r="K4834" s="17"/>
      <c r="L4834" s="17"/>
      <c r="M4834" s="17"/>
      <c r="N4834" s="17"/>
    </row>
    <row r="4835" spans="2:14" ht="24.95" customHeight="1">
      <c r="B4835" s="17"/>
      <c r="C4835" s="17"/>
      <c r="F4835" s="17"/>
      <c r="G4835" s="17"/>
      <c r="H4835" s="17"/>
      <c r="I4835" s="17"/>
      <c r="J4835" s="17"/>
      <c r="K4835" s="17"/>
      <c r="L4835" s="17"/>
      <c r="M4835" s="17"/>
      <c r="N4835" s="17"/>
    </row>
    <row r="4836" spans="2:14" ht="24.95" customHeight="1">
      <c r="B4836" s="17"/>
      <c r="C4836" s="17"/>
      <c r="F4836" s="17"/>
      <c r="G4836" s="17"/>
      <c r="H4836" s="17"/>
      <c r="I4836" s="17"/>
      <c r="J4836" s="17"/>
      <c r="K4836" s="17"/>
      <c r="L4836" s="17"/>
      <c r="M4836" s="17"/>
      <c r="N4836" s="17"/>
    </row>
    <row r="4837" spans="2:14" ht="24.95" customHeight="1">
      <c r="B4837" s="17"/>
      <c r="C4837" s="17"/>
      <c r="F4837" s="17"/>
      <c r="G4837" s="17"/>
      <c r="H4837" s="17"/>
      <c r="I4837" s="17"/>
      <c r="J4837" s="17"/>
      <c r="K4837" s="17"/>
      <c r="L4837" s="17"/>
      <c r="M4837" s="17"/>
      <c r="N4837" s="17"/>
    </row>
    <row r="4838" spans="2:14" ht="24.95" customHeight="1">
      <c r="B4838" s="17"/>
      <c r="C4838" s="17"/>
      <c r="F4838" s="17"/>
      <c r="G4838" s="17"/>
      <c r="H4838" s="17"/>
      <c r="I4838" s="17"/>
      <c r="J4838" s="17"/>
      <c r="K4838" s="17"/>
      <c r="L4838" s="17"/>
      <c r="M4838" s="17"/>
      <c r="N4838" s="17"/>
    </row>
    <row r="4839" spans="2:14" ht="24.95" customHeight="1">
      <c r="B4839" s="17"/>
      <c r="C4839" s="17"/>
      <c r="F4839" s="17"/>
      <c r="G4839" s="17"/>
      <c r="H4839" s="17"/>
      <c r="I4839" s="17"/>
      <c r="J4839" s="17"/>
      <c r="K4839" s="17"/>
      <c r="L4839" s="17"/>
      <c r="M4839" s="17"/>
      <c r="N4839" s="17"/>
    </row>
    <row r="4840" spans="2:14" ht="24.95" customHeight="1">
      <c r="B4840" s="17"/>
      <c r="C4840" s="17"/>
      <c r="F4840" s="17"/>
      <c r="G4840" s="17"/>
      <c r="H4840" s="17"/>
      <c r="I4840" s="17"/>
      <c r="J4840" s="17"/>
      <c r="K4840" s="17"/>
      <c r="L4840" s="17"/>
      <c r="M4840" s="17"/>
      <c r="N4840" s="17"/>
    </row>
    <row r="4841" spans="2:14" ht="24.95" customHeight="1">
      <c r="B4841" s="17"/>
      <c r="C4841" s="17"/>
      <c r="F4841" s="17"/>
      <c r="G4841" s="17"/>
      <c r="H4841" s="17"/>
      <c r="I4841" s="17"/>
      <c r="J4841" s="17"/>
      <c r="K4841" s="17"/>
      <c r="L4841" s="17"/>
      <c r="M4841" s="17"/>
      <c r="N4841" s="17"/>
    </row>
    <row r="4842" spans="2:14" ht="24.95" customHeight="1">
      <c r="B4842" s="17"/>
      <c r="C4842" s="17"/>
      <c r="F4842" s="17"/>
      <c r="G4842" s="17"/>
      <c r="H4842" s="17"/>
      <c r="I4842" s="17"/>
      <c r="J4842" s="17"/>
      <c r="K4842" s="17"/>
      <c r="L4842" s="17"/>
      <c r="M4842" s="17"/>
      <c r="N4842" s="17"/>
    </row>
    <row r="4843" spans="2:14" ht="24.95" customHeight="1">
      <c r="B4843" s="17"/>
      <c r="C4843" s="17"/>
      <c r="F4843" s="17"/>
      <c r="G4843" s="17"/>
      <c r="H4843" s="17"/>
      <c r="I4843" s="17"/>
      <c r="J4843" s="17"/>
      <c r="K4843" s="17"/>
      <c r="L4843" s="17"/>
      <c r="M4843" s="17"/>
      <c r="N4843" s="17"/>
    </row>
    <row r="4844" spans="2:14" ht="24.95" customHeight="1">
      <c r="B4844" s="17"/>
      <c r="C4844" s="17"/>
      <c r="F4844" s="17"/>
      <c r="G4844" s="17"/>
      <c r="H4844" s="17"/>
      <c r="I4844" s="17"/>
      <c r="J4844" s="17"/>
      <c r="K4844" s="17"/>
      <c r="L4844" s="17"/>
      <c r="M4844" s="17"/>
      <c r="N4844" s="17"/>
    </row>
    <row r="4845" spans="2:14" ht="24.95" customHeight="1">
      <c r="B4845" s="17"/>
      <c r="C4845" s="17"/>
      <c r="F4845" s="17"/>
      <c r="G4845" s="17"/>
      <c r="H4845" s="17"/>
      <c r="I4845" s="17"/>
      <c r="J4845" s="17"/>
      <c r="K4845" s="17"/>
      <c r="L4845" s="17"/>
      <c r="M4845" s="17"/>
      <c r="N4845" s="17"/>
    </row>
    <row r="4846" spans="2:14" ht="24.95" customHeight="1">
      <c r="B4846" s="17"/>
      <c r="C4846" s="17"/>
      <c r="F4846" s="17"/>
      <c r="G4846" s="17"/>
      <c r="H4846" s="17"/>
      <c r="I4846" s="17"/>
      <c r="J4846" s="17"/>
      <c r="K4846" s="17"/>
      <c r="L4846" s="17"/>
      <c r="M4846" s="17"/>
      <c r="N4846" s="17"/>
    </row>
    <row r="4847" spans="2:14" ht="24.95" customHeight="1">
      <c r="B4847" s="17"/>
      <c r="C4847" s="17"/>
      <c r="F4847" s="17"/>
      <c r="G4847" s="17"/>
      <c r="H4847" s="17"/>
      <c r="I4847" s="17"/>
      <c r="J4847" s="17"/>
      <c r="K4847" s="17"/>
      <c r="L4847" s="17"/>
      <c r="M4847" s="17"/>
      <c r="N4847" s="17"/>
    </row>
    <row r="4848" spans="2:14" ht="24.95" customHeight="1">
      <c r="B4848" s="17"/>
      <c r="C4848" s="17"/>
      <c r="F4848" s="17"/>
      <c r="G4848" s="17"/>
      <c r="H4848" s="17"/>
      <c r="I4848" s="17"/>
      <c r="J4848" s="17"/>
      <c r="K4848" s="17"/>
      <c r="L4848" s="17"/>
      <c r="M4848" s="17"/>
      <c r="N4848" s="17"/>
    </row>
    <row r="4849" spans="2:14" ht="24.95" customHeight="1">
      <c r="B4849" s="17"/>
      <c r="C4849" s="17"/>
      <c r="F4849" s="17"/>
      <c r="G4849" s="17"/>
      <c r="H4849" s="17"/>
      <c r="I4849" s="17"/>
      <c r="J4849" s="17"/>
      <c r="K4849" s="17"/>
      <c r="L4849" s="17"/>
      <c r="M4849" s="17"/>
      <c r="N4849" s="17"/>
    </row>
    <row r="4850" spans="2:14" ht="24.95" customHeight="1">
      <c r="B4850" s="17"/>
      <c r="C4850" s="17"/>
      <c r="F4850" s="17"/>
      <c r="G4850" s="17"/>
      <c r="H4850" s="17"/>
      <c r="I4850" s="17"/>
      <c r="J4850" s="17"/>
      <c r="K4850" s="17"/>
      <c r="L4850" s="17"/>
      <c r="M4850" s="17"/>
      <c r="N4850" s="17"/>
    </row>
    <row r="4851" spans="2:14" ht="24.95" customHeight="1">
      <c r="B4851" s="17"/>
      <c r="C4851" s="17"/>
      <c r="F4851" s="17"/>
      <c r="G4851" s="17"/>
      <c r="H4851" s="17"/>
      <c r="I4851" s="17"/>
      <c r="J4851" s="17"/>
      <c r="K4851" s="17"/>
      <c r="L4851" s="17"/>
      <c r="M4851" s="17"/>
      <c r="N4851" s="17"/>
    </row>
    <row r="4852" spans="2:14" ht="24.95" customHeight="1">
      <c r="B4852" s="17"/>
      <c r="C4852" s="17"/>
      <c r="F4852" s="17"/>
      <c r="G4852" s="17"/>
      <c r="H4852" s="17"/>
      <c r="I4852" s="17"/>
      <c r="J4852" s="17"/>
      <c r="K4852" s="17"/>
      <c r="L4852" s="17"/>
      <c r="M4852" s="17"/>
      <c r="N4852" s="17"/>
    </row>
    <row r="4853" spans="2:14" ht="24.95" customHeight="1">
      <c r="B4853" s="17"/>
      <c r="C4853" s="17"/>
      <c r="F4853" s="17"/>
      <c r="G4853" s="17"/>
      <c r="H4853" s="17"/>
      <c r="I4853" s="17"/>
      <c r="J4853" s="17"/>
      <c r="K4853" s="17"/>
      <c r="L4853" s="17"/>
      <c r="M4853" s="17"/>
      <c r="N4853" s="17"/>
    </row>
    <row r="4854" spans="2:14" ht="24.95" customHeight="1">
      <c r="B4854" s="17"/>
      <c r="C4854" s="17"/>
      <c r="F4854" s="17"/>
      <c r="G4854" s="17"/>
      <c r="H4854" s="17"/>
      <c r="I4854" s="17"/>
      <c r="J4854" s="17"/>
      <c r="K4854" s="17"/>
      <c r="L4854" s="17"/>
      <c r="M4854" s="17"/>
      <c r="N4854" s="17"/>
    </row>
    <row r="4855" spans="2:14" ht="24.95" customHeight="1">
      <c r="B4855" s="17"/>
      <c r="C4855" s="17"/>
      <c r="F4855" s="17"/>
      <c r="G4855" s="17"/>
      <c r="H4855" s="17"/>
      <c r="I4855" s="17"/>
      <c r="J4855" s="17"/>
      <c r="K4855" s="17"/>
      <c r="L4855" s="17"/>
      <c r="M4855" s="17"/>
      <c r="N4855" s="17"/>
    </row>
    <row r="4856" spans="2:14" ht="24.95" customHeight="1">
      <c r="B4856" s="17"/>
      <c r="C4856" s="17"/>
      <c r="F4856" s="17"/>
      <c r="G4856" s="17"/>
      <c r="H4856" s="17"/>
      <c r="I4856" s="17"/>
      <c r="J4856" s="17"/>
      <c r="K4856" s="17"/>
      <c r="L4856" s="17"/>
      <c r="M4856" s="17"/>
      <c r="N4856" s="17"/>
    </row>
    <row r="4857" spans="2:14" ht="24.95" customHeight="1">
      <c r="B4857" s="17"/>
      <c r="C4857" s="17"/>
      <c r="F4857" s="17"/>
      <c r="G4857" s="17"/>
      <c r="H4857" s="17"/>
      <c r="I4857" s="17"/>
      <c r="J4857" s="17"/>
      <c r="K4857" s="17"/>
      <c r="L4857" s="17"/>
      <c r="M4857" s="17"/>
      <c r="N4857" s="17"/>
    </row>
    <row r="4858" spans="2:14" ht="24.95" customHeight="1">
      <c r="B4858" s="17"/>
      <c r="C4858" s="17"/>
      <c r="F4858" s="17"/>
      <c r="G4858" s="17"/>
      <c r="H4858" s="17"/>
      <c r="I4858" s="17"/>
      <c r="J4858" s="17"/>
      <c r="K4858" s="17"/>
      <c r="L4858" s="17"/>
      <c r="M4858" s="17"/>
      <c r="N4858" s="17"/>
    </row>
    <row r="4859" spans="2:14" ht="24.95" customHeight="1">
      <c r="B4859" s="17"/>
      <c r="C4859" s="17"/>
      <c r="F4859" s="17"/>
      <c r="G4859" s="17"/>
      <c r="H4859" s="17"/>
      <c r="I4859" s="17"/>
      <c r="J4859" s="17"/>
      <c r="K4859" s="17"/>
      <c r="L4859" s="17"/>
      <c r="M4859" s="17"/>
      <c r="N4859" s="17"/>
    </row>
    <row r="4860" spans="2:14" ht="24.95" customHeight="1">
      <c r="B4860" s="17"/>
      <c r="C4860" s="17"/>
      <c r="F4860" s="17"/>
      <c r="G4860" s="17"/>
      <c r="H4860" s="17"/>
      <c r="I4860" s="17"/>
      <c r="J4860" s="17"/>
      <c r="K4860" s="17"/>
      <c r="L4860" s="17"/>
      <c r="M4860" s="17"/>
      <c r="N4860" s="17"/>
    </row>
    <row r="4861" spans="2:14" ht="24.95" customHeight="1">
      <c r="B4861" s="17"/>
      <c r="C4861" s="17"/>
      <c r="F4861" s="17"/>
      <c r="G4861" s="17"/>
      <c r="H4861" s="17"/>
      <c r="I4861" s="17"/>
      <c r="J4861" s="17"/>
      <c r="K4861" s="17"/>
      <c r="L4861" s="17"/>
      <c r="M4861" s="17"/>
      <c r="N4861" s="17"/>
    </row>
    <row r="4862" spans="2:14" ht="24.95" customHeight="1">
      <c r="B4862" s="17"/>
      <c r="C4862" s="17"/>
      <c r="F4862" s="17"/>
      <c r="G4862" s="17"/>
      <c r="H4862" s="17"/>
      <c r="I4862" s="17"/>
      <c r="J4862" s="17"/>
      <c r="K4862" s="17"/>
      <c r="L4862" s="17"/>
      <c r="M4862" s="17"/>
      <c r="N4862" s="17"/>
    </row>
    <row r="4863" spans="2:14" ht="24.95" customHeight="1">
      <c r="B4863" s="17"/>
      <c r="C4863" s="17"/>
      <c r="F4863" s="17"/>
      <c r="G4863" s="17"/>
      <c r="H4863" s="17"/>
      <c r="I4863" s="17"/>
      <c r="J4863" s="17"/>
      <c r="K4863" s="17"/>
      <c r="L4863" s="17"/>
      <c r="M4863" s="17"/>
      <c r="N4863" s="17"/>
    </row>
    <row r="4864" spans="2:14" ht="24.95" customHeight="1">
      <c r="B4864" s="17"/>
      <c r="C4864" s="17"/>
      <c r="F4864" s="17"/>
      <c r="G4864" s="17"/>
      <c r="H4864" s="17"/>
      <c r="I4864" s="17"/>
      <c r="J4864" s="17"/>
      <c r="K4864" s="17"/>
      <c r="L4864" s="17"/>
      <c r="M4864" s="17"/>
      <c r="N4864" s="17"/>
    </row>
    <row r="4865" spans="2:14" ht="24.95" customHeight="1">
      <c r="B4865" s="17"/>
      <c r="C4865" s="17"/>
      <c r="F4865" s="17"/>
      <c r="G4865" s="17"/>
      <c r="H4865" s="17"/>
      <c r="I4865" s="17"/>
      <c r="J4865" s="17"/>
      <c r="K4865" s="17"/>
      <c r="L4865" s="17"/>
      <c r="M4865" s="17"/>
      <c r="N4865" s="17"/>
    </row>
    <row r="4866" spans="2:14" ht="24.95" customHeight="1">
      <c r="B4866" s="17"/>
      <c r="C4866" s="17"/>
      <c r="F4866" s="17"/>
      <c r="G4866" s="17"/>
      <c r="H4866" s="17"/>
      <c r="I4866" s="17"/>
      <c r="J4866" s="17"/>
      <c r="K4866" s="17"/>
      <c r="L4866" s="17"/>
      <c r="M4866" s="17"/>
      <c r="N4866" s="17"/>
    </row>
    <row r="4867" spans="2:14" ht="24.95" customHeight="1">
      <c r="B4867" s="17"/>
      <c r="C4867" s="17"/>
      <c r="F4867" s="17"/>
      <c r="G4867" s="17"/>
      <c r="H4867" s="17"/>
      <c r="I4867" s="17"/>
      <c r="J4867" s="17"/>
      <c r="K4867" s="17"/>
      <c r="L4867" s="17"/>
      <c r="M4867" s="17"/>
      <c r="N4867" s="17"/>
    </row>
    <row r="4868" spans="2:14" ht="24.95" customHeight="1">
      <c r="B4868" s="17"/>
      <c r="C4868" s="17"/>
      <c r="F4868" s="17"/>
      <c r="G4868" s="17"/>
      <c r="H4868" s="17"/>
      <c r="I4868" s="17"/>
      <c r="J4868" s="17"/>
      <c r="K4868" s="17"/>
      <c r="L4868" s="17"/>
      <c r="M4868" s="17"/>
      <c r="N4868" s="17"/>
    </row>
    <row r="4869" spans="2:14" ht="24.95" customHeight="1">
      <c r="B4869" s="17"/>
      <c r="C4869" s="17"/>
      <c r="F4869" s="17"/>
      <c r="G4869" s="17"/>
      <c r="H4869" s="17"/>
      <c r="I4869" s="17"/>
      <c r="J4869" s="17"/>
      <c r="K4869" s="17"/>
      <c r="L4869" s="17"/>
      <c r="M4869" s="17"/>
      <c r="N4869" s="17"/>
    </row>
    <row r="4870" spans="2:14" ht="24.95" customHeight="1">
      <c r="B4870" s="17"/>
      <c r="C4870" s="17"/>
      <c r="F4870" s="17"/>
      <c r="G4870" s="17"/>
      <c r="H4870" s="17"/>
      <c r="I4870" s="17"/>
      <c r="J4870" s="17"/>
      <c r="K4870" s="17"/>
      <c r="L4870" s="17"/>
      <c r="M4870" s="17"/>
      <c r="N4870" s="17"/>
    </row>
    <row r="4871" spans="2:14" ht="24.95" customHeight="1">
      <c r="B4871" s="17"/>
      <c r="C4871" s="17"/>
      <c r="F4871" s="17"/>
      <c r="G4871" s="17"/>
      <c r="H4871" s="17"/>
      <c r="I4871" s="17"/>
      <c r="J4871" s="17"/>
      <c r="K4871" s="17"/>
      <c r="L4871" s="17"/>
      <c r="M4871" s="17"/>
      <c r="N4871" s="17"/>
    </row>
    <row r="4872" spans="2:14" ht="24.95" customHeight="1">
      <c r="B4872" s="17"/>
      <c r="C4872" s="17"/>
      <c r="F4872" s="17"/>
      <c r="G4872" s="17"/>
      <c r="H4872" s="17"/>
      <c r="I4872" s="17"/>
      <c r="J4872" s="17"/>
      <c r="K4872" s="17"/>
      <c r="L4872" s="17"/>
      <c r="M4872" s="17"/>
      <c r="N4872" s="17"/>
    </row>
    <row r="4873" spans="2:14" ht="24.95" customHeight="1">
      <c r="B4873" s="17"/>
      <c r="C4873" s="17"/>
      <c r="F4873" s="17"/>
      <c r="G4873" s="17"/>
      <c r="H4873" s="17"/>
      <c r="I4873" s="17"/>
      <c r="J4873" s="17"/>
      <c r="K4873" s="17"/>
      <c r="L4873" s="17"/>
      <c r="M4873" s="17"/>
      <c r="N4873" s="17"/>
    </row>
    <row r="4874" spans="2:14" ht="24.95" customHeight="1">
      <c r="B4874" s="17"/>
      <c r="C4874" s="17"/>
      <c r="F4874" s="17"/>
      <c r="G4874" s="17"/>
      <c r="H4874" s="17"/>
      <c r="I4874" s="17"/>
      <c r="J4874" s="17"/>
      <c r="K4874" s="17"/>
      <c r="L4874" s="17"/>
      <c r="M4874" s="17"/>
      <c r="N4874" s="17"/>
    </row>
    <row r="4875" spans="2:14" ht="24.95" customHeight="1">
      <c r="B4875" s="17"/>
      <c r="C4875" s="17"/>
      <c r="F4875" s="17"/>
      <c r="G4875" s="17"/>
      <c r="H4875" s="17"/>
      <c r="I4875" s="17"/>
      <c r="J4875" s="17"/>
      <c r="K4875" s="17"/>
      <c r="L4875" s="17"/>
      <c r="M4875" s="17"/>
      <c r="N4875" s="17"/>
    </row>
    <row r="4876" spans="2:14" ht="24.95" customHeight="1">
      <c r="B4876" s="17"/>
      <c r="C4876" s="17"/>
      <c r="F4876" s="17"/>
      <c r="G4876" s="17"/>
      <c r="H4876" s="17"/>
      <c r="I4876" s="17"/>
      <c r="J4876" s="17"/>
      <c r="K4876" s="17"/>
      <c r="L4876" s="17"/>
      <c r="M4876" s="17"/>
      <c r="N4876" s="17"/>
    </row>
    <row r="4877" spans="2:14" ht="24.95" customHeight="1">
      <c r="B4877" s="17"/>
      <c r="C4877" s="17"/>
      <c r="F4877" s="17"/>
      <c r="G4877" s="17"/>
      <c r="H4877" s="17"/>
      <c r="I4877" s="17"/>
      <c r="J4877" s="17"/>
      <c r="K4877" s="17"/>
      <c r="L4877" s="17"/>
      <c r="M4877" s="17"/>
      <c r="N4877" s="17"/>
    </row>
    <row r="4878" spans="2:14" ht="24.95" customHeight="1">
      <c r="B4878" s="17"/>
      <c r="C4878" s="17"/>
      <c r="F4878" s="17"/>
      <c r="G4878" s="17"/>
      <c r="H4878" s="17"/>
      <c r="I4878" s="17"/>
      <c r="J4878" s="17"/>
      <c r="K4878" s="17"/>
      <c r="L4878" s="17"/>
      <c r="M4878" s="17"/>
      <c r="N4878" s="17"/>
    </row>
    <row r="4879" spans="2:14" ht="24.95" customHeight="1">
      <c r="B4879" s="17"/>
      <c r="C4879" s="17"/>
      <c r="F4879" s="17"/>
      <c r="G4879" s="17"/>
      <c r="H4879" s="17"/>
      <c r="I4879" s="17"/>
      <c r="J4879" s="17"/>
      <c r="K4879" s="17"/>
      <c r="L4879" s="17"/>
      <c r="M4879" s="17"/>
      <c r="N4879" s="17"/>
    </row>
    <row r="4880" spans="2:14" ht="24.95" customHeight="1">
      <c r="B4880" s="17"/>
      <c r="C4880" s="17"/>
      <c r="F4880" s="17"/>
      <c r="G4880" s="17"/>
      <c r="H4880" s="17"/>
      <c r="I4880" s="17"/>
      <c r="J4880" s="17"/>
      <c r="K4880" s="17"/>
      <c r="L4880" s="17"/>
      <c r="M4880" s="17"/>
      <c r="N4880" s="17"/>
    </row>
    <row r="4881" spans="2:14" ht="24.95" customHeight="1">
      <c r="B4881" s="17"/>
      <c r="C4881" s="17"/>
      <c r="F4881" s="17"/>
      <c r="G4881" s="17"/>
      <c r="H4881" s="17"/>
      <c r="I4881" s="17"/>
      <c r="J4881" s="17"/>
      <c r="K4881" s="17"/>
      <c r="L4881" s="17"/>
      <c r="M4881" s="17"/>
      <c r="N4881" s="17"/>
    </row>
    <row r="4882" spans="2:14" ht="24.95" customHeight="1">
      <c r="B4882" s="17"/>
      <c r="C4882" s="17"/>
      <c r="F4882" s="17"/>
      <c r="G4882" s="17"/>
      <c r="H4882" s="17"/>
      <c r="I4882" s="17"/>
      <c r="J4882" s="17"/>
      <c r="K4882" s="17"/>
      <c r="L4882" s="17"/>
      <c r="M4882" s="17"/>
      <c r="N4882" s="17"/>
    </row>
    <row r="4883" spans="2:14" ht="24.95" customHeight="1">
      <c r="B4883" s="17"/>
      <c r="C4883" s="17"/>
      <c r="F4883" s="17"/>
      <c r="G4883" s="17"/>
      <c r="H4883" s="17"/>
      <c r="I4883" s="17"/>
      <c r="J4883" s="17"/>
      <c r="K4883" s="17"/>
      <c r="L4883" s="17"/>
      <c r="M4883" s="17"/>
      <c r="N4883" s="17"/>
    </row>
    <row r="4884" spans="2:14" ht="24.95" customHeight="1">
      <c r="B4884" s="17"/>
      <c r="C4884" s="17"/>
      <c r="F4884" s="17"/>
      <c r="G4884" s="17"/>
      <c r="H4884" s="17"/>
      <c r="I4884" s="17"/>
      <c r="J4884" s="17"/>
      <c r="K4884" s="17"/>
      <c r="L4884" s="17"/>
      <c r="M4884" s="17"/>
      <c r="N4884" s="17"/>
    </row>
    <row r="4885" spans="2:14" ht="24.95" customHeight="1">
      <c r="B4885" s="17"/>
      <c r="C4885" s="17"/>
      <c r="F4885" s="17"/>
      <c r="G4885" s="17"/>
      <c r="H4885" s="17"/>
      <c r="I4885" s="17"/>
      <c r="J4885" s="17"/>
      <c r="K4885" s="17"/>
      <c r="L4885" s="17"/>
      <c r="M4885" s="17"/>
      <c r="N4885" s="17"/>
    </row>
    <row r="4886" spans="2:14" ht="24.95" customHeight="1">
      <c r="B4886" s="17"/>
      <c r="C4886" s="17"/>
      <c r="F4886" s="17"/>
      <c r="G4886" s="17"/>
      <c r="H4886" s="17"/>
      <c r="I4886" s="17"/>
      <c r="J4886" s="17"/>
      <c r="K4886" s="17"/>
      <c r="L4886" s="17"/>
      <c r="M4886" s="17"/>
      <c r="N4886" s="17"/>
    </row>
    <row r="4887" spans="2:14" ht="24.95" customHeight="1">
      <c r="B4887" s="17"/>
      <c r="C4887" s="17"/>
      <c r="F4887" s="17"/>
      <c r="G4887" s="17"/>
      <c r="H4887" s="17"/>
      <c r="I4887" s="17"/>
      <c r="J4887" s="17"/>
      <c r="K4887" s="17"/>
      <c r="L4887" s="17"/>
      <c r="M4887" s="17"/>
      <c r="N4887" s="17"/>
    </row>
    <row r="4888" spans="2:14" ht="24.95" customHeight="1">
      <c r="B4888" s="17"/>
      <c r="C4888" s="17"/>
      <c r="F4888" s="17"/>
      <c r="G4888" s="17"/>
      <c r="H4888" s="17"/>
      <c r="I4888" s="17"/>
      <c r="J4888" s="17"/>
      <c r="K4888" s="17"/>
      <c r="L4888" s="17"/>
      <c r="M4888" s="17"/>
      <c r="N4888" s="17"/>
    </row>
    <row r="4889" spans="2:14" ht="24.95" customHeight="1">
      <c r="B4889" s="17"/>
      <c r="C4889" s="17"/>
      <c r="F4889" s="17"/>
      <c r="G4889" s="17"/>
      <c r="H4889" s="17"/>
      <c r="I4889" s="17"/>
      <c r="J4889" s="17"/>
      <c r="K4889" s="17"/>
      <c r="L4889" s="17"/>
      <c r="M4889" s="17"/>
      <c r="N4889" s="17"/>
    </row>
    <row r="4890" spans="2:14" ht="24.95" customHeight="1">
      <c r="B4890" s="17"/>
      <c r="C4890" s="17"/>
      <c r="F4890" s="17"/>
      <c r="G4890" s="17"/>
      <c r="H4890" s="17"/>
      <c r="I4890" s="17"/>
      <c r="J4890" s="17"/>
      <c r="K4890" s="17"/>
      <c r="L4890" s="17"/>
      <c r="M4890" s="17"/>
      <c r="N4890" s="17"/>
    </row>
    <row r="4891" spans="2:14" ht="24.95" customHeight="1">
      <c r="B4891" s="17"/>
      <c r="C4891" s="17"/>
      <c r="F4891" s="17"/>
      <c r="G4891" s="17"/>
      <c r="H4891" s="17"/>
      <c r="I4891" s="17"/>
      <c r="J4891" s="17"/>
      <c r="K4891" s="17"/>
      <c r="L4891" s="17"/>
      <c r="M4891" s="17"/>
      <c r="N4891" s="17"/>
    </row>
    <row r="4892" spans="2:14" ht="24.95" customHeight="1">
      <c r="B4892" s="17"/>
      <c r="C4892" s="17"/>
      <c r="F4892" s="17"/>
      <c r="G4892" s="17"/>
      <c r="H4892" s="17"/>
      <c r="I4892" s="17"/>
      <c r="J4892" s="17"/>
      <c r="K4892" s="17"/>
      <c r="L4892" s="17"/>
      <c r="M4892" s="17"/>
      <c r="N4892" s="17"/>
    </row>
    <row r="4893" spans="2:14" ht="24.95" customHeight="1">
      <c r="B4893" s="17"/>
      <c r="C4893" s="17"/>
      <c r="F4893" s="17"/>
      <c r="G4893" s="17"/>
      <c r="H4893" s="17"/>
      <c r="I4893" s="17"/>
      <c r="J4893" s="17"/>
      <c r="K4893" s="17"/>
      <c r="L4893" s="17"/>
      <c r="M4893" s="17"/>
      <c r="N4893" s="17"/>
    </row>
    <row r="4894" spans="2:14" ht="24.95" customHeight="1">
      <c r="B4894" s="17"/>
      <c r="C4894" s="17"/>
      <c r="F4894" s="17"/>
      <c r="G4894" s="17"/>
      <c r="H4894" s="17"/>
      <c r="I4894" s="17"/>
      <c r="J4894" s="17"/>
      <c r="K4894" s="17"/>
      <c r="L4894" s="17"/>
      <c r="M4894" s="17"/>
      <c r="N4894" s="17"/>
    </row>
    <row r="4895" spans="2:14" ht="24.95" customHeight="1">
      <c r="B4895" s="17"/>
      <c r="C4895" s="17"/>
      <c r="F4895" s="17"/>
      <c r="G4895" s="17"/>
      <c r="H4895" s="17"/>
      <c r="I4895" s="17"/>
      <c r="J4895" s="17"/>
      <c r="K4895" s="17"/>
      <c r="L4895" s="17"/>
      <c r="M4895" s="17"/>
      <c r="N4895" s="17"/>
    </row>
    <row r="4896" spans="2:14" ht="24.95" customHeight="1">
      <c r="B4896" s="17"/>
      <c r="C4896" s="17"/>
      <c r="F4896" s="17"/>
      <c r="G4896" s="17"/>
      <c r="H4896" s="17"/>
      <c r="I4896" s="17"/>
      <c r="J4896" s="17"/>
      <c r="K4896" s="17"/>
      <c r="L4896" s="17"/>
      <c r="M4896" s="17"/>
      <c r="N4896" s="17"/>
    </row>
    <row r="4897" spans="2:14" ht="24.95" customHeight="1">
      <c r="B4897" s="17"/>
      <c r="C4897" s="17"/>
      <c r="F4897" s="17"/>
      <c r="G4897" s="17"/>
      <c r="H4897" s="17"/>
      <c r="I4897" s="17"/>
      <c r="J4897" s="17"/>
      <c r="K4897" s="17"/>
      <c r="L4897" s="17"/>
      <c r="M4897" s="17"/>
      <c r="N4897" s="17"/>
    </row>
    <row r="4898" spans="2:14" ht="24.95" customHeight="1">
      <c r="B4898" s="17"/>
      <c r="C4898" s="17"/>
      <c r="F4898" s="17"/>
      <c r="G4898" s="17"/>
      <c r="H4898" s="17"/>
      <c r="I4898" s="17"/>
      <c r="J4898" s="17"/>
      <c r="K4898" s="17"/>
      <c r="L4898" s="17"/>
      <c r="M4898" s="17"/>
      <c r="N4898" s="17"/>
    </row>
    <row r="4899" spans="2:14" ht="24.95" customHeight="1">
      <c r="B4899" s="17"/>
      <c r="C4899" s="17"/>
      <c r="F4899" s="17"/>
      <c r="G4899" s="17"/>
      <c r="H4899" s="17"/>
      <c r="I4899" s="17"/>
      <c r="J4899" s="17"/>
      <c r="K4899" s="17"/>
      <c r="L4899" s="17"/>
      <c r="M4899" s="17"/>
      <c r="N4899" s="17"/>
    </row>
    <row r="4900" spans="2:14" ht="24.95" customHeight="1">
      <c r="B4900" s="17"/>
      <c r="C4900" s="17"/>
      <c r="F4900" s="17"/>
      <c r="G4900" s="17"/>
      <c r="H4900" s="17"/>
      <c r="I4900" s="17"/>
      <c r="J4900" s="17"/>
      <c r="K4900" s="17"/>
      <c r="L4900" s="17"/>
      <c r="M4900" s="17"/>
      <c r="N4900" s="17"/>
    </row>
    <row r="4901" spans="2:14" ht="24.95" customHeight="1">
      <c r="B4901" s="17"/>
      <c r="C4901" s="17"/>
      <c r="F4901" s="17"/>
      <c r="G4901" s="17"/>
      <c r="H4901" s="17"/>
      <c r="I4901" s="17"/>
      <c r="J4901" s="17"/>
      <c r="K4901" s="17"/>
      <c r="L4901" s="17"/>
      <c r="M4901" s="17"/>
      <c r="N4901" s="17"/>
    </row>
    <row r="4902" spans="2:14" ht="24.95" customHeight="1">
      <c r="B4902" s="17"/>
      <c r="C4902" s="17"/>
      <c r="F4902" s="17"/>
      <c r="G4902" s="17"/>
      <c r="H4902" s="17"/>
      <c r="I4902" s="17"/>
      <c r="J4902" s="17"/>
      <c r="K4902" s="17"/>
      <c r="L4902" s="17"/>
      <c r="M4902" s="17"/>
      <c r="N4902" s="17"/>
    </row>
    <row r="4903" spans="2:14" ht="24.95" customHeight="1">
      <c r="B4903" s="17"/>
      <c r="C4903" s="17"/>
      <c r="F4903" s="17"/>
      <c r="G4903" s="17"/>
      <c r="H4903" s="17"/>
      <c r="I4903" s="17"/>
      <c r="J4903" s="17"/>
      <c r="K4903" s="17"/>
      <c r="L4903" s="17"/>
      <c r="M4903" s="17"/>
      <c r="N4903" s="17"/>
    </row>
    <row r="4904" spans="2:14" ht="24.95" customHeight="1">
      <c r="B4904" s="17"/>
      <c r="C4904" s="17"/>
      <c r="F4904" s="17"/>
      <c r="G4904" s="17"/>
      <c r="H4904" s="17"/>
      <c r="I4904" s="17"/>
      <c r="J4904" s="17"/>
      <c r="K4904" s="17"/>
      <c r="L4904" s="17"/>
      <c r="M4904" s="17"/>
      <c r="N4904" s="17"/>
    </row>
    <row r="4905" spans="2:14" ht="24.95" customHeight="1">
      <c r="B4905" s="17"/>
      <c r="C4905" s="17"/>
      <c r="F4905" s="17"/>
      <c r="G4905" s="17"/>
      <c r="H4905" s="17"/>
      <c r="I4905" s="17"/>
      <c r="J4905" s="17"/>
      <c r="K4905" s="17"/>
      <c r="L4905" s="17"/>
      <c r="M4905" s="17"/>
      <c r="N4905" s="17"/>
    </row>
    <row r="4906" spans="2:14" ht="24.95" customHeight="1">
      <c r="B4906" s="17"/>
      <c r="C4906" s="17"/>
      <c r="F4906" s="17"/>
      <c r="G4906" s="17"/>
      <c r="H4906" s="17"/>
      <c r="I4906" s="17"/>
      <c r="J4906" s="17"/>
      <c r="K4906" s="17"/>
      <c r="L4906" s="17"/>
      <c r="M4906" s="17"/>
      <c r="N4906" s="17"/>
    </row>
    <row r="4907" spans="2:14" ht="24.95" customHeight="1">
      <c r="B4907" s="17"/>
      <c r="C4907" s="17"/>
      <c r="F4907" s="17"/>
      <c r="G4907" s="17"/>
      <c r="H4907" s="17"/>
      <c r="I4907" s="17"/>
      <c r="J4907" s="17"/>
      <c r="K4907" s="17"/>
      <c r="L4907" s="17"/>
      <c r="M4907" s="17"/>
      <c r="N4907" s="17"/>
    </row>
    <row r="4908" spans="2:14" ht="24.95" customHeight="1">
      <c r="B4908" s="17"/>
      <c r="C4908" s="17"/>
      <c r="F4908" s="17"/>
      <c r="G4908" s="17"/>
      <c r="H4908" s="17"/>
      <c r="I4908" s="17"/>
      <c r="J4908" s="17"/>
      <c r="K4908" s="17"/>
      <c r="L4908" s="17"/>
      <c r="M4908" s="17"/>
      <c r="N4908" s="17"/>
    </row>
    <row r="4909" spans="2:14" ht="24.95" customHeight="1">
      <c r="B4909" s="17"/>
      <c r="C4909" s="17"/>
      <c r="F4909" s="17"/>
      <c r="G4909" s="17"/>
      <c r="H4909" s="17"/>
      <c r="I4909" s="17"/>
      <c r="J4909" s="17"/>
      <c r="K4909" s="17"/>
      <c r="L4909" s="17"/>
      <c r="M4909" s="17"/>
      <c r="N4909" s="17"/>
    </row>
    <row r="4910" spans="2:14" ht="24.95" customHeight="1">
      <c r="B4910" s="17"/>
      <c r="C4910" s="17"/>
      <c r="F4910" s="17"/>
      <c r="G4910" s="17"/>
      <c r="H4910" s="17"/>
      <c r="I4910" s="17"/>
      <c r="J4910" s="17"/>
      <c r="K4910" s="17"/>
      <c r="L4910" s="17"/>
      <c r="M4910" s="17"/>
      <c r="N4910" s="17"/>
    </row>
    <row r="4911" spans="2:14" ht="24.95" customHeight="1">
      <c r="B4911" s="17"/>
      <c r="C4911" s="17"/>
      <c r="F4911" s="17"/>
      <c r="G4911" s="17"/>
      <c r="H4911" s="17"/>
      <c r="I4911" s="17"/>
      <c r="J4911" s="17"/>
      <c r="K4911" s="17"/>
      <c r="L4911" s="17"/>
      <c r="M4911" s="17"/>
      <c r="N4911" s="17"/>
    </row>
    <row r="4912" spans="2:14" ht="24.95" customHeight="1">
      <c r="B4912" s="17"/>
      <c r="C4912" s="17"/>
      <c r="F4912" s="17"/>
      <c r="G4912" s="17"/>
      <c r="H4912" s="17"/>
      <c r="I4912" s="17"/>
      <c r="J4912" s="17"/>
      <c r="K4912" s="17"/>
      <c r="L4912" s="17"/>
      <c r="M4912" s="17"/>
      <c r="N4912" s="17"/>
    </row>
    <row r="4913" spans="2:14" ht="24.95" customHeight="1">
      <c r="B4913" s="17"/>
      <c r="C4913" s="17"/>
      <c r="F4913" s="17"/>
      <c r="G4913" s="17"/>
      <c r="H4913" s="17"/>
      <c r="I4913" s="17"/>
      <c r="J4913" s="17"/>
      <c r="K4913" s="17"/>
      <c r="L4913" s="17"/>
      <c r="M4913" s="17"/>
      <c r="N4913" s="17"/>
    </row>
    <row r="4914" spans="2:14" ht="24.95" customHeight="1">
      <c r="B4914" s="17"/>
      <c r="C4914" s="17"/>
      <c r="F4914" s="17"/>
      <c r="G4914" s="17"/>
      <c r="H4914" s="17"/>
      <c r="I4914" s="17"/>
      <c r="J4914" s="17"/>
      <c r="K4914" s="17"/>
      <c r="L4914" s="17"/>
      <c r="M4914" s="17"/>
      <c r="N4914" s="17"/>
    </row>
    <row r="4915" spans="2:14" ht="24.95" customHeight="1">
      <c r="B4915" s="17"/>
      <c r="C4915" s="17"/>
      <c r="F4915" s="17"/>
      <c r="G4915" s="17"/>
      <c r="H4915" s="17"/>
      <c r="I4915" s="17"/>
      <c r="J4915" s="17"/>
      <c r="K4915" s="17"/>
      <c r="L4915" s="17"/>
      <c r="M4915" s="17"/>
      <c r="N4915" s="17"/>
    </row>
    <row r="4916" spans="2:14" ht="24.95" customHeight="1">
      <c r="B4916" s="17"/>
      <c r="C4916" s="17"/>
      <c r="F4916" s="17"/>
      <c r="G4916" s="17"/>
      <c r="H4916" s="17"/>
      <c r="I4916" s="17"/>
      <c r="J4916" s="17"/>
      <c r="K4916" s="17"/>
      <c r="L4916" s="17"/>
      <c r="M4916" s="17"/>
      <c r="N4916" s="17"/>
    </row>
    <row r="4917" spans="2:14" ht="24.95" customHeight="1">
      <c r="B4917" s="17"/>
      <c r="C4917" s="17"/>
      <c r="F4917" s="17"/>
      <c r="G4917" s="17"/>
      <c r="H4917" s="17"/>
      <c r="I4917" s="17"/>
      <c r="J4917" s="17"/>
      <c r="K4917" s="17"/>
      <c r="L4917" s="17"/>
      <c r="M4917" s="17"/>
      <c r="N4917" s="17"/>
    </row>
    <row r="4918" spans="2:14" ht="24.95" customHeight="1">
      <c r="B4918" s="17"/>
      <c r="C4918" s="17"/>
      <c r="F4918" s="17"/>
      <c r="G4918" s="17"/>
      <c r="H4918" s="17"/>
      <c r="I4918" s="17"/>
      <c r="J4918" s="17"/>
      <c r="K4918" s="17"/>
      <c r="L4918" s="17"/>
      <c r="M4918" s="17"/>
      <c r="N4918" s="17"/>
    </row>
    <row r="4919" spans="2:14" ht="24.95" customHeight="1">
      <c r="B4919" s="17"/>
      <c r="C4919" s="17"/>
      <c r="F4919" s="17"/>
      <c r="G4919" s="17"/>
      <c r="H4919" s="17"/>
      <c r="I4919" s="17"/>
      <c r="J4919" s="17"/>
      <c r="K4919" s="17"/>
      <c r="L4919" s="17"/>
      <c r="M4919" s="17"/>
      <c r="N4919" s="17"/>
    </row>
    <row r="4920" spans="2:14" ht="24.95" customHeight="1">
      <c r="B4920" s="17"/>
      <c r="C4920" s="17"/>
      <c r="F4920" s="17"/>
      <c r="G4920" s="17"/>
      <c r="H4920" s="17"/>
      <c r="I4920" s="17"/>
      <c r="J4920" s="17"/>
      <c r="K4920" s="17"/>
      <c r="L4920" s="17"/>
      <c r="M4920" s="17"/>
      <c r="N4920" s="17"/>
    </row>
    <row r="4921" spans="2:14" ht="24.95" customHeight="1">
      <c r="B4921" s="17"/>
      <c r="C4921" s="17"/>
      <c r="F4921" s="17"/>
      <c r="G4921" s="17"/>
      <c r="H4921" s="17"/>
      <c r="I4921" s="17"/>
      <c r="J4921" s="17"/>
      <c r="K4921" s="17"/>
      <c r="L4921" s="17"/>
      <c r="M4921" s="17"/>
      <c r="N4921" s="17"/>
    </row>
    <row r="4922" spans="2:14" ht="24.95" customHeight="1">
      <c r="B4922" s="17"/>
      <c r="C4922" s="17"/>
      <c r="F4922" s="17"/>
      <c r="G4922" s="17"/>
      <c r="H4922" s="17"/>
      <c r="I4922" s="17"/>
      <c r="J4922" s="17"/>
      <c r="K4922" s="17"/>
      <c r="L4922" s="17"/>
      <c r="M4922" s="17"/>
      <c r="N4922" s="17"/>
    </row>
    <row r="4923" spans="2:14" ht="24.95" customHeight="1">
      <c r="B4923" s="17"/>
      <c r="C4923" s="17"/>
      <c r="F4923" s="17"/>
      <c r="G4923" s="17"/>
      <c r="H4923" s="17"/>
      <c r="I4923" s="17"/>
      <c r="J4923" s="17"/>
      <c r="K4923" s="17"/>
      <c r="L4923" s="17"/>
      <c r="M4923" s="17"/>
      <c r="N4923" s="17"/>
    </row>
    <row r="4924" spans="2:14" ht="24.95" customHeight="1">
      <c r="B4924" s="17"/>
      <c r="C4924" s="17"/>
      <c r="F4924" s="17"/>
      <c r="G4924" s="17"/>
      <c r="H4924" s="17"/>
      <c r="I4924" s="17"/>
      <c r="J4924" s="17"/>
      <c r="K4924" s="17"/>
      <c r="L4924" s="17"/>
      <c r="M4924" s="17"/>
      <c r="N4924" s="17"/>
    </row>
    <row r="4925" spans="2:14" ht="24.95" customHeight="1">
      <c r="B4925" s="17"/>
      <c r="C4925" s="17"/>
      <c r="F4925" s="17"/>
      <c r="G4925" s="17"/>
      <c r="H4925" s="17"/>
      <c r="I4925" s="17"/>
      <c r="J4925" s="17"/>
      <c r="K4925" s="17"/>
      <c r="L4925" s="17"/>
      <c r="M4925" s="17"/>
      <c r="N4925" s="17"/>
    </row>
    <row r="4926" spans="2:14" ht="24.95" customHeight="1">
      <c r="B4926" s="17"/>
      <c r="C4926" s="17"/>
      <c r="F4926" s="17"/>
      <c r="G4926" s="17"/>
      <c r="H4926" s="17"/>
      <c r="I4926" s="17"/>
      <c r="J4926" s="17"/>
      <c r="K4926" s="17"/>
      <c r="L4926" s="17"/>
      <c r="M4926" s="17"/>
      <c r="N4926" s="17"/>
    </row>
    <row r="4927" spans="2:14" ht="24.95" customHeight="1">
      <c r="B4927" s="17"/>
      <c r="C4927" s="17"/>
      <c r="F4927" s="17"/>
      <c r="G4927" s="17"/>
      <c r="H4927" s="17"/>
      <c r="I4927" s="17"/>
      <c r="J4927" s="17"/>
      <c r="K4927" s="17"/>
      <c r="L4927" s="17"/>
      <c r="M4927" s="17"/>
      <c r="N4927" s="17"/>
    </row>
    <row r="4928" spans="2:14" ht="24.95" customHeight="1">
      <c r="B4928" s="17"/>
      <c r="C4928" s="17"/>
      <c r="F4928" s="17"/>
      <c r="G4928" s="17"/>
      <c r="H4928" s="17"/>
      <c r="I4928" s="17"/>
      <c r="J4928" s="17"/>
      <c r="K4928" s="17"/>
      <c r="L4928" s="17"/>
      <c r="M4928" s="17"/>
      <c r="N4928" s="17"/>
    </row>
    <row r="4929" spans="2:14" ht="24.95" customHeight="1">
      <c r="B4929" s="17"/>
      <c r="C4929" s="17"/>
      <c r="F4929" s="17"/>
      <c r="G4929" s="17"/>
      <c r="H4929" s="17"/>
      <c r="I4929" s="17"/>
      <c r="J4929" s="17"/>
      <c r="K4929" s="17"/>
      <c r="L4929" s="17"/>
      <c r="M4929" s="17"/>
      <c r="N4929" s="17"/>
    </row>
    <row r="4930" spans="2:14" ht="24.95" customHeight="1">
      <c r="B4930" s="17"/>
      <c r="C4930" s="17"/>
      <c r="F4930" s="17"/>
      <c r="G4930" s="17"/>
      <c r="H4930" s="17"/>
      <c r="I4930" s="17"/>
      <c r="J4930" s="17"/>
      <c r="K4930" s="17"/>
      <c r="L4930" s="17"/>
      <c r="M4930" s="17"/>
      <c r="N4930" s="17"/>
    </row>
    <row r="4931" spans="2:14" ht="24.95" customHeight="1">
      <c r="B4931" s="17"/>
      <c r="C4931" s="17"/>
      <c r="F4931" s="17"/>
      <c r="G4931" s="17"/>
      <c r="H4931" s="17"/>
      <c r="I4931" s="17"/>
      <c r="J4931" s="17"/>
      <c r="K4931" s="17"/>
      <c r="L4931" s="17"/>
      <c r="M4931" s="17"/>
      <c r="N4931" s="17"/>
    </row>
    <row r="4932" spans="2:14" ht="24.95" customHeight="1">
      <c r="B4932" s="17"/>
      <c r="C4932" s="17"/>
      <c r="F4932" s="17"/>
      <c r="G4932" s="17"/>
      <c r="H4932" s="17"/>
      <c r="I4932" s="17"/>
      <c r="J4932" s="17"/>
      <c r="K4932" s="17"/>
      <c r="L4932" s="17"/>
      <c r="M4932" s="17"/>
      <c r="N4932" s="17"/>
    </row>
    <row r="4933" spans="2:14" ht="24.95" customHeight="1">
      <c r="B4933" s="17"/>
      <c r="C4933" s="17"/>
      <c r="F4933" s="17"/>
      <c r="G4933" s="17"/>
      <c r="H4933" s="17"/>
      <c r="I4933" s="17"/>
      <c r="J4933" s="17"/>
      <c r="K4933" s="17"/>
      <c r="L4933" s="17"/>
      <c r="M4933" s="17"/>
      <c r="N4933" s="17"/>
    </row>
    <row r="4934" spans="2:14" ht="24.95" customHeight="1">
      <c r="B4934" s="17"/>
      <c r="C4934" s="17"/>
      <c r="F4934" s="17"/>
      <c r="G4934" s="17"/>
      <c r="H4934" s="17"/>
      <c r="I4934" s="17"/>
      <c r="J4934" s="17"/>
      <c r="K4934" s="17"/>
      <c r="L4934" s="17"/>
      <c r="M4934" s="17"/>
      <c r="N4934" s="17"/>
    </row>
    <row r="4935" spans="2:14" ht="24.95" customHeight="1">
      <c r="B4935" s="17"/>
      <c r="C4935" s="17"/>
      <c r="F4935" s="17"/>
      <c r="G4935" s="17"/>
      <c r="H4935" s="17"/>
      <c r="I4935" s="17"/>
      <c r="J4935" s="17"/>
      <c r="K4935" s="17"/>
      <c r="L4935" s="17"/>
      <c r="M4935" s="17"/>
      <c r="N4935" s="17"/>
    </row>
    <row r="4936" spans="2:14" ht="24.95" customHeight="1">
      <c r="B4936" s="17"/>
      <c r="C4936" s="17"/>
      <c r="F4936" s="17"/>
      <c r="G4936" s="17"/>
      <c r="H4936" s="17"/>
      <c r="I4936" s="17"/>
      <c r="J4936" s="17"/>
      <c r="K4936" s="17"/>
      <c r="L4936" s="17"/>
      <c r="M4936" s="17"/>
      <c r="N4936" s="17"/>
    </row>
    <row r="4937" spans="2:14" ht="24.95" customHeight="1">
      <c r="B4937" s="17"/>
      <c r="C4937" s="17"/>
      <c r="F4937" s="17"/>
      <c r="G4937" s="17"/>
      <c r="H4937" s="17"/>
      <c r="I4937" s="17"/>
      <c r="J4937" s="17"/>
      <c r="K4937" s="17"/>
      <c r="L4937" s="17"/>
      <c r="M4937" s="17"/>
      <c r="N4937" s="17"/>
    </row>
    <row r="4938" spans="2:14" ht="24.95" customHeight="1">
      <c r="B4938" s="17"/>
      <c r="C4938" s="17"/>
      <c r="F4938" s="17"/>
      <c r="G4938" s="17"/>
      <c r="H4938" s="17"/>
      <c r="I4938" s="17"/>
      <c r="J4938" s="17"/>
      <c r="K4938" s="17"/>
      <c r="L4938" s="17"/>
      <c r="M4938" s="17"/>
      <c r="N4938" s="17"/>
    </row>
    <row r="4939" spans="2:14" ht="24.95" customHeight="1">
      <c r="B4939" s="17"/>
      <c r="C4939" s="17"/>
      <c r="F4939" s="17"/>
      <c r="G4939" s="17"/>
      <c r="H4939" s="17"/>
      <c r="I4939" s="17"/>
      <c r="J4939" s="17"/>
      <c r="K4939" s="17"/>
      <c r="L4939" s="17"/>
      <c r="M4939" s="17"/>
      <c r="N4939" s="17"/>
    </row>
    <row r="4940" spans="2:14" ht="24.95" customHeight="1">
      <c r="B4940" s="17"/>
      <c r="C4940" s="17"/>
      <c r="F4940" s="17"/>
      <c r="G4940" s="17"/>
      <c r="H4940" s="17"/>
      <c r="I4940" s="17"/>
      <c r="J4940" s="17"/>
      <c r="K4940" s="17"/>
      <c r="L4940" s="17"/>
      <c r="M4940" s="17"/>
      <c r="N4940" s="17"/>
    </row>
    <row r="4941" spans="2:14" ht="24.95" customHeight="1">
      <c r="B4941" s="17"/>
      <c r="C4941" s="17"/>
      <c r="F4941" s="17"/>
      <c r="G4941" s="17"/>
      <c r="H4941" s="17"/>
      <c r="I4941" s="17"/>
      <c r="J4941" s="17"/>
      <c r="K4941" s="17"/>
      <c r="L4941" s="17"/>
      <c r="M4941" s="17"/>
      <c r="N4941" s="17"/>
    </row>
    <row r="4942" spans="2:14" ht="24.95" customHeight="1">
      <c r="B4942" s="17"/>
      <c r="C4942" s="17"/>
      <c r="F4942" s="17"/>
      <c r="G4942" s="17"/>
      <c r="H4942" s="17"/>
      <c r="I4942" s="17"/>
      <c r="J4942" s="17"/>
      <c r="K4942" s="17"/>
      <c r="L4942" s="17"/>
      <c r="M4942" s="17"/>
      <c r="N4942" s="17"/>
    </row>
    <row r="4943" spans="2:14" ht="24.95" customHeight="1">
      <c r="B4943" s="17"/>
      <c r="C4943" s="17"/>
      <c r="F4943" s="17"/>
      <c r="G4943" s="17"/>
      <c r="H4943" s="17"/>
      <c r="I4943" s="17"/>
      <c r="J4943" s="17"/>
      <c r="K4943" s="17"/>
      <c r="L4943" s="17"/>
      <c r="M4943" s="17"/>
      <c r="N4943" s="17"/>
    </row>
    <row r="4944" spans="2:14" ht="24.95" customHeight="1">
      <c r="B4944" s="17"/>
      <c r="C4944" s="17"/>
      <c r="F4944" s="17"/>
      <c r="G4944" s="17"/>
      <c r="H4944" s="17"/>
      <c r="I4944" s="17"/>
      <c r="J4944" s="17"/>
      <c r="K4944" s="17"/>
      <c r="L4944" s="17"/>
      <c r="M4944" s="17"/>
      <c r="N4944" s="17"/>
    </row>
    <row r="4945" spans="2:14" ht="24.95" customHeight="1">
      <c r="B4945" s="17"/>
      <c r="C4945" s="17"/>
      <c r="F4945" s="17"/>
      <c r="G4945" s="17"/>
      <c r="H4945" s="17"/>
      <c r="I4945" s="17"/>
      <c r="J4945" s="17"/>
      <c r="K4945" s="17"/>
      <c r="L4945" s="17"/>
      <c r="M4945" s="17"/>
      <c r="N4945" s="17"/>
    </row>
    <row r="4946" spans="2:14" ht="24.95" customHeight="1">
      <c r="B4946" s="17"/>
      <c r="C4946" s="17"/>
      <c r="F4946" s="17"/>
      <c r="G4946" s="17"/>
      <c r="H4946" s="17"/>
      <c r="I4946" s="17"/>
      <c r="J4946" s="17"/>
      <c r="K4946" s="17"/>
      <c r="L4946" s="17"/>
      <c r="M4946" s="17"/>
      <c r="N4946" s="17"/>
    </row>
    <row r="4947" spans="2:14" ht="24.95" customHeight="1">
      <c r="B4947" s="17"/>
      <c r="C4947" s="17"/>
      <c r="F4947" s="17"/>
      <c r="G4947" s="17"/>
      <c r="H4947" s="17"/>
      <c r="I4947" s="17"/>
      <c r="J4947" s="17"/>
      <c r="K4947" s="17"/>
      <c r="L4947" s="17"/>
      <c r="M4947" s="17"/>
      <c r="N4947" s="17"/>
    </row>
    <row r="4948" spans="2:14" ht="24.95" customHeight="1">
      <c r="B4948" s="17"/>
      <c r="C4948" s="17"/>
      <c r="F4948" s="17"/>
      <c r="G4948" s="17"/>
      <c r="H4948" s="17"/>
      <c r="I4948" s="17"/>
      <c r="J4948" s="17"/>
      <c r="K4948" s="17"/>
      <c r="L4948" s="17"/>
      <c r="M4948" s="17"/>
      <c r="N4948" s="17"/>
    </row>
    <row r="4949" spans="2:14" ht="24.95" customHeight="1">
      <c r="B4949" s="17"/>
      <c r="C4949" s="17"/>
      <c r="F4949" s="17"/>
      <c r="G4949" s="17"/>
      <c r="H4949" s="17"/>
      <c r="I4949" s="17"/>
      <c r="J4949" s="17"/>
      <c r="K4949" s="17"/>
      <c r="L4949" s="17"/>
      <c r="M4949" s="17"/>
      <c r="N4949" s="17"/>
    </row>
    <row r="4950" spans="2:14" ht="24.95" customHeight="1">
      <c r="B4950" s="17"/>
      <c r="C4950" s="17"/>
      <c r="F4950" s="17"/>
      <c r="G4950" s="17"/>
      <c r="H4950" s="17"/>
      <c r="I4950" s="17"/>
      <c r="J4950" s="17"/>
      <c r="K4950" s="17"/>
      <c r="L4950" s="17"/>
      <c r="M4950" s="17"/>
      <c r="N4950" s="17"/>
    </row>
    <row r="4951" spans="2:14" ht="24.95" customHeight="1">
      <c r="B4951" s="17"/>
      <c r="C4951" s="17"/>
      <c r="F4951" s="17"/>
      <c r="G4951" s="17"/>
      <c r="H4951" s="17"/>
      <c r="I4951" s="17"/>
      <c r="J4951" s="17"/>
      <c r="K4951" s="17"/>
      <c r="L4951" s="17"/>
      <c r="M4951" s="17"/>
      <c r="N4951" s="17"/>
    </row>
    <row r="4952" spans="2:14" ht="24.95" customHeight="1">
      <c r="B4952" s="17"/>
      <c r="C4952" s="17"/>
      <c r="F4952" s="17"/>
      <c r="G4952" s="17"/>
      <c r="H4952" s="17"/>
      <c r="I4952" s="17"/>
      <c r="J4952" s="17"/>
      <c r="K4952" s="17"/>
      <c r="L4952" s="17"/>
      <c r="M4952" s="17"/>
      <c r="N4952" s="17"/>
    </row>
    <row r="4953" spans="2:14" ht="24.95" customHeight="1">
      <c r="B4953" s="17"/>
      <c r="C4953" s="17"/>
      <c r="F4953" s="17"/>
      <c r="G4953" s="17"/>
      <c r="H4953" s="17"/>
      <c r="I4953" s="17"/>
      <c r="J4953" s="17"/>
      <c r="K4953" s="17"/>
      <c r="L4953" s="17"/>
      <c r="M4953" s="17"/>
      <c r="N4953" s="17"/>
    </row>
    <row r="4954" spans="2:14" ht="24.95" customHeight="1">
      <c r="B4954" s="17"/>
      <c r="C4954" s="17"/>
      <c r="F4954" s="17"/>
      <c r="G4954" s="17"/>
      <c r="H4954" s="17"/>
      <c r="I4954" s="17"/>
      <c r="J4954" s="17"/>
      <c r="K4954" s="17"/>
      <c r="L4954" s="17"/>
      <c r="M4954" s="17"/>
      <c r="N4954" s="17"/>
    </row>
    <row r="4955" spans="2:14" ht="24.95" customHeight="1">
      <c r="B4955" s="17"/>
      <c r="C4955" s="17"/>
      <c r="F4955" s="17"/>
      <c r="G4955" s="17"/>
      <c r="H4955" s="17"/>
      <c r="I4955" s="17"/>
      <c r="J4955" s="17"/>
      <c r="K4955" s="17"/>
      <c r="L4955" s="17"/>
      <c r="M4955" s="17"/>
      <c r="N4955" s="17"/>
    </row>
    <row r="4956" spans="2:14" ht="24.95" customHeight="1">
      <c r="B4956" s="17"/>
      <c r="C4956" s="17"/>
      <c r="F4956" s="17"/>
      <c r="G4956" s="17"/>
      <c r="H4956" s="17"/>
      <c r="I4956" s="17"/>
      <c r="J4956" s="17"/>
      <c r="K4956" s="17"/>
      <c r="L4956" s="17"/>
      <c r="M4956" s="17"/>
      <c r="N4956" s="17"/>
    </row>
    <row r="4957" spans="2:14" ht="24.95" customHeight="1">
      <c r="B4957" s="17"/>
      <c r="C4957" s="17"/>
      <c r="F4957" s="17"/>
      <c r="G4957" s="17"/>
      <c r="H4957" s="17"/>
      <c r="I4957" s="17"/>
      <c r="J4957" s="17"/>
      <c r="K4957" s="17"/>
      <c r="L4957" s="17"/>
      <c r="M4957" s="17"/>
      <c r="N4957" s="17"/>
    </row>
    <row r="4958" spans="2:14" ht="24.95" customHeight="1">
      <c r="B4958" s="17"/>
      <c r="C4958" s="17"/>
      <c r="F4958" s="17"/>
      <c r="G4958" s="17"/>
      <c r="H4958" s="17"/>
      <c r="I4958" s="17"/>
      <c r="J4958" s="17"/>
      <c r="K4958" s="17"/>
      <c r="L4958" s="17"/>
      <c r="M4958" s="17"/>
      <c r="N4958" s="17"/>
    </row>
    <row r="4959" spans="2:14" ht="24.95" customHeight="1">
      <c r="B4959" s="17"/>
      <c r="C4959" s="17"/>
      <c r="F4959" s="17"/>
      <c r="G4959" s="17"/>
      <c r="H4959" s="17"/>
      <c r="I4959" s="17"/>
      <c r="J4959" s="17"/>
      <c r="K4959" s="17"/>
      <c r="L4959" s="17"/>
      <c r="M4959" s="17"/>
      <c r="N4959" s="17"/>
    </row>
    <row r="4960" spans="2:14" ht="24.95" customHeight="1">
      <c r="B4960" s="17"/>
      <c r="C4960" s="17"/>
      <c r="F4960" s="17"/>
      <c r="G4960" s="17"/>
      <c r="H4960" s="17"/>
      <c r="I4960" s="17"/>
      <c r="J4960" s="17"/>
      <c r="K4960" s="17"/>
      <c r="L4960" s="17"/>
      <c r="M4960" s="17"/>
      <c r="N4960" s="17"/>
    </row>
    <row r="4961" spans="2:14" ht="24.95" customHeight="1">
      <c r="B4961" s="17"/>
      <c r="C4961" s="17"/>
      <c r="F4961" s="17"/>
      <c r="G4961" s="17"/>
      <c r="H4961" s="17"/>
      <c r="I4961" s="17"/>
      <c r="J4961" s="17"/>
      <c r="K4961" s="17"/>
      <c r="L4961" s="17"/>
      <c r="M4961" s="17"/>
      <c r="N4961" s="17"/>
    </row>
    <row r="4962" spans="2:14" ht="24.95" customHeight="1">
      <c r="B4962" s="17"/>
      <c r="C4962" s="17"/>
      <c r="F4962" s="17"/>
      <c r="G4962" s="17"/>
      <c r="H4962" s="17"/>
      <c r="I4962" s="17"/>
      <c r="J4962" s="17"/>
      <c r="K4962" s="17"/>
      <c r="L4962" s="17"/>
      <c r="M4962" s="17"/>
      <c r="N4962" s="17"/>
    </row>
    <row r="4963" spans="2:14" ht="24.95" customHeight="1">
      <c r="B4963" s="17"/>
      <c r="C4963" s="17"/>
      <c r="F4963" s="17"/>
      <c r="G4963" s="17"/>
      <c r="H4963" s="17"/>
      <c r="I4963" s="17"/>
      <c r="J4963" s="17"/>
      <c r="K4963" s="17"/>
      <c r="L4963" s="17"/>
      <c r="M4963" s="17"/>
      <c r="N4963" s="17"/>
    </row>
    <row r="4964" spans="2:14" ht="24.95" customHeight="1">
      <c r="B4964" s="17"/>
      <c r="C4964" s="17"/>
      <c r="F4964" s="17"/>
      <c r="G4964" s="17"/>
      <c r="H4964" s="17"/>
      <c r="I4964" s="17"/>
      <c r="J4964" s="17"/>
      <c r="K4964" s="17"/>
      <c r="L4964" s="17"/>
      <c r="M4964" s="17"/>
      <c r="N4964" s="17"/>
    </row>
    <row r="4965" spans="2:14" ht="24.95" customHeight="1">
      <c r="B4965" s="17"/>
      <c r="C4965" s="17"/>
      <c r="F4965" s="17"/>
      <c r="G4965" s="17"/>
      <c r="H4965" s="17"/>
      <c r="I4965" s="17"/>
      <c r="J4965" s="17"/>
      <c r="K4965" s="17"/>
      <c r="L4965" s="17"/>
      <c r="M4965" s="17"/>
      <c r="N4965" s="17"/>
    </row>
    <row r="4966" spans="2:14" ht="24.95" customHeight="1">
      <c r="B4966" s="17"/>
      <c r="C4966" s="17"/>
      <c r="F4966" s="17"/>
      <c r="G4966" s="17"/>
      <c r="H4966" s="17"/>
      <c r="I4966" s="17"/>
      <c r="J4966" s="17"/>
      <c r="K4966" s="17"/>
      <c r="L4966" s="17"/>
      <c r="M4966" s="17"/>
      <c r="N4966" s="17"/>
    </row>
    <row r="4967" spans="2:14" ht="24.95" customHeight="1">
      <c r="B4967" s="17"/>
      <c r="C4967" s="17"/>
      <c r="F4967" s="17"/>
      <c r="G4967" s="17"/>
      <c r="H4967" s="17"/>
      <c r="I4967" s="17"/>
      <c r="J4967" s="17"/>
      <c r="K4967" s="17"/>
      <c r="L4967" s="17"/>
      <c r="M4967" s="17"/>
      <c r="N4967" s="17"/>
    </row>
    <row r="4968" spans="2:14" ht="24.95" customHeight="1">
      <c r="B4968" s="17"/>
      <c r="C4968" s="17"/>
      <c r="F4968" s="17"/>
      <c r="G4968" s="17"/>
      <c r="H4968" s="17"/>
      <c r="I4968" s="17"/>
      <c r="J4968" s="17"/>
      <c r="K4968" s="17"/>
      <c r="L4968" s="17"/>
      <c r="M4968" s="17"/>
      <c r="N4968" s="17"/>
    </row>
    <row r="4969" spans="2:14" ht="24.95" customHeight="1">
      <c r="B4969" s="17"/>
      <c r="C4969" s="17"/>
      <c r="F4969" s="17"/>
      <c r="G4969" s="17"/>
      <c r="H4969" s="17"/>
      <c r="I4969" s="17"/>
      <c r="J4969" s="17"/>
      <c r="K4969" s="17"/>
      <c r="L4969" s="17"/>
      <c r="M4969" s="17"/>
      <c r="N4969" s="17"/>
    </row>
    <row r="4970" spans="2:14" ht="24.95" customHeight="1">
      <c r="B4970" s="17"/>
      <c r="C4970" s="17"/>
      <c r="F4970" s="17"/>
      <c r="G4970" s="17"/>
      <c r="H4970" s="17"/>
      <c r="I4970" s="17"/>
      <c r="J4970" s="17"/>
      <c r="K4970" s="17"/>
      <c r="L4970" s="17"/>
      <c r="M4970" s="17"/>
      <c r="N4970" s="17"/>
    </row>
    <row r="4971" spans="2:14" ht="24.95" customHeight="1">
      <c r="B4971" s="17"/>
      <c r="C4971" s="17"/>
      <c r="F4971" s="17"/>
      <c r="G4971" s="17"/>
      <c r="H4971" s="17"/>
      <c r="I4971" s="17"/>
      <c r="J4971" s="17"/>
      <c r="K4971" s="17"/>
      <c r="L4971" s="17"/>
      <c r="M4971" s="17"/>
      <c r="N4971" s="17"/>
    </row>
    <row r="4972" spans="2:14" ht="24.95" customHeight="1">
      <c r="B4972" s="17"/>
      <c r="C4972" s="17"/>
      <c r="F4972" s="17"/>
      <c r="G4972" s="17"/>
      <c r="H4972" s="17"/>
      <c r="I4972" s="17"/>
      <c r="J4972" s="17"/>
      <c r="K4972" s="17"/>
      <c r="L4972" s="17"/>
      <c r="M4972" s="17"/>
      <c r="N4972" s="17"/>
    </row>
    <row r="4973" spans="2:14" ht="24.95" customHeight="1">
      <c r="B4973" s="17"/>
      <c r="C4973" s="17"/>
      <c r="F4973" s="17"/>
      <c r="G4973" s="17"/>
      <c r="H4973" s="17"/>
      <c r="I4973" s="17"/>
      <c r="J4973" s="17"/>
      <c r="K4973" s="17"/>
      <c r="L4973" s="17"/>
      <c r="M4973" s="17"/>
      <c r="N4973" s="17"/>
    </row>
    <row r="4974" spans="2:14" ht="24.95" customHeight="1">
      <c r="B4974" s="17"/>
      <c r="C4974" s="17"/>
      <c r="F4974" s="17"/>
      <c r="G4974" s="17"/>
      <c r="H4974" s="17"/>
      <c r="I4974" s="17"/>
      <c r="J4974" s="17"/>
      <c r="K4974" s="17"/>
      <c r="L4974" s="17"/>
      <c r="M4974" s="17"/>
      <c r="N4974" s="17"/>
    </row>
    <row r="4975" spans="2:14" ht="24.95" customHeight="1">
      <c r="B4975" s="17"/>
      <c r="C4975" s="17"/>
      <c r="F4975" s="17"/>
      <c r="G4975" s="17"/>
      <c r="H4975" s="17"/>
      <c r="I4975" s="17"/>
      <c r="J4975" s="17"/>
      <c r="K4975" s="17"/>
      <c r="L4975" s="17"/>
      <c r="M4975" s="17"/>
      <c r="N4975" s="17"/>
    </row>
    <row r="4976" spans="2:14" ht="24.95" customHeight="1">
      <c r="B4976" s="17"/>
      <c r="C4976" s="17"/>
      <c r="F4976" s="17"/>
      <c r="G4976" s="17"/>
      <c r="H4976" s="17"/>
      <c r="I4976" s="17"/>
      <c r="J4976" s="17"/>
      <c r="K4976" s="17"/>
      <c r="L4976" s="17"/>
      <c r="M4976" s="17"/>
      <c r="N4976" s="17"/>
    </row>
    <row r="4977" spans="2:14" ht="24.95" customHeight="1">
      <c r="B4977" s="17"/>
      <c r="C4977" s="17"/>
      <c r="F4977" s="17"/>
      <c r="G4977" s="17"/>
      <c r="H4977" s="17"/>
      <c r="I4977" s="17"/>
      <c r="J4977" s="17"/>
      <c r="K4977" s="17"/>
      <c r="L4977" s="17"/>
      <c r="M4977" s="17"/>
      <c r="N4977" s="17"/>
    </row>
    <row r="4978" spans="2:14" ht="24.95" customHeight="1">
      <c r="B4978" s="17"/>
      <c r="C4978" s="17"/>
      <c r="F4978" s="17"/>
      <c r="G4978" s="17"/>
      <c r="H4978" s="17"/>
      <c r="I4978" s="17"/>
      <c r="J4978" s="17"/>
      <c r="K4978" s="17"/>
      <c r="L4978" s="17"/>
      <c r="M4978" s="17"/>
      <c r="N4978" s="17"/>
    </row>
    <row r="4979" spans="2:14" ht="24.95" customHeight="1">
      <c r="B4979" s="17"/>
      <c r="C4979" s="17"/>
      <c r="F4979" s="17"/>
      <c r="G4979" s="17"/>
      <c r="H4979" s="17"/>
      <c r="I4979" s="17"/>
      <c r="J4979" s="17"/>
      <c r="K4979" s="17"/>
      <c r="L4979" s="17"/>
      <c r="M4979" s="17"/>
      <c r="N4979" s="17"/>
    </row>
    <row r="4980" spans="2:14" ht="24.95" customHeight="1">
      <c r="B4980" s="17"/>
      <c r="C4980" s="17"/>
      <c r="F4980" s="17"/>
      <c r="G4980" s="17"/>
      <c r="H4980" s="17"/>
      <c r="I4980" s="17"/>
      <c r="J4980" s="17"/>
      <c r="K4980" s="17"/>
      <c r="L4980" s="17"/>
      <c r="M4980" s="17"/>
      <c r="N4980" s="17"/>
    </row>
    <row r="4981" spans="2:14" ht="24.95" customHeight="1">
      <c r="B4981" s="17"/>
      <c r="C4981" s="17"/>
      <c r="F4981" s="17"/>
      <c r="G4981" s="17"/>
      <c r="H4981" s="17"/>
      <c r="I4981" s="17"/>
      <c r="J4981" s="17"/>
      <c r="K4981" s="17"/>
      <c r="L4981" s="17"/>
      <c r="M4981" s="17"/>
      <c r="N4981" s="17"/>
    </row>
    <row r="4982" spans="2:14" ht="24.95" customHeight="1">
      <c r="B4982" s="17"/>
      <c r="C4982" s="17"/>
      <c r="F4982" s="17"/>
      <c r="G4982" s="17"/>
      <c r="H4982" s="17"/>
      <c r="I4982" s="17"/>
      <c r="J4982" s="17"/>
      <c r="K4982" s="17"/>
      <c r="L4982" s="17"/>
      <c r="M4982" s="17"/>
      <c r="N4982" s="17"/>
    </row>
    <row r="4983" spans="2:14" ht="24.95" customHeight="1">
      <c r="B4983" s="17"/>
      <c r="C4983" s="17"/>
      <c r="F4983" s="17"/>
      <c r="G4983" s="17"/>
      <c r="H4983" s="17"/>
      <c r="I4983" s="17"/>
      <c r="J4983" s="17"/>
      <c r="K4983" s="17"/>
      <c r="L4983" s="17"/>
      <c r="M4983" s="17"/>
      <c r="N4983" s="17"/>
    </row>
    <row r="4984" spans="2:14" ht="24.95" customHeight="1">
      <c r="B4984" s="17"/>
      <c r="C4984" s="17"/>
      <c r="F4984" s="17"/>
      <c r="G4984" s="17"/>
      <c r="H4984" s="17"/>
      <c r="I4984" s="17"/>
      <c r="J4984" s="17"/>
      <c r="K4984" s="17"/>
      <c r="L4984" s="17"/>
      <c r="M4984" s="17"/>
      <c r="N4984" s="17"/>
    </row>
    <row r="4985" spans="2:14" ht="24.95" customHeight="1">
      <c r="B4985" s="17"/>
      <c r="C4985" s="17"/>
      <c r="F4985" s="17"/>
      <c r="G4985" s="17"/>
      <c r="H4985" s="17"/>
      <c r="I4985" s="17"/>
      <c r="J4985" s="17"/>
      <c r="K4985" s="17"/>
      <c r="L4985" s="17"/>
      <c r="M4985" s="17"/>
      <c r="N4985" s="17"/>
    </row>
    <row r="4986" spans="2:14" ht="24.95" customHeight="1">
      <c r="B4986" s="17"/>
      <c r="C4986" s="17"/>
      <c r="F4986" s="17"/>
      <c r="G4986" s="17"/>
      <c r="H4986" s="17"/>
      <c r="I4986" s="17"/>
      <c r="J4986" s="17"/>
      <c r="K4986" s="17"/>
      <c r="L4986" s="17"/>
      <c r="M4986" s="17"/>
      <c r="N4986" s="17"/>
    </row>
    <row r="4987" spans="2:14" ht="24.95" customHeight="1">
      <c r="B4987" s="17"/>
      <c r="C4987" s="17"/>
      <c r="F4987" s="17"/>
      <c r="G4987" s="17"/>
      <c r="H4987" s="17"/>
      <c r="I4987" s="17"/>
      <c r="J4987" s="17"/>
      <c r="K4987" s="17"/>
      <c r="L4987" s="17"/>
      <c r="M4987" s="17"/>
      <c r="N4987" s="17"/>
    </row>
    <row r="4988" spans="2:14" ht="24.95" customHeight="1">
      <c r="B4988" s="17"/>
      <c r="C4988" s="17"/>
      <c r="F4988" s="17"/>
      <c r="G4988" s="17"/>
      <c r="H4988" s="17"/>
      <c r="I4988" s="17"/>
      <c r="J4988" s="17"/>
      <c r="K4988" s="17"/>
      <c r="L4988" s="17"/>
      <c r="M4988" s="17"/>
      <c r="N4988" s="17"/>
    </row>
    <row r="4989" spans="2:14" ht="24.95" customHeight="1">
      <c r="B4989" s="17"/>
      <c r="C4989" s="17"/>
      <c r="F4989" s="17"/>
      <c r="G4989" s="17"/>
      <c r="H4989" s="17"/>
      <c r="I4989" s="17"/>
      <c r="J4989" s="17"/>
      <c r="K4989" s="17"/>
      <c r="L4989" s="17"/>
      <c r="M4989" s="17"/>
      <c r="N4989" s="17"/>
    </row>
    <row r="4990" spans="2:14" ht="24.95" customHeight="1">
      <c r="B4990" s="17"/>
      <c r="C4990" s="17"/>
      <c r="F4990" s="17"/>
      <c r="G4990" s="17"/>
      <c r="H4990" s="17"/>
      <c r="I4990" s="17"/>
      <c r="J4990" s="17"/>
      <c r="K4990" s="17"/>
      <c r="L4990" s="17"/>
      <c r="M4990" s="17"/>
      <c r="N4990" s="17"/>
    </row>
    <row r="4991" spans="2:14" ht="24.95" customHeight="1">
      <c r="B4991" s="17"/>
      <c r="C4991" s="17"/>
      <c r="F4991" s="17"/>
      <c r="G4991" s="17"/>
      <c r="H4991" s="17"/>
      <c r="I4991" s="17"/>
      <c r="J4991" s="17"/>
      <c r="K4991" s="17"/>
      <c r="L4991" s="17"/>
      <c r="M4991" s="17"/>
      <c r="N4991" s="17"/>
    </row>
    <row r="4992" spans="2:14" ht="24.95" customHeight="1">
      <c r="B4992" s="17"/>
      <c r="C4992" s="17"/>
      <c r="F4992" s="17"/>
      <c r="G4992" s="17"/>
      <c r="H4992" s="17"/>
      <c r="I4992" s="17"/>
      <c r="J4992" s="17"/>
      <c r="K4992" s="17"/>
      <c r="L4992" s="17"/>
      <c r="M4992" s="17"/>
      <c r="N4992" s="17"/>
    </row>
    <row r="4993" spans="2:14" ht="24.95" customHeight="1">
      <c r="B4993" s="17"/>
      <c r="C4993" s="17"/>
      <c r="F4993" s="17"/>
      <c r="G4993" s="17"/>
      <c r="H4993" s="17"/>
      <c r="I4993" s="17"/>
      <c r="J4993" s="17"/>
      <c r="K4993" s="17"/>
      <c r="L4993" s="17"/>
      <c r="M4993" s="17"/>
      <c r="N4993" s="17"/>
    </row>
    <row r="4994" spans="2:14" ht="24.95" customHeight="1">
      <c r="B4994" s="17"/>
      <c r="C4994" s="17"/>
      <c r="F4994" s="17"/>
      <c r="G4994" s="17"/>
      <c r="H4994" s="17"/>
      <c r="I4994" s="17"/>
      <c r="J4994" s="17"/>
      <c r="K4994" s="17"/>
      <c r="L4994" s="17"/>
      <c r="M4994" s="17"/>
      <c r="N4994" s="17"/>
    </row>
    <row r="4995" spans="2:14" ht="24.95" customHeight="1">
      <c r="B4995" s="17"/>
      <c r="C4995" s="17"/>
      <c r="F4995" s="17"/>
      <c r="G4995" s="17"/>
      <c r="H4995" s="17"/>
      <c r="I4995" s="17"/>
      <c r="J4995" s="17"/>
      <c r="K4995" s="17"/>
      <c r="L4995" s="17"/>
      <c r="M4995" s="17"/>
      <c r="N4995" s="17"/>
    </row>
    <row r="4996" spans="2:14" ht="24.95" customHeight="1">
      <c r="B4996" s="17"/>
      <c r="C4996" s="17"/>
      <c r="F4996" s="17"/>
      <c r="G4996" s="17"/>
      <c r="H4996" s="17"/>
      <c r="I4996" s="17"/>
      <c r="J4996" s="17"/>
      <c r="K4996" s="17"/>
      <c r="L4996" s="17"/>
      <c r="M4996" s="17"/>
      <c r="N4996" s="17"/>
    </row>
    <row r="4997" spans="2:14" ht="24.95" customHeight="1">
      <c r="B4997" s="17"/>
      <c r="C4997" s="17"/>
      <c r="F4997" s="17"/>
      <c r="G4997" s="17"/>
      <c r="H4997" s="17"/>
      <c r="I4997" s="17"/>
      <c r="J4997" s="17"/>
      <c r="K4997" s="17"/>
      <c r="L4997" s="17"/>
      <c r="M4997" s="17"/>
      <c r="N4997" s="17"/>
    </row>
    <row r="4998" spans="2:14" ht="24.95" customHeight="1">
      <c r="B4998" s="17"/>
      <c r="C4998" s="17"/>
      <c r="F4998" s="17"/>
      <c r="G4998" s="17"/>
      <c r="H4998" s="17"/>
      <c r="I4998" s="17"/>
      <c r="J4998" s="17"/>
      <c r="K4998" s="17"/>
      <c r="L4998" s="17"/>
      <c r="M4998" s="17"/>
      <c r="N4998" s="17"/>
    </row>
    <row r="4999" spans="2:14" ht="24.95" customHeight="1">
      <c r="B4999" s="17"/>
      <c r="C4999" s="17"/>
      <c r="F4999" s="17"/>
      <c r="G4999" s="17"/>
      <c r="H4999" s="17"/>
      <c r="I4999" s="17"/>
      <c r="J4999" s="17"/>
      <c r="K4999" s="17"/>
      <c r="L4999" s="17"/>
      <c r="M4999" s="17"/>
      <c r="N4999" s="17"/>
    </row>
    <row r="5000" spans="2:14" ht="24.95" customHeight="1">
      <c r="B5000" s="17"/>
      <c r="C5000" s="17"/>
      <c r="F5000" s="17"/>
      <c r="G5000" s="17"/>
      <c r="H5000" s="17"/>
      <c r="I5000" s="17"/>
      <c r="J5000" s="17"/>
      <c r="K5000" s="17"/>
      <c r="L5000" s="17"/>
      <c r="M5000" s="17"/>
      <c r="N5000" s="17"/>
    </row>
    <row r="5001" spans="2:14" ht="24.95" customHeight="1">
      <c r="B5001" s="17"/>
      <c r="C5001" s="17"/>
      <c r="F5001" s="17"/>
      <c r="G5001" s="17"/>
      <c r="H5001" s="17"/>
      <c r="I5001" s="17"/>
      <c r="J5001" s="17"/>
      <c r="K5001" s="17"/>
      <c r="L5001" s="17"/>
      <c r="M5001" s="17"/>
      <c r="N5001" s="17"/>
    </row>
    <row r="5002" spans="2:14" ht="24.95" customHeight="1">
      <c r="B5002" s="17"/>
      <c r="C5002" s="17"/>
      <c r="F5002" s="17"/>
      <c r="G5002" s="17"/>
      <c r="H5002" s="17"/>
      <c r="I5002" s="17"/>
      <c r="J5002" s="17"/>
      <c r="K5002" s="17"/>
      <c r="L5002" s="17"/>
      <c r="M5002" s="17"/>
      <c r="N5002" s="17"/>
    </row>
    <row r="5003" spans="2:14" ht="24.95" customHeight="1">
      <c r="B5003" s="17"/>
      <c r="C5003" s="17"/>
      <c r="F5003" s="17"/>
      <c r="G5003" s="17"/>
      <c r="H5003" s="17"/>
      <c r="I5003" s="17"/>
      <c r="J5003" s="17"/>
      <c r="K5003" s="17"/>
      <c r="L5003" s="17"/>
      <c r="M5003" s="17"/>
      <c r="N5003" s="17"/>
    </row>
    <row r="5004" spans="2:14" ht="24.95" customHeight="1">
      <c r="B5004" s="17"/>
      <c r="C5004" s="17"/>
      <c r="F5004" s="17"/>
      <c r="G5004" s="17"/>
      <c r="H5004" s="17"/>
      <c r="I5004" s="17"/>
      <c r="J5004" s="17"/>
      <c r="K5004" s="17"/>
      <c r="L5004" s="17"/>
      <c r="M5004" s="17"/>
      <c r="N5004" s="17"/>
    </row>
    <row r="5005" spans="2:14" ht="24.95" customHeight="1">
      <c r="B5005" s="17"/>
      <c r="C5005" s="17"/>
      <c r="F5005" s="17"/>
      <c r="G5005" s="17"/>
      <c r="H5005" s="17"/>
      <c r="I5005" s="17"/>
      <c r="J5005" s="17"/>
      <c r="K5005" s="17"/>
      <c r="L5005" s="17"/>
      <c r="M5005" s="17"/>
      <c r="N5005" s="17"/>
    </row>
    <row r="5006" spans="2:14" ht="24.95" customHeight="1">
      <c r="B5006" s="17"/>
      <c r="C5006" s="17"/>
      <c r="F5006" s="17"/>
      <c r="G5006" s="17"/>
      <c r="H5006" s="17"/>
      <c r="I5006" s="17"/>
      <c r="J5006" s="17"/>
      <c r="K5006" s="17"/>
      <c r="L5006" s="17"/>
      <c r="M5006" s="17"/>
      <c r="N5006" s="17"/>
    </row>
    <row r="5007" spans="2:14" ht="24.95" customHeight="1">
      <c r="B5007" s="17"/>
      <c r="C5007" s="17"/>
      <c r="F5007" s="17"/>
      <c r="G5007" s="17"/>
      <c r="H5007" s="17"/>
      <c r="I5007" s="17"/>
      <c r="J5007" s="17"/>
      <c r="K5007" s="17"/>
      <c r="L5007" s="17"/>
      <c r="M5007" s="17"/>
      <c r="N5007" s="17"/>
    </row>
    <row r="5008" spans="2:14" ht="24.95" customHeight="1">
      <c r="B5008" s="17"/>
      <c r="C5008" s="17"/>
      <c r="F5008" s="17"/>
      <c r="G5008" s="17"/>
      <c r="H5008" s="17"/>
      <c r="I5008" s="17"/>
      <c r="J5008" s="17"/>
      <c r="K5008" s="17"/>
      <c r="L5008" s="17"/>
      <c r="M5008" s="17"/>
      <c r="N5008" s="17"/>
    </row>
    <row r="5009" spans="2:14" ht="24.95" customHeight="1">
      <c r="B5009" s="17"/>
      <c r="C5009" s="17"/>
      <c r="F5009" s="17"/>
      <c r="G5009" s="17"/>
      <c r="H5009" s="17"/>
      <c r="I5009" s="17"/>
      <c r="J5009" s="17"/>
      <c r="K5009" s="17"/>
      <c r="L5009" s="17"/>
      <c r="M5009" s="17"/>
      <c r="N5009" s="17"/>
    </row>
    <row r="5010" spans="2:14" ht="24.95" customHeight="1">
      <c r="B5010" s="17"/>
      <c r="C5010" s="17"/>
      <c r="F5010" s="17"/>
      <c r="G5010" s="17"/>
      <c r="H5010" s="17"/>
      <c r="I5010" s="17"/>
      <c r="J5010" s="17"/>
      <c r="K5010" s="17"/>
      <c r="L5010" s="17"/>
      <c r="M5010" s="17"/>
      <c r="N5010" s="17"/>
    </row>
    <row r="5011" spans="2:14" ht="24.95" customHeight="1">
      <c r="B5011" s="17"/>
      <c r="C5011" s="17"/>
      <c r="F5011" s="17"/>
      <c r="G5011" s="17"/>
      <c r="H5011" s="17"/>
      <c r="I5011" s="17"/>
      <c r="J5011" s="17"/>
      <c r="K5011" s="17"/>
      <c r="L5011" s="17"/>
      <c r="M5011" s="17"/>
      <c r="N5011" s="17"/>
    </row>
    <row r="5012" spans="2:14" ht="24.95" customHeight="1">
      <c r="B5012" s="17"/>
      <c r="C5012" s="17"/>
      <c r="F5012" s="17"/>
      <c r="G5012" s="17"/>
      <c r="H5012" s="17"/>
      <c r="I5012" s="17"/>
      <c r="J5012" s="17"/>
      <c r="K5012" s="17"/>
      <c r="L5012" s="17"/>
      <c r="M5012" s="17"/>
      <c r="N5012" s="17"/>
    </row>
    <row r="5013" spans="2:14" ht="24.95" customHeight="1">
      <c r="B5013" s="17"/>
      <c r="C5013" s="17"/>
      <c r="F5013" s="17"/>
      <c r="G5013" s="17"/>
      <c r="H5013" s="17"/>
      <c r="I5013" s="17"/>
      <c r="J5013" s="17"/>
      <c r="K5013" s="17"/>
      <c r="L5013" s="17"/>
      <c r="M5013" s="17"/>
      <c r="N5013" s="17"/>
    </row>
    <row r="5014" spans="2:14" ht="24.95" customHeight="1">
      <c r="B5014" s="17"/>
      <c r="C5014" s="17"/>
      <c r="F5014" s="17"/>
      <c r="G5014" s="17"/>
      <c r="H5014" s="17"/>
      <c r="I5014" s="17"/>
      <c r="J5014" s="17"/>
      <c r="K5014" s="17"/>
      <c r="L5014" s="17"/>
      <c r="M5014" s="17"/>
      <c r="N5014" s="17"/>
    </row>
    <row r="5015" spans="2:14" ht="24.95" customHeight="1">
      <c r="B5015" s="17"/>
      <c r="C5015" s="17"/>
      <c r="F5015" s="17"/>
      <c r="G5015" s="17"/>
      <c r="H5015" s="17"/>
      <c r="I5015" s="17"/>
      <c r="J5015" s="17"/>
      <c r="K5015" s="17"/>
      <c r="L5015" s="17"/>
      <c r="M5015" s="17"/>
      <c r="N5015" s="17"/>
    </row>
    <row r="5016" spans="2:14" ht="24.95" customHeight="1">
      <c r="B5016" s="17"/>
      <c r="C5016" s="17"/>
      <c r="F5016" s="17"/>
      <c r="G5016" s="17"/>
      <c r="H5016" s="17"/>
      <c r="I5016" s="17"/>
      <c r="J5016" s="17"/>
      <c r="K5016" s="17"/>
      <c r="L5016" s="17"/>
      <c r="M5016" s="17"/>
      <c r="N5016" s="17"/>
    </row>
    <row r="5017" spans="2:14" ht="24.95" customHeight="1">
      <c r="B5017" s="17"/>
      <c r="C5017" s="17"/>
      <c r="F5017" s="17"/>
      <c r="G5017" s="17"/>
      <c r="H5017" s="17"/>
      <c r="I5017" s="17"/>
      <c r="J5017" s="17"/>
      <c r="K5017" s="17"/>
      <c r="L5017" s="17"/>
      <c r="M5017" s="17"/>
      <c r="N5017" s="17"/>
    </row>
    <row r="5018" spans="2:14" ht="24.95" customHeight="1">
      <c r="B5018" s="17"/>
      <c r="C5018" s="17"/>
      <c r="F5018" s="17"/>
      <c r="G5018" s="17"/>
      <c r="H5018" s="17"/>
      <c r="I5018" s="17"/>
      <c r="J5018" s="17"/>
      <c r="K5018" s="17"/>
      <c r="L5018" s="17"/>
      <c r="M5018" s="17"/>
      <c r="N5018" s="17"/>
    </row>
    <row r="5019" spans="2:14" ht="24.95" customHeight="1">
      <c r="B5019" s="17"/>
      <c r="C5019" s="17"/>
      <c r="F5019" s="17"/>
      <c r="G5019" s="17"/>
      <c r="H5019" s="17"/>
      <c r="I5019" s="17"/>
      <c r="J5019" s="17"/>
      <c r="K5019" s="17"/>
      <c r="L5019" s="17"/>
      <c r="M5019" s="17"/>
      <c r="N5019" s="17"/>
    </row>
    <row r="5020" spans="2:14" ht="24.95" customHeight="1">
      <c r="B5020" s="17"/>
      <c r="C5020" s="17"/>
      <c r="F5020" s="17"/>
      <c r="G5020" s="17"/>
      <c r="H5020" s="17"/>
      <c r="I5020" s="17"/>
      <c r="J5020" s="17"/>
      <c r="K5020" s="17"/>
      <c r="L5020" s="17"/>
      <c r="M5020" s="17"/>
      <c r="N5020" s="17"/>
    </row>
    <row r="5021" spans="2:14" ht="24.95" customHeight="1">
      <c r="B5021" s="17"/>
      <c r="C5021" s="17"/>
      <c r="F5021" s="17"/>
      <c r="G5021" s="17"/>
      <c r="H5021" s="17"/>
      <c r="I5021" s="17"/>
      <c r="J5021" s="17"/>
      <c r="K5021" s="17"/>
      <c r="L5021" s="17"/>
      <c r="M5021" s="17"/>
      <c r="N5021" s="17"/>
    </row>
    <row r="5022" spans="2:14" ht="24.95" customHeight="1">
      <c r="B5022" s="17"/>
      <c r="C5022" s="17"/>
      <c r="F5022" s="17"/>
      <c r="G5022" s="17"/>
      <c r="H5022" s="17"/>
      <c r="I5022" s="17"/>
      <c r="J5022" s="17"/>
      <c r="K5022" s="17"/>
      <c r="L5022" s="17"/>
      <c r="M5022" s="17"/>
      <c r="N5022" s="17"/>
    </row>
    <row r="5023" spans="2:14" ht="24.95" customHeight="1">
      <c r="B5023" s="17"/>
      <c r="C5023" s="17"/>
      <c r="F5023" s="17"/>
      <c r="G5023" s="17"/>
      <c r="H5023" s="17"/>
      <c r="I5023" s="17"/>
      <c r="J5023" s="17"/>
      <c r="K5023" s="17"/>
      <c r="L5023" s="17"/>
      <c r="M5023" s="17"/>
      <c r="N5023" s="17"/>
    </row>
    <row r="5024" spans="2:14" ht="24.95" customHeight="1">
      <c r="B5024" s="17"/>
      <c r="C5024" s="17"/>
      <c r="F5024" s="17"/>
      <c r="G5024" s="17"/>
      <c r="H5024" s="17"/>
      <c r="I5024" s="17"/>
      <c r="J5024" s="17"/>
      <c r="K5024" s="17"/>
      <c r="L5024" s="17"/>
      <c r="M5024" s="17"/>
      <c r="N5024" s="17"/>
    </row>
    <row r="5025" spans="2:14" ht="24.95" customHeight="1">
      <c r="B5025" s="17"/>
      <c r="C5025" s="17"/>
      <c r="F5025" s="17"/>
      <c r="G5025" s="17"/>
      <c r="H5025" s="17"/>
      <c r="I5025" s="17"/>
      <c r="J5025" s="17"/>
      <c r="K5025" s="17"/>
      <c r="L5025" s="17"/>
      <c r="M5025" s="17"/>
      <c r="N5025" s="17"/>
    </row>
    <row r="5026" spans="2:14" ht="24.95" customHeight="1">
      <c r="B5026" s="17"/>
      <c r="C5026" s="17"/>
      <c r="F5026" s="17"/>
      <c r="G5026" s="17"/>
      <c r="H5026" s="17"/>
      <c r="I5026" s="17"/>
      <c r="J5026" s="17"/>
      <c r="K5026" s="17"/>
      <c r="L5026" s="17"/>
      <c r="M5026" s="17"/>
      <c r="N5026" s="17"/>
    </row>
    <row r="5027" spans="2:14" ht="24.95" customHeight="1">
      <c r="B5027" s="17"/>
      <c r="C5027" s="17"/>
      <c r="F5027" s="17"/>
      <c r="G5027" s="17"/>
      <c r="H5027" s="17"/>
      <c r="I5027" s="17"/>
      <c r="J5027" s="17"/>
      <c r="K5027" s="17"/>
      <c r="L5027" s="17"/>
      <c r="M5027" s="17"/>
      <c r="N5027" s="17"/>
    </row>
    <row r="5028" spans="2:14" ht="24.95" customHeight="1">
      <c r="B5028" s="17"/>
      <c r="C5028" s="17"/>
      <c r="F5028" s="17"/>
      <c r="G5028" s="17"/>
      <c r="H5028" s="17"/>
      <c r="I5028" s="17"/>
      <c r="J5028" s="17"/>
      <c r="K5028" s="17"/>
      <c r="L5028" s="17"/>
      <c r="M5028" s="17"/>
      <c r="N5028" s="17"/>
    </row>
    <row r="5029" spans="2:14" ht="24.95" customHeight="1">
      <c r="B5029" s="17"/>
      <c r="C5029" s="17"/>
      <c r="F5029" s="17"/>
      <c r="G5029" s="17"/>
      <c r="H5029" s="17"/>
      <c r="I5029" s="17"/>
      <c r="J5029" s="17"/>
      <c r="K5029" s="17"/>
      <c r="L5029" s="17"/>
      <c r="M5029" s="17"/>
      <c r="N5029" s="17"/>
    </row>
    <row r="5030" spans="2:14" ht="24.95" customHeight="1">
      <c r="B5030" s="17"/>
      <c r="C5030" s="17"/>
      <c r="F5030" s="17"/>
      <c r="G5030" s="17"/>
      <c r="H5030" s="17"/>
      <c r="I5030" s="17"/>
      <c r="J5030" s="17"/>
      <c r="K5030" s="17"/>
      <c r="L5030" s="17"/>
      <c r="M5030" s="17"/>
      <c r="N5030" s="17"/>
    </row>
    <row r="5031" spans="2:14" ht="24.95" customHeight="1">
      <c r="B5031" s="17"/>
      <c r="C5031" s="17"/>
      <c r="F5031" s="17"/>
      <c r="G5031" s="17"/>
      <c r="H5031" s="17"/>
      <c r="I5031" s="17"/>
      <c r="J5031" s="17"/>
      <c r="K5031" s="17"/>
      <c r="L5031" s="17"/>
      <c r="M5031" s="17"/>
      <c r="N5031" s="17"/>
    </row>
    <row r="5032" spans="2:14" ht="24.95" customHeight="1">
      <c r="B5032" s="17"/>
      <c r="C5032" s="17"/>
      <c r="F5032" s="17"/>
      <c r="G5032" s="17"/>
      <c r="H5032" s="17"/>
      <c r="I5032" s="17"/>
      <c r="J5032" s="17"/>
      <c r="K5032" s="17"/>
      <c r="L5032" s="17"/>
      <c r="M5032" s="17"/>
      <c r="N5032" s="17"/>
    </row>
    <row r="5033" spans="2:14" ht="24.95" customHeight="1">
      <c r="B5033" s="17"/>
      <c r="C5033" s="17"/>
      <c r="F5033" s="17"/>
      <c r="G5033" s="17"/>
      <c r="H5033" s="17"/>
      <c r="I5033" s="17"/>
      <c r="J5033" s="17"/>
      <c r="K5033" s="17"/>
      <c r="L5033" s="17"/>
      <c r="M5033" s="17"/>
      <c r="N5033" s="17"/>
    </row>
    <row r="5034" spans="2:14" ht="24.95" customHeight="1">
      <c r="B5034" s="17"/>
      <c r="C5034" s="17"/>
      <c r="F5034" s="17"/>
      <c r="G5034" s="17"/>
      <c r="H5034" s="17"/>
      <c r="I5034" s="17"/>
      <c r="J5034" s="17"/>
      <c r="K5034" s="17"/>
      <c r="L5034" s="17"/>
      <c r="M5034" s="17"/>
      <c r="N5034" s="17"/>
    </row>
    <row r="5035" spans="2:14" ht="24.95" customHeight="1">
      <c r="B5035" s="17"/>
      <c r="C5035" s="17"/>
      <c r="F5035" s="17"/>
      <c r="G5035" s="17"/>
      <c r="H5035" s="17"/>
      <c r="I5035" s="17"/>
      <c r="J5035" s="17"/>
      <c r="K5035" s="17"/>
      <c r="L5035" s="17"/>
      <c r="M5035" s="17"/>
      <c r="N5035" s="17"/>
    </row>
    <row r="5036" spans="2:14" ht="24.95" customHeight="1">
      <c r="B5036" s="17"/>
      <c r="C5036" s="17"/>
      <c r="F5036" s="17"/>
      <c r="G5036" s="17"/>
      <c r="H5036" s="17"/>
      <c r="I5036" s="17"/>
      <c r="J5036" s="17"/>
      <c r="K5036" s="17"/>
      <c r="L5036" s="17"/>
      <c r="M5036" s="17"/>
      <c r="N5036" s="17"/>
    </row>
    <row r="5037" spans="2:14" ht="24.95" customHeight="1">
      <c r="B5037" s="17"/>
      <c r="C5037" s="17"/>
      <c r="F5037" s="17"/>
      <c r="G5037" s="17"/>
      <c r="H5037" s="17"/>
      <c r="I5037" s="17"/>
      <c r="J5037" s="17"/>
      <c r="K5037" s="17"/>
      <c r="L5037" s="17"/>
      <c r="M5037" s="17"/>
      <c r="N5037" s="17"/>
    </row>
    <row r="5038" spans="2:14" ht="24.95" customHeight="1">
      <c r="B5038" s="17"/>
      <c r="C5038" s="17"/>
      <c r="F5038" s="17"/>
      <c r="G5038" s="17"/>
      <c r="H5038" s="17"/>
      <c r="I5038" s="17"/>
      <c r="J5038" s="17"/>
      <c r="K5038" s="17"/>
      <c r="L5038" s="17"/>
      <c r="M5038" s="17"/>
      <c r="N5038" s="17"/>
    </row>
    <row r="5039" spans="2:14" ht="24.95" customHeight="1">
      <c r="B5039" s="17"/>
      <c r="C5039" s="17"/>
      <c r="F5039" s="17"/>
      <c r="G5039" s="17"/>
      <c r="H5039" s="17"/>
      <c r="I5039" s="17"/>
      <c r="J5039" s="17"/>
      <c r="K5039" s="17"/>
      <c r="L5039" s="17"/>
      <c r="M5039" s="17"/>
      <c r="N5039" s="17"/>
    </row>
    <row r="5040" spans="2:14" ht="24.95" customHeight="1">
      <c r="B5040" s="17"/>
      <c r="C5040" s="17"/>
      <c r="F5040" s="17"/>
      <c r="G5040" s="17"/>
      <c r="H5040" s="17"/>
      <c r="I5040" s="17"/>
      <c r="J5040" s="17"/>
      <c r="K5040" s="17"/>
      <c r="L5040" s="17"/>
      <c r="M5040" s="17"/>
      <c r="N5040" s="17"/>
    </row>
    <row r="5041" spans="2:14" ht="24.95" customHeight="1">
      <c r="B5041" s="17"/>
      <c r="C5041" s="17"/>
      <c r="F5041" s="17"/>
      <c r="G5041" s="17"/>
      <c r="H5041" s="17"/>
      <c r="I5041" s="17"/>
      <c r="J5041" s="17"/>
      <c r="K5041" s="17"/>
      <c r="L5041" s="17"/>
      <c r="M5041" s="17"/>
      <c r="N5041" s="17"/>
    </row>
    <row r="5042" spans="2:14" ht="24.95" customHeight="1">
      <c r="B5042" s="17"/>
      <c r="C5042" s="17"/>
      <c r="F5042" s="17"/>
      <c r="G5042" s="17"/>
      <c r="H5042" s="17"/>
      <c r="I5042" s="17"/>
      <c r="J5042" s="17"/>
      <c r="K5042" s="17"/>
      <c r="L5042" s="17"/>
      <c r="M5042" s="17"/>
      <c r="N5042" s="17"/>
    </row>
    <row r="5043" spans="2:14" ht="24.95" customHeight="1">
      <c r="B5043" s="17"/>
      <c r="C5043" s="17"/>
      <c r="F5043" s="17"/>
      <c r="G5043" s="17"/>
      <c r="H5043" s="17"/>
      <c r="I5043" s="17"/>
      <c r="J5043" s="17"/>
      <c r="K5043" s="17"/>
      <c r="L5043" s="17"/>
      <c r="M5043" s="17"/>
      <c r="N5043" s="17"/>
    </row>
    <row r="5044" spans="2:14" ht="24.95" customHeight="1">
      <c r="B5044" s="17"/>
      <c r="C5044" s="17"/>
      <c r="F5044" s="17"/>
      <c r="G5044" s="17"/>
      <c r="H5044" s="17"/>
      <c r="I5044" s="17"/>
      <c r="J5044" s="17"/>
      <c r="K5044" s="17"/>
      <c r="L5044" s="17"/>
      <c r="M5044" s="17"/>
      <c r="N5044" s="17"/>
    </row>
    <row r="5045" spans="2:14" ht="24.95" customHeight="1">
      <c r="B5045" s="17"/>
      <c r="C5045" s="17"/>
      <c r="F5045" s="17"/>
      <c r="G5045" s="17"/>
      <c r="H5045" s="17"/>
      <c r="I5045" s="17"/>
      <c r="J5045" s="17"/>
      <c r="K5045" s="17"/>
      <c r="L5045" s="17"/>
      <c r="M5045" s="17"/>
      <c r="N5045" s="17"/>
    </row>
    <row r="5046" spans="2:14" ht="24.95" customHeight="1">
      <c r="B5046" s="17"/>
      <c r="C5046" s="17"/>
      <c r="F5046" s="17"/>
      <c r="G5046" s="17"/>
      <c r="H5046" s="17"/>
      <c r="I5046" s="17"/>
      <c r="J5046" s="17"/>
      <c r="K5046" s="17"/>
      <c r="L5046" s="17"/>
      <c r="M5046" s="17"/>
      <c r="N5046" s="17"/>
    </row>
    <row r="5047" spans="2:14" ht="24.95" customHeight="1">
      <c r="B5047" s="17"/>
      <c r="C5047" s="17"/>
      <c r="F5047" s="17"/>
      <c r="G5047" s="17"/>
      <c r="H5047" s="17"/>
      <c r="I5047" s="17"/>
      <c r="J5047" s="17"/>
      <c r="K5047" s="17"/>
      <c r="L5047" s="17"/>
      <c r="M5047" s="17"/>
      <c r="N5047" s="17"/>
    </row>
    <row r="5048" spans="2:14" ht="24.95" customHeight="1">
      <c r="B5048" s="17"/>
      <c r="C5048" s="17"/>
      <c r="F5048" s="17"/>
      <c r="G5048" s="17"/>
      <c r="H5048" s="17"/>
      <c r="I5048" s="17"/>
      <c r="J5048" s="17"/>
      <c r="K5048" s="17"/>
      <c r="L5048" s="17"/>
      <c r="M5048" s="17"/>
      <c r="N5048" s="17"/>
    </row>
    <row r="5049" spans="2:14" ht="24.95" customHeight="1">
      <c r="B5049" s="17"/>
      <c r="C5049" s="17"/>
      <c r="F5049" s="17"/>
      <c r="G5049" s="17"/>
      <c r="H5049" s="17"/>
      <c r="I5049" s="17"/>
      <c r="J5049" s="17"/>
      <c r="K5049" s="17"/>
      <c r="L5049" s="17"/>
      <c r="M5049" s="17"/>
      <c r="N5049" s="17"/>
    </row>
    <row r="5050" spans="2:14" ht="24.95" customHeight="1">
      <c r="B5050" s="17"/>
      <c r="C5050" s="17"/>
      <c r="F5050" s="17"/>
      <c r="G5050" s="17"/>
      <c r="H5050" s="17"/>
      <c r="I5050" s="17"/>
      <c r="J5050" s="17"/>
      <c r="K5050" s="17"/>
      <c r="L5050" s="17"/>
      <c r="M5050" s="17"/>
      <c r="N5050" s="17"/>
    </row>
    <row r="5051" spans="2:14" ht="24.95" customHeight="1">
      <c r="B5051" s="17"/>
      <c r="C5051" s="17"/>
      <c r="F5051" s="17"/>
      <c r="G5051" s="17"/>
      <c r="H5051" s="17"/>
      <c r="I5051" s="17"/>
      <c r="J5051" s="17"/>
      <c r="K5051" s="17"/>
      <c r="L5051" s="17"/>
      <c r="M5051" s="17"/>
      <c r="N5051" s="17"/>
    </row>
    <row r="5052" spans="2:14" ht="24.95" customHeight="1">
      <c r="B5052" s="17"/>
      <c r="C5052" s="17"/>
      <c r="F5052" s="17"/>
      <c r="G5052" s="17"/>
      <c r="H5052" s="17"/>
      <c r="I5052" s="17"/>
      <c r="J5052" s="17"/>
      <c r="K5052" s="17"/>
      <c r="L5052" s="17"/>
      <c r="M5052" s="17"/>
      <c r="N5052" s="17"/>
    </row>
    <row r="5053" spans="2:14" ht="24.95" customHeight="1">
      <c r="B5053" s="17"/>
      <c r="C5053" s="17"/>
      <c r="F5053" s="17"/>
      <c r="G5053" s="17"/>
      <c r="H5053" s="17"/>
      <c r="I5053" s="17"/>
      <c r="J5053" s="17"/>
      <c r="K5053" s="17"/>
      <c r="L5053" s="17"/>
      <c r="M5053" s="17"/>
      <c r="N5053" s="17"/>
    </row>
    <row r="5054" spans="2:14" ht="24.95" customHeight="1">
      <c r="B5054" s="17"/>
      <c r="C5054" s="17"/>
      <c r="F5054" s="17"/>
      <c r="G5054" s="17"/>
      <c r="H5054" s="17"/>
      <c r="I5054" s="17"/>
      <c r="J5054" s="17"/>
      <c r="K5054" s="17"/>
      <c r="L5054" s="17"/>
      <c r="M5054" s="17"/>
      <c r="N5054" s="17"/>
    </row>
    <row r="5055" spans="2:14" ht="24.95" customHeight="1">
      <c r="B5055" s="17"/>
      <c r="C5055" s="17"/>
      <c r="F5055" s="17"/>
      <c r="G5055" s="17"/>
      <c r="H5055" s="17"/>
      <c r="I5055" s="17"/>
      <c r="J5055" s="17"/>
      <c r="K5055" s="17"/>
      <c r="L5055" s="17"/>
      <c r="M5055" s="17"/>
      <c r="N5055" s="17"/>
    </row>
    <row r="5056" spans="2:14" ht="24.95" customHeight="1">
      <c r="B5056" s="17"/>
      <c r="C5056" s="17"/>
      <c r="F5056" s="17"/>
      <c r="G5056" s="17"/>
      <c r="H5056" s="17"/>
      <c r="I5056" s="17"/>
      <c r="J5056" s="17"/>
      <c r="K5056" s="17"/>
      <c r="L5056" s="17"/>
      <c r="M5056" s="17"/>
      <c r="N5056" s="17"/>
    </row>
    <row r="5057" spans="2:14" ht="24.95" customHeight="1">
      <c r="B5057" s="17"/>
      <c r="C5057" s="17"/>
      <c r="F5057" s="17"/>
      <c r="G5057" s="17"/>
      <c r="H5057" s="17"/>
      <c r="I5057" s="17"/>
      <c r="J5057" s="17"/>
      <c r="K5057" s="17"/>
      <c r="L5057" s="17"/>
      <c r="M5057" s="17"/>
      <c r="N5057" s="17"/>
    </row>
    <row r="5058" spans="2:14" ht="24.95" customHeight="1">
      <c r="B5058" s="17"/>
      <c r="C5058" s="17"/>
      <c r="F5058" s="17"/>
      <c r="G5058" s="17"/>
      <c r="H5058" s="17"/>
      <c r="I5058" s="17"/>
      <c r="J5058" s="17"/>
      <c r="K5058" s="17"/>
      <c r="L5058" s="17"/>
      <c r="M5058" s="17"/>
      <c r="N5058" s="17"/>
    </row>
    <row r="5059" spans="2:14" ht="24.95" customHeight="1">
      <c r="B5059" s="17"/>
      <c r="C5059" s="17"/>
      <c r="F5059" s="17"/>
      <c r="G5059" s="17"/>
      <c r="H5059" s="17"/>
      <c r="I5059" s="17"/>
      <c r="J5059" s="17"/>
      <c r="K5059" s="17"/>
      <c r="L5059" s="17"/>
      <c r="M5059" s="17"/>
      <c r="N5059" s="17"/>
    </row>
    <row r="5060" spans="2:14" ht="24.95" customHeight="1">
      <c r="B5060" s="17"/>
      <c r="C5060" s="17"/>
      <c r="F5060" s="17"/>
      <c r="G5060" s="17"/>
      <c r="H5060" s="17"/>
      <c r="I5060" s="17"/>
      <c r="J5060" s="17"/>
      <c r="K5060" s="17"/>
      <c r="L5060" s="17"/>
      <c r="M5060" s="17"/>
      <c r="N5060" s="17"/>
    </row>
    <row r="5061" spans="2:14" ht="24.95" customHeight="1">
      <c r="B5061" s="17"/>
      <c r="C5061" s="17"/>
      <c r="F5061" s="17"/>
      <c r="G5061" s="17"/>
      <c r="H5061" s="17"/>
      <c r="I5061" s="17"/>
      <c r="J5061" s="17"/>
      <c r="K5061" s="17"/>
      <c r="L5061" s="17"/>
      <c r="M5061" s="17"/>
      <c r="N5061" s="17"/>
    </row>
    <row r="5062" spans="2:14" ht="24.95" customHeight="1">
      <c r="B5062" s="17"/>
      <c r="C5062" s="17"/>
      <c r="F5062" s="17"/>
      <c r="G5062" s="17"/>
      <c r="H5062" s="17"/>
      <c r="I5062" s="17"/>
      <c r="J5062" s="17"/>
      <c r="K5062" s="17"/>
      <c r="L5062" s="17"/>
      <c r="M5062" s="17"/>
      <c r="N5062" s="17"/>
    </row>
    <row r="5063" spans="2:14" ht="24.95" customHeight="1">
      <c r="B5063" s="17"/>
      <c r="C5063" s="17"/>
      <c r="F5063" s="17"/>
      <c r="G5063" s="17"/>
      <c r="H5063" s="17"/>
      <c r="I5063" s="17"/>
      <c r="J5063" s="17"/>
      <c r="K5063" s="17"/>
      <c r="L5063" s="17"/>
      <c r="M5063" s="17"/>
      <c r="N5063" s="17"/>
    </row>
    <row r="5064" spans="2:14" ht="24.95" customHeight="1">
      <c r="B5064" s="17"/>
      <c r="C5064" s="17"/>
      <c r="F5064" s="17"/>
      <c r="G5064" s="17"/>
      <c r="H5064" s="17"/>
      <c r="I5064" s="17"/>
      <c r="J5064" s="17"/>
      <c r="K5064" s="17"/>
      <c r="L5064" s="17"/>
      <c r="M5064" s="17"/>
      <c r="N5064" s="17"/>
    </row>
    <row r="5065" spans="2:14" ht="24.95" customHeight="1">
      <c r="B5065" s="17"/>
      <c r="C5065" s="17"/>
      <c r="F5065" s="17"/>
      <c r="G5065" s="17"/>
      <c r="H5065" s="17"/>
      <c r="I5065" s="17"/>
      <c r="J5065" s="17"/>
      <c r="K5065" s="17"/>
      <c r="L5065" s="17"/>
      <c r="M5065" s="17"/>
      <c r="N5065" s="17"/>
    </row>
    <row r="5066" spans="2:14" ht="24.95" customHeight="1">
      <c r="B5066" s="17"/>
      <c r="C5066" s="17"/>
      <c r="F5066" s="17"/>
      <c r="G5066" s="17"/>
      <c r="H5066" s="17"/>
      <c r="I5066" s="17"/>
      <c r="J5066" s="17"/>
      <c r="K5066" s="17"/>
      <c r="L5066" s="17"/>
      <c r="M5066" s="17"/>
      <c r="N5066" s="17"/>
    </row>
    <row r="5067" spans="2:14" ht="24.95" customHeight="1">
      <c r="B5067" s="17"/>
      <c r="C5067" s="17"/>
      <c r="F5067" s="17"/>
      <c r="G5067" s="17"/>
      <c r="H5067" s="17"/>
      <c r="I5067" s="17"/>
      <c r="J5067" s="17"/>
      <c r="K5067" s="17"/>
      <c r="L5067" s="17"/>
      <c r="M5067" s="17"/>
      <c r="N5067" s="17"/>
    </row>
    <row r="5068" spans="2:14" ht="24.95" customHeight="1">
      <c r="B5068" s="17"/>
      <c r="C5068" s="17"/>
      <c r="F5068" s="17"/>
      <c r="G5068" s="17"/>
      <c r="H5068" s="17"/>
      <c r="I5068" s="17"/>
      <c r="J5068" s="17"/>
      <c r="K5068" s="17"/>
      <c r="L5068" s="17"/>
      <c r="M5068" s="17"/>
      <c r="N5068" s="17"/>
    </row>
    <row r="5069" spans="2:14" ht="24.95" customHeight="1">
      <c r="B5069" s="17"/>
      <c r="C5069" s="17"/>
      <c r="F5069" s="17"/>
      <c r="G5069" s="17"/>
      <c r="H5069" s="17"/>
      <c r="I5069" s="17"/>
      <c r="J5069" s="17"/>
      <c r="K5069" s="17"/>
      <c r="L5069" s="17"/>
      <c r="M5069" s="17"/>
      <c r="N5069" s="17"/>
    </row>
    <row r="5070" spans="2:14" ht="24.95" customHeight="1">
      <c r="B5070" s="17"/>
      <c r="C5070" s="17"/>
      <c r="F5070" s="17"/>
      <c r="G5070" s="17"/>
      <c r="H5070" s="17"/>
      <c r="I5070" s="17"/>
      <c r="J5070" s="17"/>
      <c r="K5070" s="17"/>
      <c r="L5070" s="17"/>
      <c r="M5070" s="17"/>
      <c r="N5070" s="17"/>
    </row>
    <row r="5071" spans="2:14" ht="24.95" customHeight="1">
      <c r="B5071" s="17"/>
      <c r="C5071" s="17"/>
      <c r="F5071" s="17"/>
      <c r="G5071" s="17"/>
      <c r="H5071" s="17"/>
      <c r="I5071" s="17"/>
      <c r="J5071" s="17"/>
      <c r="K5071" s="17"/>
      <c r="L5071" s="17"/>
      <c r="M5071" s="17"/>
      <c r="N5071" s="17"/>
    </row>
    <row r="5072" spans="2:14" ht="24.95" customHeight="1">
      <c r="B5072" s="17"/>
      <c r="C5072" s="17"/>
      <c r="F5072" s="17"/>
      <c r="G5072" s="17"/>
      <c r="H5072" s="17"/>
      <c r="I5072" s="17"/>
      <c r="J5072" s="17"/>
      <c r="K5072" s="17"/>
      <c r="L5072" s="17"/>
      <c r="M5072" s="17"/>
      <c r="N5072" s="17"/>
    </row>
    <row r="5073" spans="2:14" ht="24.95" customHeight="1">
      <c r="B5073" s="17"/>
      <c r="C5073" s="17"/>
      <c r="F5073" s="17"/>
      <c r="G5073" s="17"/>
      <c r="H5073" s="17"/>
      <c r="I5073" s="17"/>
      <c r="J5073" s="17"/>
      <c r="K5073" s="17"/>
      <c r="L5073" s="17"/>
      <c r="M5073" s="17"/>
      <c r="N5073" s="17"/>
    </row>
    <row r="5074" spans="2:14" ht="24.95" customHeight="1">
      <c r="B5074" s="17"/>
      <c r="C5074" s="17"/>
      <c r="F5074" s="17"/>
      <c r="G5074" s="17"/>
      <c r="H5074" s="17"/>
      <c r="I5074" s="17"/>
      <c r="J5074" s="17"/>
      <c r="K5074" s="17"/>
      <c r="L5074" s="17"/>
      <c r="M5074" s="17"/>
      <c r="N5074" s="17"/>
    </row>
    <row r="5075" spans="2:14" ht="24.95" customHeight="1">
      <c r="B5075" s="17"/>
      <c r="C5075" s="17"/>
      <c r="F5075" s="17"/>
      <c r="G5075" s="17"/>
      <c r="H5075" s="17"/>
      <c r="I5075" s="17"/>
      <c r="J5075" s="17"/>
      <c r="K5075" s="17"/>
      <c r="L5075" s="17"/>
      <c r="M5075" s="17"/>
      <c r="N5075" s="17"/>
    </row>
    <row r="5076" spans="2:14" ht="24.95" customHeight="1">
      <c r="B5076" s="17"/>
      <c r="C5076" s="17"/>
      <c r="F5076" s="17"/>
      <c r="G5076" s="17"/>
      <c r="H5076" s="17"/>
      <c r="I5076" s="17"/>
      <c r="J5076" s="17"/>
      <c r="K5076" s="17"/>
      <c r="L5076" s="17"/>
      <c r="M5076" s="17"/>
      <c r="N5076" s="17"/>
    </row>
    <row r="5077" spans="2:14" ht="24.95" customHeight="1">
      <c r="B5077" s="17"/>
      <c r="C5077" s="17"/>
      <c r="F5077" s="17"/>
      <c r="G5077" s="17"/>
      <c r="H5077" s="17"/>
      <c r="I5077" s="17"/>
      <c r="J5077" s="17"/>
      <c r="K5077" s="17"/>
      <c r="L5077" s="17"/>
      <c r="M5077" s="17"/>
      <c r="N5077" s="17"/>
    </row>
    <row r="5078" spans="2:14" ht="24.95" customHeight="1">
      <c r="B5078" s="17"/>
      <c r="C5078" s="17"/>
      <c r="F5078" s="17"/>
      <c r="G5078" s="17"/>
      <c r="H5078" s="17"/>
      <c r="I5078" s="17"/>
      <c r="J5078" s="17"/>
      <c r="K5078" s="17"/>
      <c r="L5078" s="17"/>
      <c r="M5078" s="17"/>
      <c r="N5078" s="17"/>
    </row>
    <row r="5079" spans="2:14" ht="24.95" customHeight="1">
      <c r="B5079" s="17"/>
      <c r="C5079" s="17"/>
      <c r="F5079" s="17"/>
      <c r="G5079" s="17"/>
      <c r="H5079" s="17"/>
      <c r="I5079" s="17"/>
      <c r="J5079" s="17"/>
      <c r="K5079" s="17"/>
      <c r="L5079" s="17"/>
      <c r="M5079" s="17"/>
      <c r="N5079" s="17"/>
    </row>
    <row r="5080" spans="2:14" ht="24.95" customHeight="1">
      <c r="B5080" s="17"/>
      <c r="C5080" s="17"/>
      <c r="F5080" s="17"/>
      <c r="G5080" s="17"/>
      <c r="H5080" s="17"/>
      <c r="I5080" s="17"/>
      <c r="J5080" s="17"/>
      <c r="K5080" s="17"/>
      <c r="L5080" s="17"/>
      <c r="M5080" s="17"/>
      <c r="N5080" s="17"/>
    </row>
    <row r="5081" spans="2:14" ht="24.95" customHeight="1">
      <c r="B5081" s="17"/>
      <c r="C5081" s="17"/>
      <c r="F5081" s="17"/>
      <c r="G5081" s="17"/>
      <c r="H5081" s="17"/>
      <c r="I5081" s="17"/>
      <c r="J5081" s="17"/>
      <c r="K5081" s="17"/>
      <c r="L5081" s="17"/>
      <c r="M5081" s="17"/>
      <c r="N5081" s="17"/>
    </row>
    <row r="5082" spans="2:14" ht="24.95" customHeight="1">
      <c r="B5082" s="17"/>
      <c r="C5082" s="17"/>
      <c r="F5082" s="17"/>
      <c r="G5082" s="17"/>
      <c r="H5082" s="17"/>
      <c r="I5082" s="17"/>
      <c r="J5082" s="17"/>
      <c r="K5082" s="17"/>
      <c r="L5082" s="17"/>
      <c r="M5082" s="17"/>
      <c r="N5082" s="17"/>
    </row>
    <row r="5083" spans="2:14" ht="24.95" customHeight="1">
      <c r="B5083" s="17"/>
      <c r="C5083" s="17"/>
      <c r="F5083" s="17"/>
      <c r="G5083" s="17"/>
      <c r="H5083" s="17"/>
      <c r="I5083" s="17"/>
      <c r="J5083" s="17"/>
      <c r="K5083" s="17"/>
      <c r="L5083" s="17"/>
      <c r="M5083" s="17"/>
      <c r="N5083" s="17"/>
    </row>
    <row r="5084" spans="2:14" ht="24.95" customHeight="1">
      <c r="B5084" s="17"/>
      <c r="C5084" s="17"/>
      <c r="F5084" s="17"/>
      <c r="G5084" s="17"/>
      <c r="H5084" s="17"/>
      <c r="I5084" s="17"/>
      <c r="J5084" s="17"/>
      <c r="K5084" s="17"/>
      <c r="L5084" s="17"/>
      <c r="M5084" s="17"/>
      <c r="N5084" s="17"/>
    </row>
    <row r="5085" spans="2:14" ht="24.95" customHeight="1">
      <c r="B5085" s="17"/>
      <c r="C5085" s="17"/>
      <c r="F5085" s="17"/>
      <c r="G5085" s="17"/>
      <c r="H5085" s="17"/>
      <c r="I5085" s="17"/>
      <c r="J5085" s="17"/>
      <c r="K5085" s="17"/>
      <c r="L5085" s="17"/>
      <c r="M5085" s="17"/>
      <c r="N5085" s="17"/>
    </row>
    <row r="5086" spans="2:14" ht="24.95" customHeight="1">
      <c r="B5086" s="17"/>
      <c r="C5086" s="17"/>
      <c r="F5086" s="17"/>
      <c r="G5086" s="17"/>
      <c r="H5086" s="17"/>
      <c r="I5086" s="17"/>
      <c r="J5086" s="17"/>
      <c r="K5086" s="17"/>
      <c r="L5086" s="17"/>
      <c r="M5086" s="17"/>
      <c r="N5086" s="17"/>
    </row>
    <row r="5087" spans="2:14" ht="24.95" customHeight="1">
      <c r="B5087" s="17"/>
      <c r="C5087" s="17"/>
      <c r="F5087" s="17"/>
      <c r="G5087" s="17"/>
      <c r="H5087" s="17"/>
      <c r="I5087" s="17"/>
      <c r="J5087" s="17"/>
      <c r="K5087" s="17"/>
      <c r="L5087" s="17"/>
      <c r="M5087" s="17"/>
      <c r="N5087" s="17"/>
    </row>
    <row r="5088" spans="2:14" ht="24.95" customHeight="1">
      <c r="B5088" s="17"/>
      <c r="C5088" s="17"/>
      <c r="F5088" s="17"/>
      <c r="G5088" s="17"/>
      <c r="H5088" s="17"/>
      <c r="I5088" s="17"/>
      <c r="J5088" s="17"/>
      <c r="K5088" s="17"/>
      <c r="L5088" s="17"/>
      <c r="M5088" s="17"/>
      <c r="N5088" s="17"/>
    </row>
    <row r="5089" spans="2:14" ht="24.95" customHeight="1">
      <c r="B5089" s="17"/>
      <c r="C5089" s="17"/>
      <c r="F5089" s="17"/>
      <c r="G5089" s="17"/>
      <c r="H5089" s="17"/>
      <c r="I5089" s="17"/>
      <c r="J5089" s="17"/>
      <c r="K5089" s="17"/>
      <c r="L5089" s="17"/>
      <c r="M5089" s="17"/>
      <c r="N5089" s="17"/>
    </row>
    <row r="5090" spans="2:14" ht="24.95" customHeight="1">
      <c r="B5090" s="17"/>
      <c r="C5090" s="17"/>
      <c r="F5090" s="17"/>
      <c r="G5090" s="17"/>
      <c r="H5090" s="17"/>
      <c r="I5090" s="17"/>
      <c r="J5090" s="17"/>
      <c r="K5090" s="17"/>
      <c r="L5090" s="17"/>
      <c r="M5090" s="17"/>
      <c r="N5090" s="17"/>
    </row>
    <row r="5091" spans="2:14" ht="24.95" customHeight="1">
      <c r="B5091" s="17"/>
      <c r="C5091" s="17"/>
      <c r="F5091" s="17"/>
      <c r="G5091" s="17"/>
      <c r="H5091" s="17"/>
      <c r="I5091" s="17"/>
      <c r="J5091" s="17"/>
      <c r="K5091" s="17"/>
      <c r="L5091" s="17"/>
      <c r="M5091" s="17"/>
      <c r="N5091" s="17"/>
    </row>
    <row r="5092" spans="2:14" ht="24.95" customHeight="1">
      <c r="B5092" s="17"/>
      <c r="C5092" s="17"/>
      <c r="F5092" s="17"/>
      <c r="G5092" s="17"/>
      <c r="H5092" s="17"/>
      <c r="I5092" s="17"/>
      <c r="J5092" s="17"/>
      <c r="K5092" s="17"/>
      <c r="L5092" s="17"/>
      <c r="M5092" s="17"/>
      <c r="N5092" s="17"/>
    </row>
    <row r="5093" spans="2:14" ht="24.95" customHeight="1">
      <c r="B5093" s="17"/>
      <c r="C5093" s="17"/>
      <c r="F5093" s="17"/>
      <c r="G5093" s="17"/>
      <c r="H5093" s="17"/>
      <c r="I5093" s="17"/>
      <c r="J5093" s="17"/>
      <c r="K5093" s="17"/>
      <c r="L5093" s="17"/>
      <c r="M5093" s="17"/>
      <c r="N5093" s="17"/>
    </row>
    <row r="5094" spans="2:14" ht="24.95" customHeight="1">
      <c r="B5094" s="17"/>
      <c r="C5094" s="17"/>
      <c r="F5094" s="17"/>
      <c r="G5094" s="17"/>
      <c r="H5094" s="17"/>
      <c r="I5094" s="17"/>
      <c r="J5094" s="17"/>
      <c r="K5094" s="17"/>
      <c r="L5094" s="17"/>
      <c r="M5094" s="17"/>
      <c r="N5094" s="17"/>
    </row>
    <row r="5095" spans="2:14" ht="24.95" customHeight="1">
      <c r="B5095" s="17"/>
      <c r="C5095" s="17"/>
      <c r="F5095" s="17"/>
      <c r="G5095" s="17"/>
      <c r="H5095" s="17"/>
      <c r="I5095" s="17"/>
      <c r="J5095" s="17"/>
      <c r="K5095" s="17"/>
      <c r="L5095" s="17"/>
      <c r="M5095" s="17"/>
      <c r="N5095" s="17"/>
    </row>
    <row r="5096" spans="2:14" ht="24.95" customHeight="1">
      <c r="B5096" s="17"/>
      <c r="C5096" s="17"/>
      <c r="F5096" s="17"/>
      <c r="G5096" s="17"/>
      <c r="H5096" s="17"/>
      <c r="I5096" s="17"/>
      <c r="J5096" s="17"/>
      <c r="K5096" s="17"/>
      <c r="L5096" s="17"/>
      <c r="M5096" s="17"/>
      <c r="N5096" s="17"/>
    </row>
    <row r="5097" spans="2:14" ht="24.95" customHeight="1">
      <c r="B5097" s="17"/>
      <c r="C5097" s="17"/>
      <c r="F5097" s="17"/>
      <c r="G5097" s="17"/>
      <c r="H5097" s="17"/>
      <c r="I5097" s="17"/>
      <c r="J5097" s="17"/>
      <c r="K5097" s="17"/>
      <c r="L5097" s="17"/>
      <c r="M5097" s="17"/>
      <c r="N5097" s="17"/>
    </row>
    <row r="5098" spans="2:14" ht="24.95" customHeight="1">
      <c r="B5098" s="17"/>
      <c r="C5098" s="17"/>
      <c r="F5098" s="17"/>
      <c r="G5098" s="17"/>
      <c r="H5098" s="17"/>
      <c r="I5098" s="17"/>
      <c r="J5098" s="17"/>
      <c r="K5098" s="17"/>
      <c r="L5098" s="17"/>
      <c r="M5098" s="17"/>
      <c r="N5098" s="17"/>
    </row>
    <row r="5099" spans="2:14" ht="24.95" customHeight="1">
      <c r="B5099" s="17"/>
      <c r="C5099" s="17"/>
      <c r="F5099" s="17"/>
      <c r="G5099" s="17"/>
      <c r="H5099" s="17"/>
      <c r="I5099" s="17"/>
      <c r="J5099" s="17"/>
      <c r="K5099" s="17"/>
      <c r="L5099" s="17"/>
      <c r="M5099" s="17"/>
      <c r="N5099" s="17"/>
    </row>
    <row r="5100" spans="2:14" ht="24.95" customHeight="1">
      <c r="B5100" s="17"/>
      <c r="C5100" s="17"/>
      <c r="F5100" s="17"/>
      <c r="G5100" s="17"/>
      <c r="H5100" s="17"/>
      <c r="I5100" s="17"/>
      <c r="J5100" s="17"/>
      <c r="K5100" s="17"/>
      <c r="L5100" s="17"/>
      <c r="M5100" s="17"/>
      <c r="N5100" s="17"/>
    </row>
    <row r="5101" spans="2:14" ht="24.95" customHeight="1">
      <c r="B5101" s="17"/>
      <c r="C5101" s="17"/>
      <c r="F5101" s="17"/>
      <c r="G5101" s="17"/>
      <c r="H5101" s="17"/>
      <c r="I5101" s="17"/>
      <c r="J5101" s="17"/>
      <c r="K5101" s="17"/>
      <c r="L5101" s="17"/>
      <c r="M5101" s="17"/>
      <c r="N5101" s="17"/>
    </row>
    <row r="5102" spans="2:14" ht="24.95" customHeight="1">
      <c r="B5102" s="17"/>
      <c r="C5102" s="17"/>
      <c r="F5102" s="17"/>
      <c r="G5102" s="17"/>
      <c r="H5102" s="17"/>
      <c r="I5102" s="17"/>
      <c r="J5102" s="17"/>
      <c r="K5102" s="17"/>
      <c r="L5102" s="17"/>
      <c r="M5102" s="17"/>
      <c r="N5102" s="17"/>
    </row>
    <row r="5103" spans="2:14" ht="24.95" customHeight="1">
      <c r="B5103" s="17"/>
      <c r="C5103" s="17"/>
      <c r="F5103" s="17"/>
      <c r="G5103" s="17"/>
      <c r="H5103" s="17"/>
      <c r="I5103" s="17"/>
      <c r="J5103" s="17"/>
      <c r="K5103" s="17"/>
      <c r="L5103" s="17"/>
      <c r="M5103" s="17"/>
      <c r="N5103" s="17"/>
    </row>
    <row r="5104" spans="2:14" ht="24.95" customHeight="1">
      <c r="B5104" s="17"/>
      <c r="C5104" s="17"/>
      <c r="F5104" s="17"/>
      <c r="G5104" s="17"/>
      <c r="H5104" s="17"/>
      <c r="I5104" s="17"/>
      <c r="J5104" s="17"/>
      <c r="K5104" s="17"/>
      <c r="L5104" s="17"/>
      <c r="M5104" s="17"/>
      <c r="N5104" s="17"/>
    </row>
    <row r="5105" spans="2:14" ht="24.95" customHeight="1">
      <c r="B5105" s="17"/>
      <c r="C5105" s="17"/>
      <c r="F5105" s="17"/>
      <c r="G5105" s="17"/>
      <c r="H5105" s="17"/>
      <c r="I5105" s="17"/>
      <c r="J5105" s="17"/>
      <c r="K5105" s="17"/>
      <c r="L5105" s="17"/>
      <c r="M5105" s="17"/>
      <c r="N5105" s="17"/>
    </row>
    <row r="5106" spans="2:14" ht="24.95" customHeight="1">
      <c r="B5106" s="17"/>
      <c r="C5106" s="17"/>
      <c r="F5106" s="17"/>
      <c r="G5106" s="17"/>
      <c r="H5106" s="17"/>
      <c r="I5106" s="17"/>
      <c r="J5106" s="17"/>
      <c r="K5106" s="17"/>
      <c r="L5106" s="17"/>
      <c r="M5106" s="17"/>
      <c r="N5106" s="17"/>
    </row>
    <row r="5107" spans="2:14" ht="24.95" customHeight="1">
      <c r="B5107" s="17"/>
      <c r="C5107" s="17"/>
      <c r="F5107" s="17"/>
      <c r="G5107" s="17"/>
      <c r="H5107" s="17"/>
      <c r="I5107" s="17"/>
      <c r="J5107" s="17"/>
      <c r="K5107" s="17"/>
      <c r="L5107" s="17"/>
      <c r="M5107" s="17"/>
      <c r="N5107" s="17"/>
    </row>
    <row r="5108" spans="2:14" ht="24.95" customHeight="1">
      <c r="B5108" s="17"/>
      <c r="C5108" s="17"/>
      <c r="F5108" s="17"/>
      <c r="G5108" s="17"/>
      <c r="H5108" s="17"/>
      <c r="I5108" s="17"/>
      <c r="J5108" s="17"/>
      <c r="K5108" s="17"/>
      <c r="L5108" s="17"/>
      <c r="M5108" s="17"/>
      <c r="N5108" s="17"/>
    </row>
    <row r="5109" spans="2:14" ht="24.95" customHeight="1">
      <c r="B5109" s="17"/>
      <c r="C5109" s="17"/>
      <c r="F5109" s="17"/>
      <c r="G5109" s="17"/>
      <c r="H5109" s="17"/>
      <c r="I5109" s="17"/>
      <c r="J5109" s="17"/>
      <c r="K5109" s="17"/>
      <c r="L5109" s="17"/>
      <c r="M5109" s="17"/>
      <c r="N5109" s="17"/>
    </row>
    <row r="5110" spans="2:14" ht="24.95" customHeight="1">
      <c r="B5110" s="17"/>
      <c r="C5110" s="17"/>
      <c r="F5110" s="17"/>
      <c r="G5110" s="17"/>
      <c r="H5110" s="17"/>
      <c r="I5110" s="17"/>
      <c r="J5110" s="17"/>
      <c r="K5110" s="17"/>
      <c r="L5110" s="17"/>
      <c r="M5110" s="17"/>
      <c r="N5110" s="17"/>
    </row>
    <row r="5111" spans="2:14" ht="24.95" customHeight="1">
      <c r="B5111" s="17"/>
      <c r="C5111" s="17"/>
      <c r="F5111" s="17"/>
      <c r="G5111" s="17"/>
      <c r="H5111" s="17"/>
      <c r="I5111" s="17"/>
      <c r="J5111" s="17"/>
      <c r="K5111" s="17"/>
      <c r="L5111" s="17"/>
      <c r="M5111" s="17"/>
      <c r="N5111" s="17"/>
    </row>
    <row r="5112" spans="2:14" ht="24.95" customHeight="1">
      <c r="B5112" s="17"/>
      <c r="C5112" s="17"/>
      <c r="F5112" s="17"/>
      <c r="G5112" s="17"/>
      <c r="H5112" s="17"/>
      <c r="I5112" s="17"/>
      <c r="J5112" s="17"/>
      <c r="K5112" s="17"/>
      <c r="L5112" s="17"/>
      <c r="M5112" s="17"/>
      <c r="N5112" s="17"/>
    </row>
    <row r="5113" spans="2:14" ht="24.95" customHeight="1">
      <c r="B5113" s="17"/>
      <c r="C5113" s="17"/>
      <c r="F5113" s="17"/>
      <c r="G5113" s="17"/>
      <c r="H5113" s="17"/>
      <c r="I5113" s="17"/>
      <c r="J5113" s="17"/>
      <c r="K5113" s="17"/>
      <c r="L5113" s="17"/>
      <c r="M5113" s="17"/>
      <c r="N5113" s="17"/>
    </row>
    <row r="5114" spans="2:14" ht="24.95" customHeight="1">
      <c r="B5114" s="17"/>
      <c r="C5114" s="17"/>
      <c r="F5114" s="17"/>
      <c r="G5114" s="17"/>
      <c r="H5114" s="17"/>
      <c r="I5114" s="17"/>
      <c r="J5114" s="17"/>
      <c r="K5114" s="17"/>
      <c r="L5114" s="17"/>
      <c r="M5114" s="17"/>
      <c r="N5114" s="17"/>
    </row>
    <row r="5115" spans="2:14" ht="24.95" customHeight="1">
      <c r="B5115" s="17"/>
      <c r="C5115" s="17"/>
      <c r="F5115" s="17"/>
      <c r="G5115" s="17"/>
      <c r="H5115" s="17"/>
      <c r="I5115" s="17"/>
      <c r="J5115" s="17"/>
      <c r="K5115" s="17"/>
      <c r="L5115" s="17"/>
      <c r="M5115" s="17"/>
      <c r="N5115" s="17"/>
    </row>
    <row r="5116" spans="2:14" ht="24.95" customHeight="1">
      <c r="B5116" s="17"/>
      <c r="C5116" s="17"/>
      <c r="F5116" s="17"/>
      <c r="G5116" s="17"/>
      <c r="H5116" s="17"/>
      <c r="I5116" s="17"/>
      <c r="J5116" s="17"/>
      <c r="K5116" s="17"/>
      <c r="L5116" s="17"/>
      <c r="M5116" s="17"/>
      <c r="N5116" s="17"/>
    </row>
    <row r="5117" spans="2:14" ht="24.95" customHeight="1">
      <c r="B5117" s="17"/>
      <c r="C5117" s="17"/>
      <c r="F5117" s="17"/>
      <c r="G5117" s="17"/>
      <c r="H5117" s="17"/>
      <c r="I5117" s="17"/>
      <c r="J5117" s="17"/>
      <c r="K5117" s="17"/>
      <c r="L5117" s="17"/>
      <c r="M5117" s="17"/>
      <c r="N5117" s="17"/>
    </row>
    <row r="5118" spans="2:14" ht="24.95" customHeight="1">
      <c r="B5118" s="17"/>
      <c r="C5118" s="17"/>
      <c r="F5118" s="17"/>
      <c r="G5118" s="17"/>
      <c r="H5118" s="17"/>
      <c r="I5118" s="17"/>
      <c r="J5118" s="17"/>
      <c r="K5118" s="17"/>
      <c r="L5118" s="17"/>
      <c r="M5118" s="17"/>
      <c r="N5118" s="17"/>
    </row>
    <row r="5119" spans="2:14" ht="24.95" customHeight="1">
      <c r="B5119" s="17"/>
      <c r="C5119" s="17"/>
      <c r="F5119" s="17"/>
      <c r="G5119" s="17"/>
      <c r="H5119" s="17"/>
      <c r="I5119" s="17"/>
      <c r="J5119" s="17"/>
      <c r="K5119" s="17"/>
      <c r="L5119" s="17"/>
      <c r="M5119" s="17"/>
      <c r="N5119" s="17"/>
    </row>
    <row r="5120" spans="2:14" ht="24.95" customHeight="1">
      <c r="B5120" s="17"/>
      <c r="C5120" s="17"/>
      <c r="F5120" s="17"/>
      <c r="G5120" s="17"/>
      <c r="H5120" s="17"/>
      <c r="I5120" s="17"/>
      <c r="J5120" s="17"/>
      <c r="K5120" s="17"/>
      <c r="L5120" s="17"/>
      <c r="M5120" s="17"/>
      <c r="N5120" s="17"/>
    </row>
    <row r="5121" spans="2:14" ht="24.95" customHeight="1">
      <c r="B5121" s="17"/>
      <c r="C5121" s="17"/>
      <c r="F5121" s="17"/>
      <c r="G5121" s="17"/>
      <c r="H5121" s="17"/>
      <c r="I5121" s="17"/>
      <c r="J5121" s="17"/>
      <c r="K5121" s="17"/>
      <c r="L5121" s="17"/>
      <c r="M5121" s="17"/>
      <c r="N5121" s="17"/>
    </row>
    <row r="5122" spans="2:14" ht="24.95" customHeight="1">
      <c r="B5122" s="17"/>
      <c r="C5122" s="17"/>
      <c r="F5122" s="17"/>
      <c r="G5122" s="17"/>
      <c r="H5122" s="17"/>
      <c r="I5122" s="17"/>
      <c r="J5122" s="17"/>
      <c r="K5122" s="17"/>
      <c r="L5122" s="17"/>
      <c r="M5122" s="17"/>
      <c r="N5122" s="17"/>
    </row>
    <row r="5123" spans="2:14" ht="24.95" customHeight="1">
      <c r="B5123" s="17"/>
      <c r="C5123" s="17"/>
      <c r="F5123" s="17"/>
      <c r="G5123" s="17"/>
      <c r="H5123" s="17"/>
      <c r="I5123" s="17"/>
      <c r="J5123" s="17"/>
      <c r="K5123" s="17"/>
      <c r="L5123" s="17"/>
      <c r="M5123" s="17"/>
      <c r="N5123" s="17"/>
    </row>
    <row r="5124" spans="2:14" ht="24.95" customHeight="1">
      <c r="B5124" s="17"/>
      <c r="C5124" s="17"/>
      <c r="F5124" s="17"/>
      <c r="G5124" s="17"/>
      <c r="H5124" s="17"/>
      <c r="I5124" s="17"/>
      <c r="J5124" s="17"/>
      <c r="K5124" s="17"/>
      <c r="L5124" s="17"/>
      <c r="M5124" s="17"/>
      <c r="N5124" s="17"/>
    </row>
    <row r="5125" spans="2:14" ht="24.95" customHeight="1">
      <c r="B5125" s="17"/>
      <c r="C5125" s="17"/>
      <c r="F5125" s="17"/>
      <c r="G5125" s="17"/>
      <c r="H5125" s="17"/>
      <c r="I5125" s="17"/>
      <c r="J5125" s="17"/>
      <c r="K5125" s="17"/>
      <c r="L5125" s="17"/>
      <c r="M5125" s="17"/>
      <c r="N5125" s="17"/>
    </row>
    <row r="5126" spans="2:14" ht="24.95" customHeight="1">
      <c r="B5126" s="17"/>
      <c r="C5126" s="17"/>
      <c r="F5126" s="17"/>
      <c r="G5126" s="17"/>
      <c r="H5126" s="17"/>
      <c r="I5126" s="17"/>
      <c r="J5126" s="17"/>
      <c r="K5126" s="17"/>
      <c r="L5126" s="17"/>
      <c r="M5126" s="17"/>
      <c r="N5126" s="17"/>
    </row>
    <row r="5127" spans="2:14" ht="24.95" customHeight="1">
      <c r="B5127" s="17"/>
      <c r="C5127" s="17"/>
      <c r="F5127" s="17"/>
      <c r="G5127" s="17"/>
      <c r="H5127" s="17"/>
      <c r="I5127" s="17"/>
      <c r="J5127" s="17"/>
      <c r="K5127" s="17"/>
      <c r="L5127" s="17"/>
      <c r="M5127" s="17"/>
      <c r="N5127" s="17"/>
    </row>
    <row r="5128" spans="2:14" ht="24.95" customHeight="1">
      <c r="B5128" s="17"/>
      <c r="C5128" s="17"/>
      <c r="F5128" s="17"/>
      <c r="G5128" s="17"/>
      <c r="H5128" s="17"/>
      <c r="I5128" s="17"/>
      <c r="J5128" s="17"/>
      <c r="K5128" s="17"/>
      <c r="L5128" s="17"/>
      <c r="M5128" s="17"/>
      <c r="N5128" s="17"/>
    </row>
    <row r="5129" spans="2:14" ht="24.95" customHeight="1">
      <c r="B5129" s="17"/>
      <c r="C5129" s="17"/>
      <c r="F5129" s="17"/>
      <c r="G5129" s="17"/>
      <c r="H5129" s="17"/>
      <c r="I5129" s="17"/>
      <c r="J5129" s="17"/>
      <c r="K5129" s="17"/>
      <c r="L5129" s="17"/>
      <c r="M5129" s="17"/>
      <c r="N5129" s="17"/>
    </row>
    <row r="5130" spans="2:14" ht="24.95" customHeight="1">
      <c r="B5130" s="17"/>
      <c r="C5130" s="17"/>
      <c r="F5130" s="17"/>
      <c r="G5130" s="17"/>
      <c r="H5130" s="17"/>
      <c r="I5130" s="17"/>
      <c r="J5130" s="17"/>
      <c r="K5130" s="17"/>
      <c r="L5130" s="17"/>
      <c r="M5130" s="17"/>
      <c r="N5130" s="17"/>
    </row>
    <row r="5131" spans="2:14" ht="24.95" customHeight="1">
      <c r="B5131" s="17"/>
      <c r="C5131" s="17"/>
      <c r="F5131" s="17"/>
      <c r="G5131" s="17"/>
      <c r="H5131" s="17"/>
      <c r="I5131" s="17"/>
      <c r="J5131" s="17"/>
      <c r="K5131" s="17"/>
      <c r="L5131" s="17"/>
      <c r="M5131" s="17"/>
      <c r="N5131" s="17"/>
    </row>
    <row r="5132" spans="2:14" ht="24.95" customHeight="1">
      <c r="B5132" s="17"/>
      <c r="C5132" s="17"/>
      <c r="F5132" s="17"/>
      <c r="G5132" s="17"/>
      <c r="H5132" s="17"/>
      <c r="I5132" s="17"/>
      <c r="J5132" s="17"/>
      <c r="K5132" s="17"/>
      <c r="L5132" s="17"/>
      <c r="M5132" s="17"/>
      <c r="N5132" s="17"/>
    </row>
    <row r="5133" spans="2:14" ht="24.95" customHeight="1">
      <c r="B5133" s="17"/>
      <c r="C5133" s="17"/>
      <c r="F5133" s="17"/>
      <c r="G5133" s="17"/>
      <c r="H5133" s="17"/>
      <c r="I5133" s="17"/>
      <c r="J5133" s="17"/>
      <c r="K5133" s="17"/>
      <c r="L5133" s="17"/>
      <c r="M5133" s="17"/>
      <c r="N5133" s="17"/>
    </row>
    <row r="5134" spans="2:14" ht="24.95" customHeight="1">
      <c r="B5134" s="17"/>
      <c r="C5134" s="17"/>
      <c r="F5134" s="17"/>
      <c r="G5134" s="17"/>
      <c r="H5134" s="17"/>
      <c r="I5134" s="17"/>
      <c r="J5134" s="17"/>
      <c r="K5134" s="17"/>
      <c r="L5134" s="17"/>
      <c r="M5134" s="17"/>
      <c r="N5134" s="17"/>
    </row>
    <row r="5135" spans="2:14" ht="24.95" customHeight="1">
      <c r="B5135" s="17"/>
      <c r="C5135" s="17"/>
      <c r="F5135" s="17"/>
      <c r="G5135" s="17"/>
      <c r="H5135" s="17"/>
      <c r="I5135" s="17"/>
      <c r="J5135" s="17"/>
      <c r="K5135" s="17"/>
      <c r="L5135" s="17"/>
      <c r="M5135" s="17"/>
      <c r="N5135" s="17"/>
    </row>
    <row r="5136" spans="2:14" ht="24.95" customHeight="1">
      <c r="B5136" s="17"/>
      <c r="C5136" s="17"/>
      <c r="F5136" s="17"/>
      <c r="G5136" s="17"/>
      <c r="H5136" s="17"/>
      <c r="I5136" s="17"/>
      <c r="J5136" s="17"/>
      <c r="K5136" s="17"/>
      <c r="L5136" s="17"/>
      <c r="M5136" s="17"/>
      <c r="N5136" s="17"/>
    </row>
    <row r="5137" spans="2:14" ht="24.95" customHeight="1">
      <c r="B5137" s="17"/>
      <c r="C5137" s="17"/>
      <c r="F5137" s="17"/>
      <c r="G5137" s="17"/>
      <c r="H5137" s="17"/>
      <c r="I5137" s="17"/>
      <c r="J5137" s="17"/>
      <c r="K5137" s="17"/>
      <c r="L5137" s="17"/>
      <c r="M5137" s="17"/>
      <c r="N5137" s="17"/>
    </row>
    <row r="5138" spans="2:14" ht="24.95" customHeight="1">
      <c r="B5138" s="17"/>
      <c r="C5138" s="17"/>
      <c r="F5138" s="17"/>
      <c r="G5138" s="17"/>
      <c r="H5138" s="17"/>
      <c r="I5138" s="17"/>
      <c r="J5138" s="17"/>
      <c r="K5138" s="17"/>
      <c r="L5138" s="17"/>
      <c r="M5138" s="17"/>
      <c r="N5138" s="17"/>
    </row>
    <row r="5139" spans="2:14" ht="24.95" customHeight="1">
      <c r="B5139" s="17"/>
      <c r="C5139" s="17"/>
      <c r="F5139" s="17"/>
      <c r="G5139" s="17"/>
      <c r="H5139" s="17"/>
      <c r="I5139" s="17"/>
      <c r="J5139" s="17"/>
      <c r="K5139" s="17"/>
      <c r="L5139" s="17"/>
      <c r="M5139" s="17"/>
      <c r="N5139" s="17"/>
    </row>
    <row r="5140" spans="2:14" ht="24.95" customHeight="1">
      <c r="B5140" s="17"/>
      <c r="C5140" s="17"/>
      <c r="F5140" s="17"/>
      <c r="G5140" s="17"/>
      <c r="H5140" s="17"/>
      <c r="I5140" s="17"/>
      <c r="J5140" s="17"/>
      <c r="K5140" s="17"/>
      <c r="L5140" s="17"/>
      <c r="M5140" s="17"/>
      <c r="N5140" s="17"/>
    </row>
    <row r="5141" spans="2:14" ht="24.95" customHeight="1">
      <c r="B5141" s="17"/>
      <c r="C5141" s="17"/>
      <c r="F5141" s="17"/>
      <c r="G5141" s="17"/>
      <c r="H5141" s="17"/>
      <c r="I5141" s="17"/>
      <c r="J5141" s="17"/>
      <c r="K5141" s="17"/>
      <c r="L5141" s="17"/>
      <c r="M5141" s="17"/>
      <c r="N5141" s="17"/>
    </row>
    <row r="5142" spans="2:14" ht="24.95" customHeight="1">
      <c r="B5142" s="17"/>
      <c r="C5142" s="17"/>
      <c r="F5142" s="17"/>
      <c r="G5142" s="17"/>
      <c r="H5142" s="17"/>
      <c r="I5142" s="17"/>
      <c r="J5142" s="17"/>
      <c r="K5142" s="17"/>
      <c r="L5142" s="17"/>
      <c r="M5142" s="17"/>
      <c r="N5142" s="17"/>
    </row>
    <row r="5143" spans="2:14" ht="24.95" customHeight="1">
      <c r="B5143" s="17"/>
      <c r="C5143" s="17"/>
      <c r="F5143" s="17"/>
      <c r="G5143" s="17"/>
      <c r="H5143" s="17"/>
      <c r="I5143" s="17"/>
      <c r="J5143" s="17"/>
      <c r="K5143" s="17"/>
      <c r="L5143" s="17"/>
      <c r="M5143" s="17"/>
      <c r="N5143" s="17"/>
    </row>
    <row r="5144" spans="2:14" ht="24.95" customHeight="1">
      <c r="B5144" s="17"/>
      <c r="C5144" s="17"/>
      <c r="F5144" s="17"/>
      <c r="G5144" s="17"/>
      <c r="H5144" s="17"/>
      <c r="I5144" s="17"/>
      <c r="J5144" s="17"/>
      <c r="K5144" s="17"/>
      <c r="L5144" s="17"/>
      <c r="M5144" s="17"/>
      <c r="N5144" s="17"/>
    </row>
    <row r="5145" spans="2:14" ht="24.95" customHeight="1">
      <c r="B5145" s="17"/>
      <c r="C5145" s="17"/>
      <c r="F5145" s="17"/>
      <c r="G5145" s="17"/>
      <c r="H5145" s="17"/>
      <c r="I5145" s="17"/>
      <c r="J5145" s="17"/>
      <c r="K5145" s="17"/>
      <c r="L5145" s="17"/>
      <c r="M5145" s="17"/>
      <c r="N5145" s="17"/>
    </row>
    <row r="5146" spans="2:14" ht="24.95" customHeight="1">
      <c r="B5146" s="17"/>
      <c r="C5146" s="17"/>
      <c r="F5146" s="17"/>
      <c r="G5146" s="17"/>
      <c r="H5146" s="17"/>
      <c r="I5146" s="17"/>
      <c r="J5146" s="17"/>
      <c r="K5146" s="17"/>
      <c r="L5146" s="17"/>
      <c r="M5146" s="17"/>
      <c r="N5146" s="17"/>
    </row>
    <row r="5147" spans="2:14" ht="24.95" customHeight="1">
      <c r="B5147" s="17"/>
      <c r="C5147" s="17"/>
      <c r="F5147" s="17"/>
      <c r="G5147" s="17"/>
      <c r="H5147" s="17"/>
      <c r="I5147" s="17"/>
      <c r="J5147" s="17"/>
      <c r="K5147" s="17"/>
      <c r="L5147" s="17"/>
      <c r="M5147" s="17"/>
      <c r="N5147" s="17"/>
    </row>
    <row r="5148" spans="2:14" ht="24.95" customHeight="1">
      <c r="B5148" s="17"/>
      <c r="C5148" s="17"/>
      <c r="F5148" s="17"/>
      <c r="G5148" s="17"/>
      <c r="H5148" s="17"/>
      <c r="I5148" s="17"/>
      <c r="J5148" s="17"/>
      <c r="K5148" s="17"/>
      <c r="L5148" s="17"/>
      <c r="M5148" s="17"/>
      <c r="N5148" s="17"/>
    </row>
    <row r="5149" spans="2:14" ht="24.95" customHeight="1">
      <c r="B5149" s="17"/>
      <c r="C5149" s="17"/>
      <c r="F5149" s="17"/>
      <c r="G5149" s="17"/>
      <c r="H5149" s="17"/>
      <c r="I5149" s="17"/>
      <c r="J5149" s="17"/>
      <c r="K5149" s="17"/>
      <c r="L5149" s="17"/>
      <c r="M5149" s="17"/>
      <c r="N5149" s="17"/>
    </row>
    <row r="5150" spans="2:14" ht="24.95" customHeight="1">
      <c r="B5150" s="17"/>
      <c r="C5150" s="17"/>
      <c r="F5150" s="17"/>
      <c r="G5150" s="17"/>
      <c r="H5150" s="17"/>
      <c r="I5150" s="17"/>
      <c r="J5150" s="17"/>
      <c r="K5150" s="17"/>
      <c r="L5150" s="17"/>
      <c r="M5150" s="17"/>
      <c r="N5150" s="17"/>
    </row>
    <row r="5151" spans="2:14" ht="24.95" customHeight="1">
      <c r="B5151" s="17"/>
      <c r="C5151" s="17"/>
      <c r="F5151" s="17"/>
      <c r="G5151" s="17"/>
      <c r="H5151" s="17"/>
      <c r="I5151" s="17"/>
      <c r="J5151" s="17"/>
      <c r="K5151" s="17"/>
      <c r="L5151" s="17"/>
      <c r="M5151" s="17"/>
      <c r="N5151" s="17"/>
    </row>
    <row r="5152" spans="2:14" ht="24.95" customHeight="1">
      <c r="B5152" s="17"/>
      <c r="C5152" s="17"/>
      <c r="F5152" s="17"/>
      <c r="G5152" s="17"/>
      <c r="H5152" s="17"/>
      <c r="I5152" s="17"/>
      <c r="J5152" s="17"/>
      <c r="K5152" s="17"/>
      <c r="L5152" s="17"/>
      <c r="M5152" s="17"/>
      <c r="N5152" s="17"/>
    </row>
    <row r="5153" spans="2:14" ht="24.95" customHeight="1">
      <c r="B5153" s="17"/>
      <c r="C5153" s="17"/>
      <c r="F5153" s="17"/>
      <c r="G5153" s="17"/>
      <c r="H5153" s="17"/>
      <c r="I5153" s="17"/>
      <c r="J5153" s="17"/>
      <c r="K5153" s="17"/>
      <c r="L5153" s="17"/>
      <c r="M5153" s="17"/>
      <c r="N5153" s="17"/>
    </row>
    <row r="5154" spans="2:14" ht="24.95" customHeight="1">
      <c r="B5154" s="17"/>
      <c r="C5154" s="17"/>
      <c r="F5154" s="17"/>
      <c r="G5154" s="17"/>
      <c r="H5154" s="17"/>
      <c r="I5154" s="17"/>
      <c r="J5154" s="17"/>
      <c r="K5154" s="17"/>
      <c r="L5154" s="17"/>
      <c r="M5154" s="17"/>
      <c r="N5154" s="17"/>
    </row>
    <row r="5155" spans="2:14" ht="24.95" customHeight="1">
      <c r="B5155" s="17"/>
      <c r="C5155" s="17"/>
      <c r="F5155" s="17"/>
      <c r="G5155" s="17"/>
      <c r="H5155" s="17"/>
      <c r="I5155" s="17"/>
      <c r="J5155" s="17"/>
      <c r="K5155" s="17"/>
      <c r="L5155" s="17"/>
      <c r="M5155" s="17"/>
      <c r="N5155" s="17"/>
    </row>
    <row r="5156" spans="2:14" ht="24.95" customHeight="1">
      <c r="B5156" s="17"/>
      <c r="C5156" s="17"/>
      <c r="F5156" s="17"/>
      <c r="G5156" s="17"/>
      <c r="H5156" s="17"/>
      <c r="I5156" s="17"/>
      <c r="J5156" s="17"/>
      <c r="K5156" s="17"/>
      <c r="L5156" s="17"/>
      <c r="M5156" s="17"/>
      <c r="N5156" s="17"/>
    </row>
    <row r="5157" spans="2:14" ht="24.95" customHeight="1">
      <c r="B5157" s="17"/>
      <c r="C5157" s="17"/>
      <c r="F5157" s="17"/>
      <c r="G5157" s="17"/>
      <c r="H5157" s="17"/>
      <c r="I5157" s="17"/>
      <c r="J5157" s="17"/>
      <c r="K5157" s="17"/>
      <c r="L5157" s="17"/>
      <c r="M5157" s="17"/>
      <c r="N5157" s="17"/>
    </row>
    <row r="5158" spans="2:14" ht="24.95" customHeight="1">
      <c r="B5158" s="17"/>
      <c r="C5158" s="17"/>
      <c r="F5158" s="17"/>
      <c r="G5158" s="17"/>
      <c r="H5158" s="17"/>
      <c r="I5158" s="17"/>
      <c r="J5158" s="17"/>
      <c r="K5158" s="17"/>
      <c r="L5158" s="17"/>
      <c r="M5158" s="17"/>
      <c r="N5158" s="17"/>
    </row>
    <row r="5159" spans="2:14" ht="24.95" customHeight="1">
      <c r="B5159" s="17"/>
      <c r="C5159" s="17"/>
      <c r="F5159" s="17"/>
      <c r="G5159" s="17"/>
      <c r="H5159" s="17"/>
      <c r="I5159" s="17"/>
      <c r="J5159" s="17"/>
      <c r="K5159" s="17"/>
      <c r="L5159" s="17"/>
      <c r="M5159" s="17"/>
      <c r="N5159" s="17"/>
    </row>
    <row r="5160" spans="2:14" ht="24.95" customHeight="1">
      <c r="B5160" s="17"/>
      <c r="C5160" s="17"/>
      <c r="F5160" s="17"/>
      <c r="G5160" s="17"/>
      <c r="H5160" s="17"/>
      <c r="I5160" s="17"/>
      <c r="J5160" s="17"/>
      <c r="K5160" s="17"/>
      <c r="L5160" s="17"/>
      <c r="M5160" s="17"/>
      <c r="N5160" s="17"/>
    </row>
    <row r="5161" spans="2:14" ht="24.95" customHeight="1">
      <c r="B5161" s="17"/>
      <c r="C5161" s="17"/>
      <c r="F5161" s="17"/>
      <c r="G5161" s="17"/>
      <c r="H5161" s="17"/>
      <c r="I5161" s="17"/>
      <c r="J5161" s="17"/>
      <c r="K5161" s="17"/>
      <c r="L5161" s="17"/>
      <c r="M5161" s="17"/>
      <c r="N5161" s="17"/>
    </row>
    <row r="5162" spans="2:14" ht="24.95" customHeight="1">
      <c r="B5162" s="17"/>
      <c r="C5162" s="17"/>
      <c r="F5162" s="17"/>
      <c r="G5162" s="17"/>
      <c r="H5162" s="17"/>
      <c r="I5162" s="17"/>
      <c r="J5162" s="17"/>
      <c r="K5162" s="17"/>
      <c r="L5162" s="17"/>
      <c r="M5162" s="17"/>
      <c r="N5162" s="17"/>
    </row>
    <row r="5163" spans="2:14" ht="24.95" customHeight="1">
      <c r="B5163" s="17"/>
      <c r="C5163" s="17"/>
      <c r="F5163" s="17"/>
      <c r="G5163" s="17"/>
      <c r="H5163" s="17"/>
      <c r="I5163" s="17"/>
      <c r="J5163" s="17"/>
      <c r="K5163" s="17"/>
      <c r="L5163" s="17"/>
      <c r="M5163" s="17"/>
      <c r="N5163" s="17"/>
    </row>
    <row r="5164" spans="2:14" ht="24.95" customHeight="1">
      <c r="B5164" s="17"/>
      <c r="C5164" s="17"/>
      <c r="F5164" s="17"/>
      <c r="G5164" s="17"/>
      <c r="H5164" s="17"/>
      <c r="I5164" s="17"/>
      <c r="J5164" s="17"/>
      <c r="K5164" s="17"/>
      <c r="L5164" s="17"/>
      <c r="M5164" s="17"/>
      <c r="N5164" s="17"/>
    </row>
    <row r="5165" spans="2:14" ht="24.95" customHeight="1">
      <c r="B5165" s="17"/>
      <c r="C5165" s="17"/>
      <c r="F5165" s="17"/>
      <c r="G5165" s="17"/>
      <c r="H5165" s="17"/>
      <c r="I5165" s="17"/>
      <c r="J5165" s="17"/>
      <c r="K5165" s="17"/>
      <c r="L5165" s="17"/>
      <c r="M5165" s="17"/>
      <c r="N5165" s="17"/>
    </row>
    <row r="5166" spans="2:14" ht="24.95" customHeight="1">
      <c r="B5166" s="17"/>
      <c r="C5166" s="17"/>
      <c r="F5166" s="17"/>
      <c r="G5166" s="17"/>
      <c r="H5166" s="17"/>
      <c r="I5166" s="17"/>
      <c r="J5166" s="17"/>
      <c r="K5166" s="17"/>
      <c r="L5166" s="17"/>
      <c r="M5166" s="17"/>
      <c r="N5166" s="17"/>
    </row>
    <row r="5167" spans="2:14" ht="24.95" customHeight="1">
      <c r="B5167" s="17"/>
      <c r="C5167" s="17"/>
      <c r="F5167" s="17"/>
      <c r="G5167" s="17"/>
      <c r="H5167" s="17"/>
      <c r="I5167" s="17"/>
      <c r="J5167" s="17"/>
      <c r="K5167" s="17"/>
      <c r="L5167" s="17"/>
      <c r="M5167" s="17"/>
      <c r="N5167" s="17"/>
    </row>
    <row r="5168" spans="2:14" ht="24.95" customHeight="1">
      <c r="B5168" s="17"/>
      <c r="C5168" s="17"/>
      <c r="F5168" s="17"/>
      <c r="G5168" s="17"/>
      <c r="H5168" s="17"/>
      <c r="I5168" s="17"/>
      <c r="J5168" s="17"/>
      <c r="K5168" s="17"/>
      <c r="L5168" s="17"/>
      <c r="M5168" s="17"/>
      <c r="N5168" s="17"/>
    </row>
    <row r="5169" spans="2:14" ht="24.95" customHeight="1">
      <c r="B5169" s="17"/>
      <c r="C5169" s="17"/>
      <c r="F5169" s="17"/>
      <c r="G5169" s="17"/>
      <c r="H5169" s="17"/>
      <c r="I5169" s="17"/>
      <c r="J5169" s="17"/>
      <c r="K5169" s="17"/>
      <c r="L5169" s="17"/>
      <c r="M5169" s="17"/>
      <c r="N5169" s="17"/>
    </row>
    <row r="5170" spans="2:14" ht="24.95" customHeight="1">
      <c r="B5170" s="17"/>
      <c r="C5170" s="17"/>
      <c r="F5170" s="17"/>
      <c r="G5170" s="17"/>
      <c r="H5170" s="17"/>
      <c r="I5170" s="17"/>
      <c r="J5170" s="17"/>
      <c r="K5170" s="17"/>
      <c r="L5170" s="17"/>
      <c r="M5170" s="17"/>
      <c r="N5170" s="17"/>
    </row>
    <row r="5171" spans="2:14" ht="24.95" customHeight="1">
      <c r="B5171" s="17"/>
      <c r="C5171" s="17"/>
      <c r="F5171" s="17"/>
      <c r="G5171" s="17"/>
      <c r="H5171" s="17"/>
      <c r="I5171" s="17"/>
      <c r="J5171" s="17"/>
      <c r="K5171" s="17"/>
      <c r="L5171" s="17"/>
      <c r="M5171" s="17"/>
      <c r="N5171" s="17"/>
    </row>
    <row r="5172" spans="2:14" ht="24.95" customHeight="1">
      <c r="B5172" s="17"/>
      <c r="C5172" s="17"/>
      <c r="F5172" s="17"/>
      <c r="G5172" s="17"/>
      <c r="H5172" s="17"/>
      <c r="I5172" s="17"/>
      <c r="J5172" s="17"/>
      <c r="K5172" s="17"/>
      <c r="L5172" s="17"/>
      <c r="M5172" s="17"/>
      <c r="N5172" s="17"/>
    </row>
    <row r="5173" spans="2:14" ht="24.95" customHeight="1">
      <c r="B5173" s="17"/>
      <c r="C5173" s="17"/>
      <c r="F5173" s="17"/>
      <c r="G5173" s="17"/>
      <c r="H5173" s="17"/>
      <c r="I5173" s="17"/>
      <c r="J5173" s="17"/>
      <c r="K5173" s="17"/>
      <c r="L5173" s="17"/>
      <c r="M5173" s="17"/>
      <c r="N5173" s="17"/>
    </row>
    <row r="5174" spans="2:14" ht="24.95" customHeight="1">
      <c r="B5174" s="17"/>
      <c r="C5174" s="17"/>
      <c r="F5174" s="17"/>
      <c r="G5174" s="17"/>
      <c r="H5174" s="17"/>
      <c r="I5174" s="17"/>
      <c r="J5174" s="17"/>
      <c r="K5174" s="17"/>
      <c r="L5174" s="17"/>
      <c r="M5174" s="17"/>
      <c r="N5174" s="17"/>
    </row>
    <row r="5175" spans="2:14" ht="24.95" customHeight="1">
      <c r="B5175" s="17"/>
      <c r="C5175" s="17"/>
      <c r="F5175" s="17"/>
      <c r="G5175" s="17"/>
      <c r="H5175" s="17"/>
      <c r="I5175" s="17"/>
      <c r="J5175" s="17"/>
      <c r="K5175" s="17"/>
      <c r="L5175" s="17"/>
      <c r="M5175" s="17"/>
      <c r="N5175" s="17"/>
    </row>
    <row r="5176" spans="2:14" ht="24.95" customHeight="1">
      <c r="B5176" s="17"/>
      <c r="C5176" s="17"/>
      <c r="F5176" s="17"/>
      <c r="G5176" s="17"/>
      <c r="H5176" s="17"/>
      <c r="I5176" s="17"/>
      <c r="J5176" s="17"/>
      <c r="K5176" s="17"/>
      <c r="L5176" s="17"/>
      <c r="M5176" s="17"/>
      <c r="N5176" s="17"/>
    </row>
    <row r="5177" spans="2:14" ht="24.95" customHeight="1">
      <c r="B5177" s="17"/>
      <c r="C5177" s="17"/>
      <c r="F5177" s="17"/>
      <c r="G5177" s="17"/>
      <c r="H5177" s="17"/>
      <c r="I5177" s="17"/>
      <c r="J5177" s="17"/>
      <c r="K5177" s="17"/>
      <c r="L5177" s="17"/>
      <c r="M5177" s="17"/>
      <c r="N5177" s="17"/>
    </row>
    <row r="5178" spans="2:14" ht="24.95" customHeight="1">
      <c r="B5178" s="17"/>
      <c r="C5178" s="17"/>
      <c r="F5178" s="17"/>
      <c r="G5178" s="17"/>
      <c r="H5178" s="17"/>
      <c r="I5178" s="17"/>
      <c r="J5178" s="17"/>
      <c r="K5178" s="17"/>
      <c r="L5178" s="17"/>
      <c r="M5178" s="17"/>
      <c r="N5178" s="17"/>
    </row>
    <row r="5179" spans="2:14" ht="24.95" customHeight="1">
      <c r="B5179" s="17"/>
      <c r="C5179" s="17"/>
      <c r="F5179" s="17"/>
      <c r="G5179" s="17"/>
      <c r="H5179" s="17"/>
      <c r="I5179" s="17"/>
      <c r="J5179" s="17"/>
      <c r="K5179" s="17"/>
      <c r="L5179" s="17"/>
      <c r="M5179" s="17"/>
      <c r="N5179" s="17"/>
    </row>
    <row r="5180" spans="2:14" ht="24.95" customHeight="1">
      <c r="B5180" s="17"/>
      <c r="C5180" s="17"/>
      <c r="F5180" s="17"/>
      <c r="G5180" s="17"/>
      <c r="H5180" s="17"/>
      <c r="I5180" s="17"/>
      <c r="J5180" s="17"/>
      <c r="K5180" s="17"/>
      <c r="L5180" s="17"/>
      <c r="M5180" s="17"/>
      <c r="N5180" s="17"/>
    </row>
    <row r="5181" spans="2:14" ht="24.95" customHeight="1">
      <c r="B5181" s="17"/>
      <c r="C5181" s="17"/>
      <c r="F5181" s="17"/>
      <c r="G5181" s="17"/>
      <c r="H5181" s="17"/>
      <c r="I5181" s="17"/>
      <c r="J5181" s="17"/>
      <c r="K5181" s="17"/>
      <c r="L5181" s="17"/>
      <c r="M5181" s="17"/>
      <c r="N5181" s="17"/>
    </row>
    <row r="5182" spans="2:14" ht="24.95" customHeight="1">
      <c r="B5182" s="17"/>
      <c r="C5182" s="17"/>
      <c r="F5182" s="17"/>
      <c r="G5182" s="17"/>
      <c r="H5182" s="17"/>
      <c r="I5182" s="17"/>
      <c r="J5182" s="17"/>
      <c r="K5182" s="17"/>
      <c r="L5182" s="17"/>
      <c r="M5182" s="17"/>
      <c r="N5182" s="17"/>
    </row>
    <row r="5183" spans="2:14" ht="24.95" customHeight="1">
      <c r="B5183" s="17"/>
      <c r="C5183" s="17"/>
      <c r="F5183" s="17"/>
      <c r="G5183" s="17"/>
      <c r="H5183" s="17"/>
      <c r="I5183" s="17"/>
      <c r="J5183" s="17"/>
      <c r="K5183" s="17"/>
      <c r="L5183" s="17"/>
      <c r="M5183" s="17"/>
      <c r="N5183" s="17"/>
    </row>
    <row r="5184" spans="2:14" ht="24.95" customHeight="1">
      <c r="B5184" s="17"/>
      <c r="C5184" s="17"/>
      <c r="F5184" s="17"/>
      <c r="G5184" s="17"/>
      <c r="H5184" s="17"/>
      <c r="I5184" s="17"/>
      <c r="J5184" s="17"/>
      <c r="K5184" s="17"/>
      <c r="L5184" s="17"/>
      <c r="M5184" s="17"/>
      <c r="N5184" s="17"/>
    </row>
    <row r="5185" spans="2:14" ht="24.95" customHeight="1">
      <c r="B5185" s="17"/>
      <c r="C5185" s="17"/>
      <c r="F5185" s="17"/>
      <c r="G5185" s="17"/>
      <c r="H5185" s="17"/>
      <c r="I5185" s="17"/>
      <c r="J5185" s="17"/>
      <c r="K5185" s="17"/>
      <c r="L5185" s="17"/>
      <c r="M5185" s="17"/>
      <c r="N5185" s="17"/>
    </row>
    <row r="5186" spans="2:14" ht="24.95" customHeight="1">
      <c r="B5186" s="17"/>
      <c r="C5186" s="17"/>
      <c r="F5186" s="17"/>
      <c r="G5186" s="17"/>
      <c r="H5186" s="17"/>
      <c r="I5186" s="17"/>
      <c r="J5186" s="17"/>
      <c r="K5186" s="17"/>
      <c r="L5186" s="17"/>
      <c r="M5186" s="17"/>
      <c r="N5186" s="17"/>
    </row>
    <row r="5187" spans="2:14" ht="24.95" customHeight="1">
      <c r="B5187" s="17"/>
      <c r="C5187" s="17"/>
      <c r="F5187" s="17"/>
      <c r="G5187" s="17"/>
      <c r="H5187" s="17"/>
      <c r="I5187" s="17"/>
      <c r="J5187" s="17"/>
      <c r="K5187" s="17"/>
      <c r="L5187" s="17"/>
      <c r="M5187" s="17"/>
      <c r="N5187" s="17"/>
    </row>
    <row r="5188" spans="2:14" ht="24.95" customHeight="1">
      <c r="B5188" s="17"/>
      <c r="C5188" s="17"/>
      <c r="F5188" s="17"/>
      <c r="G5188" s="17"/>
      <c r="H5188" s="17"/>
      <c r="I5188" s="17"/>
      <c r="J5188" s="17"/>
      <c r="K5188" s="17"/>
      <c r="L5188" s="17"/>
      <c r="M5188" s="17"/>
      <c r="N5188" s="17"/>
    </row>
    <row r="5189" spans="2:14" ht="24.95" customHeight="1">
      <c r="B5189" s="17"/>
      <c r="C5189" s="17"/>
      <c r="F5189" s="17"/>
      <c r="G5189" s="17"/>
      <c r="H5189" s="17"/>
      <c r="I5189" s="17"/>
      <c r="J5189" s="17"/>
      <c r="K5189" s="17"/>
      <c r="L5189" s="17"/>
      <c r="M5189" s="17"/>
      <c r="N5189" s="17"/>
    </row>
    <row r="5190" spans="2:14" ht="24.95" customHeight="1">
      <c r="B5190" s="17"/>
      <c r="C5190" s="17"/>
      <c r="F5190" s="17"/>
      <c r="G5190" s="17"/>
      <c r="H5190" s="17"/>
      <c r="I5190" s="17"/>
      <c r="J5190" s="17"/>
      <c r="K5190" s="17"/>
      <c r="L5190" s="17"/>
      <c r="M5190" s="17"/>
      <c r="N5190" s="17"/>
    </row>
    <row r="5191" spans="2:14" ht="24.95" customHeight="1">
      <c r="B5191" s="17"/>
      <c r="C5191" s="17"/>
      <c r="F5191" s="17"/>
      <c r="G5191" s="17"/>
      <c r="H5191" s="17"/>
      <c r="I5191" s="17"/>
      <c r="J5191" s="17"/>
      <c r="K5191" s="17"/>
      <c r="L5191" s="17"/>
      <c r="M5191" s="17"/>
      <c r="N5191" s="17"/>
    </row>
    <row r="5192" spans="2:14" ht="24.95" customHeight="1">
      <c r="B5192" s="17"/>
      <c r="C5192" s="17"/>
      <c r="F5192" s="17"/>
      <c r="G5192" s="17"/>
      <c r="H5192" s="17"/>
      <c r="I5192" s="17"/>
      <c r="J5192" s="17"/>
      <c r="K5192" s="17"/>
      <c r="L5192" s="17"/>
      <c r="M5192" s="17"/>
      <c r="N5192" s="17"/>
    </row>
    <row r="5193" spans="2:14" ht="24.95" customHeight="1">
      <c r="B5193" s="17"/>
      <c r="C5193" s="17"/>
      <c r="F5193" s="17"/>
      <c r="G5193" s="17"/>
      <c r="H5193" s="17"/>
      <c r="I5193" s="17"/>
      <c r="J5193" s="17"/>
      <c r="K5193" s="17"/>
      <c r="L5193" s="17"/>
      <c r="M5193" s="17"/>
      <c r="N5193" s="17"/>
    </row>
    <row r="5194" spans="2:14" ht="24.95" customHeight="1">
      <c r="B5194" s="17"/>
      <c r="C5194" s="17"/>
      <c r="F5194" s="17"/>
      <c r="G5194" s="17"/>
      <c r="H5194" s="17"/>
      <c r="I5194" s="17"/>
      <c r="J5194" s="17"/>
      <c r="K5194" s="17"/>
      <c r="L5194" s="17"/>
      <c r="M5194" s="17"/>
      <c r="N5194" s="17"/>
    </row>
    <row r="5195" spans="2:14" ht="24.95" customHeight="1">
      <c r="B5195" s="17"/>
      <c r="C5195" s="17"/>
      <c r="F5195" s="17"/>
      <c r="G5195" s="17"/>
      <c r="H5195" s="17"/>
      <c r="I5195" s="17"/>
      <c r="J5195" s="17"/>
      <c r="K5195" s="17"/>
      <c r="L5195" s="17"/>
      <c r="M5195" s="17"/>
      <c r="N5195" s="17"/>
    </row>
    <row r="5196" spans="2:14" ht="24.95" customHeight="1">
      <c r="B5196" s="17"/>
      <c r="C5196" s="17"/>
      <c r="F5196" s="17"/>
      <c r="G5196" s="17"/>
      <c r="H5196" s="17"/>
      <c r="I5196" s="17"/>
      <c r="J5196" s="17"/>
      <c r="K5196" s="17"/>
      <c r="L5196" s="17"/>
      <c r="M5196" s="17"/>
      <c r="N5196" s="17"/>
    </row>
    <row r="5197" spans="2:14" ht="24.95" customHeight="1">
      <c r="B5197" s="17"/>
      <c r="C5197" s="17"/>
      <c r="F5197" s="17"/>
      <c r="G5197" s="17"/>
      <c r="H5197" s="17"/>
      <c r="I5197" s="17"/>
      <c r="J5197" s="17"/>
      <c r="K5197" s="17"/>
      <c r="L5197" s="17"/>
      <c r="M5197" s="17"/>
      <c r="N5197" s="17"/>
    </row>
    <row r="5198" spans="2:14" ht="24.95" customHeight="1">
      <c r="B5198" s="17"/>
      <c r="C5198" s="17"/>
      <c r="F5198" s="17"/>
      <c r="G5198" s="17"/>
      <c r="H5198" s="17"/>
      <c r="I5198" s="17"/>
      <c r="J5198" s="17"/>
      <c r="K5198" s="17"/>
      <c r="L5198" s="17"/>
      <c r="M5198" s="17"/>
      <c r="N5198" s="17"/>
    </row>
    <row r="5199" spans="2:14" ht="24.95" customHeight="1">
      <c r="B5199" s="17"/>
      <c r="C5199" s="17"/>
      <c r="F5199" s="17"/>
      <c r="G5199" s="17"/>
      <c r="H5199" s="17"/>
      <c r="I5199" s="17"/>
      <c r="J5199" s="17"/>
      <c r="K5199" s="17"/>
      <c r="L5199" s="17"/>
      <c r="M5199" s="17"/>
      <c r="N5199" s="17"/>
    </row>
    <row r="5200" spans="2:14" ht="24.95" customHeight="1">
      <c r="B5200" s="17"/>
      <c r="C5200" s="17"/>
      <c r="F5200" s="17"/>
      <c r="G5200" s="17"/>
      <c r="H5200" s="17"/>
      <c r="I5200" s="17"/>
      <c r="J5200" s="17"/>
      <c r="K5200" s="17"/>
      <c r="L5200" s="17"/>
      <c r="M5200" s="17"/>
      <c r="N5200" s="17"/>
    </row>
    <row r="5201" spans="2:14" ht="24.95" customHeight="1">
      <c r="B5201" s="17"/>
      <c r="C5201" s="17"/>
      <c r="F5201" s="17"/>
      <c r="G5201" s="17"/>
      <c r="H5201" s="17"/>
      <c r="I5201" s="17"/>
      <c r="J5201" s="17"/>
      <c r="K5201" s="17"/>
      <c r="L5201" s="17"/>
      <c r="M5201" s="17"/>
      <c r="N5201" s="17"/>
    </row>
    <row r="5202" spans="2:14" ht="24.95" customHeight="1">
      <c r="B5202" s="17"/>
      <c r="C5202" s="17"/>
      <c r="F5202" s="17"/>
      <c r="G5202" s="17"/>
      <c r="H5202" s="17"/>
      <c r="I5202" s="17"/>
      <c r="J5202" s="17"/>
      <c r="K5202" s="17"/>
      <c r="L5202" s="17"/>
      <c r="M5202" s="17"/>
      <c r="N5202" s="17"/>
    </row>
    <row r="5203" spans="2:14" ht="24.95" customHeight="1">
      <c r="B5203" s="17"/>
      <c r="C5203" s="17"/>
      <c r="F5203" s="17"/>
      <c r="G5203" s="17"/>
      <c r="H5203" s="17"/>
      <c r="I5203" s="17"/>
      <c r="J5203" s="17"/>
      <c r="K5203" s="17"/>
      <c r="L5203" s="17"/>
      <c r="M5203" s="17"/>
      <c r="N5203" s="17"/>
    </row>
    <row r="5204" spans="2:14" ht="24.95" customHeight="1">
      <c r="B5204" s="17"/>
      <c r="C5204" s="17"/>
      <c r="F5204" s="17"/>
      <c r="G5204" s="17"/>
      <c r="H5204" s="17"/>
      <c r="I5204" s="17"/>
      <c r="J5204" s="17"/>
      <c r="K5204" s="17"/>
      <c r="L5204" s="17"/>
      <c r="M5204" s="17"/>
      <c r="N5204" s="17"/>
    </row>
    <row r="5205" spans="2:14" ht="24.95" customHeight="1">
      <c r="B5205" s="17"/>
      <c r="C5205" s="17"/>
      <c r="F5205" s="17"/>
      <c r="G5205" s="17"/>
      <c r="H5205" s="17"/>
      <c r="I5205" s="17"/>
      <c r="J5205" s="17"/>
      <c r="K5205" s="17"/>
      <c r="L5205" s="17"/>
      <c r="M5205" s="17"/>
      <c r="N5205" s="17"/>
    </row>
    <row r="5206" spans="2:14" ht="24.95" customHeight="1">
      <c r="B5206" s="17"/>
      <c r="C5206" s="17"/>
      <c r="F5206" s="17"/>
      <c r="G5206" s="17"/>
      <c r="H5206" s="17"/>
      <c r="I5206" s="17"/>
      <c r="J5206" s="17"/>
      <c r="K5206" s="17"/>
      <c r="L5206" s="17"/>
      <c r="M5206" s="17"/>
      <c r="N5206" s="17"/>
    </row>
    <row r="5207" spans="2:14" ht="24.95" customHeight="1">
      <c r="B5207" s="17"/>
      <c r="C5207" s="17"/>
      <c r="F5207" s="17"/>
      <c r="G5207" s="17"/>
      <c r="H5207" s="17"/>
      <c r="I5207" s="17"/>
      <c r="J5207" s="17"/>
      <c r="K5207" s="17"/>
      <c r="L5207" s="17"/>
      <c r="M5207" s="17"/>
      <c r="N5207" s="17"/>
    </row>
    <row r="5208" spans="2:14" ht="24.95" customHeight="1">
      <c r="B5208" s="17"/>
      <c r="C5208" s="17"/>
      <c r="F5208" s="17"/>
      <c r="G5208" s="17"/>
      <c r="H5208" s="17"/>
      <c r="I5208" s="17"/>
      <c r="J5208" s="17"/>
      <c r="K5208" s="17"/>
      <c r="L5208" s="17"/>
      <c r="M5208" s="17"/>
      <c r="N5208" s="17"/>
    </row>
    <row r="5209" spans="2:14" ht="24.95" customHeight="1">
      <c r="B5209" s="17"/>
      <c r="C5209" s="17"/>
      <c r="F5209" s="17"/>
      <c r="G5209" s="17"/>
      <c r="H5209" s="17"/>
      <c r="I5209" s="17"/>
      <c r="J5209" s="17"/>
      <c r="K5209" s="17"/>
      <c r="L5209" s="17"/>
      <c r="M5209" s="17"/>
      <c r="N5209" s="17"/>
    </row>
    <row r="5210" spans="2:14" ht="24.95" customHeight="1">
      <c r="B5210" s="17"/>
      <c r="C5210" s="17"/>
      <c r="F5210" s="17"/>
      <c r="G5210" s="17"/>
      <c r="H5210" s="17"/>
      <c r="I5210" s="17"/>
      <c r="J5210" s="17"/>
      <c r="K5210" s="17"/>
      <c r="L5210" s="17"/>
      <c r="M5210" s="17"/>
      <c r="N5210" s="17"/>
    </row>
    <row r="5211" spans="2:14" ht="24.95" customHeight="1">
      <c r="B5211" s="17"/>
      <c r="C5211" s="17"/>
      <c r="F5211" s="17"/>
      <c r="G5211" s="17"/>
      <c r="H5211" s="17"/>
      <c r="I5211" s="17"/>
      <c r="J5211" s="17"/>
      <c r="K5211" s="17"/>
      <c r="L5211" s="17"/>
      <c r="M5211" s="17"/>
      <c r="N5211" s="17"/>
    </row>
    <row r="5212" spans="2:14" ht="24.95" customHeight="1">
      <c r="B5212" s="17"/>
      <c r="C5212" s="17"/>
      <c r="F5212" s="17"/>
      <c r="G5212" s="17"/>
      <c r="H5212" s="17"/>
      <c r="I5212" s="17"/>
      <c r="J5212" s="17"/>
      <c r="K5212" s="17"/>
      <c r="L5212" s="17"/>
      <c r="M5212" s="17"/>
      <c r="N5212" s="17"/>
    </row>
    <row r="5213" spans="2:14" ht="24.95" customHeight="1">
      <c r="B5213" s="17"/>
      <c r="C5213" s="17"/>
      <c r="F5213" s="17"/>
      <c r="G5213" s="17"/>
      <c r="H5213" s="17"/>
      <c r="I5213" s="17"/>
      <c r="J5213" s="17"/>
      <c r="K5213" s="17"/>
      <c r="L5213" s="17"/>
      <c r="M5213" s="17"/>
      <c r="N5213" s="17"/>
    </row>
    <row r="5214" spans="2:14" ht="24.95" customHeight="1">
      <c r="B5214" s="17"/>
      <c r="C5214" s="17"/>
      <c r="F5214" s="17"/>
      <c r="G5214" s="17"/>
      <c r="H5214" s="17"/>
      <c r="I5214" s="17"/>
      <c r="J5214" s="17"/>
      <c r="K5214" s="17"/>
      <c r="L5214" s="17"/>
      <c r="M5214" s="17"/>
      <c r="N5214" s="17"/>
    </row>
    <row r="5215" spans="2:14" ht="24.95" customHeight="1">
      <c r="B5215" s="17"/>
      <c r="C5215" s="17"/>
      <c r="F5215" s="17"/>
      <c r="G5215" s="17"/>
      <c r="H5215" s="17"/>
      <c r="I5215" s="17"/>
      <c r="J5215" s="17"/>
      <c r="K5215" s="17"/>
      <c r="L5215" s="17"/>
      <c r="M5215" s="17"/>
      <c r="N5215" s="17"/>
    </row>
    <row r="5216" spans="2:14" ht="24.95" customHeight="1">
      <c r="B5216" s="17"/>
      <c r="C5216" s="17"/>
      <c r="F5216" s="17"/>
      <c r="G5216" s="17"/>
      <c r="H5216" s="17"/>
      <c r="I5216" s="17"/>
      <c r="J5216" s="17"/>
      <c r="K5216" s="17"/>
      <c r="L5216" s="17"/>
      <c r="M5216" s="17"/>
      <c r="N5216" s="17"/>
    </row>
    <row r="5217" spans="2:14" ht="24.95" customHeight="1">
      <c r="B5217" s="17"/>
      <c r="C5217" s="17"/>
      <c r="F5217" s="17"/>
      <c r="G5217" s="17"/>
      <c r="H5217" s="17"/>
      <c r="I5217" s="17"/>
      <c r="J5217" s="17"/>
      <c r="K5217" s="17"/>
      <c r="L5217" s="17"/>
      <c r="M5217" s="17"/>
      <c r="N5217" s="17"/>
    </row>
    <row r="5218" spans="2:14" ht="24.95" customHeight="1">
      <c r="B5218" s="17"/>
      <c r="C5218" s="17"/>
      <c r="F5218" s="17"/>
      <c r="G5218" s="17"/>
      <c r="H5218" s="17"/>
      <c r="I5218" s="17"/>
      <c r="J5218" s="17"/>
      <c r="K5218" s="17"/>
      <c r="L5218" s="17"/>
      <c r="M5218" s="17"/>
      <c r="N5218" s="17"/>
    </row>
    <row r="5219" spans="2:14" ht="24.95" customHeight="1">
      <c r="B5219" s="17"/>
      <c r="C5219" s="17"/>
      <c r="F5219" s="17"/>
      <c r="G5219" s="17"/>
      <c r="H5219" s="17"/>
      <c r="I5219" s="17"/>
      <c r="J5219" s="17"/>
      <c r="K5219" s="17"/>
      <c r="L5219" s="17"/>
      <c r="M5219" s="17"/>
      <c r="N5219" s="17"/>
    </row>
    <row r="5220" spans="2:14" ht="24.95" customHeight="1">
      <c r="B5220" s="17"/>
      <c r="C5220" s="17"/>
      <c r="F5220" s="17"/>
      <c r="G5220" s="17"/>
      <c r="H5220" s="17"/>
      <c r="I5220" s="17"/>
      <c r="J5220" s="17"/>
      <c r="K5220" s="17"/>
      <c r="L5220" s="17"/>
      <c r="M5220" s="17"/>
      <c r="N5220" s="17"/>
    </row>
    <row r="5221" spans="2:14" ht="24.95" customHeight="1">
      <c r="B5221" s="17"/>
      <c r="C5221" s="17"/>
      <c r="F5221" s="17"/>
      <c r="G5221" s="17"/>
      <c r="H5221" s="17"/>
      <c r="I5221" s="17"/>
      <c r="J5221" s="17"/>
      <c r="K5221" s="17"/>
      <c r="L5221" s="17"/>
      <c r="M5221" s="17"/>
      <c r="N5221" s="17"/>
    </row>
    <row r="5222" spans="2:14" ht="24.95" customHeight="1">
      <c r="B5222" s="17"/>
      <c r="C5222" s="17"/>
      <c r="F5222" s="17"/>
      <c r="G5222" s="17"/>
      <c r="H5222" s="17"/>
      <c r="I5222" s="17"/>
      <c r="J5222" s="17"/>
      <c r="K5222" s="17"/>
      <c r="L5222" s="17"/>
      <c r="M5222" s="17"/>
      <c r="N5222" s="17"/>
    </row>
    <row r="5223" spans="2:14" ht="24.95" customHeight="1">
      <c r="B5223" s="17"/>
      <c r="C5223" s="17"/>
      <c r="F5223" s="17"/>
      <c r="G5223" s="17"/>
      <c r="H5223" s="17"/>
      <c r="I5223" s="17"/>
      <c r="J5223" s="17"/>
      <c r="K5223" s="17"/>
      <c r="L5223" s="17"/>
      <c r="M5223" s="17"/>
      <c r="N5223" s="17"/>
    </row>
    <row r="5224" spans="2:14" ht="24.95" customHeight="1">
      <c r="B5224" s="17"/>
      <c r="C5224" s="17"/>
      <c r="F5224" s="17"/>
      <c r="G5224" s="17"/>
      <c r="H5224" s="17"/>
      <c r="I5224" s="17"/>
      <c r="J5224" s="17"/>
      <c r="K5224" s="17"/>
      <c r="L5224" s="17"/>
      <c r="M5224" s="17"/>
      <c r="N5224" s="17"/>
    </row>
    <row r="5225" spans="2:14" ht="24.95" customHeight="1">
      <c r="B5225" s="17"/>
      <c r="C5225" s="17"/>
      <c r="F5225" s="17"/>
      <c r="G5225" s="17"/>
      <c r="H5225" s="17"/>
      <c r="I5225" s="17"/>
      <c r="J5225" s="17"/>
      <c r="K5225" s="17"/>
      <c r="L5225" s="17"/>
      <c r="M5225" s="17"/>
      <c r="N5225" s="17"/>
    </row>
    <row r="5226" spans="2:14" ht="24.95" customHeight="1">
      <c r="B5226" s="17"/>
      <c r="C5226" s="17"/>
      <c r="F5226" s="17"/>
      <c r="G5226" s="17"/>
      <c r="H5226" s="17"/>
      <c r="I5226" s="17"/>
      <c r="J5226" s="17"/>
      <c r="K5226" s="17"/>
      <c r="L5226" s="17"/>
      <c r="M5226" s="17"/>
      <c r="N5226" s="17"/>
    </row>
    <row r="5227" spans="2:14" ht="24.95" customHeight="1">
      <c r="B5227" s="17"/>
      <c r="C5227" s="17"/>
      <c r="F5227" s="17"/>
      <c r="G5227" s="17"/>
      <c r="H5227" s="17"/>
      <c r="I5227" s="17"/>
      <c r="J5227" s="17"/>
      <c r="K5227" s="17"/>
      <c r="L5227" s="17"/>
      <c r="M5227" s="17"/>
      <c r="N5227" s="17"/>
    </row>
    <row r="5228" spans="2:14" ht="24.95" customHeight="1">
      <c r="B5228" s="17"/>
      <c r="C5228" s="17"/>
      <c r="F5228" s="17"/>
      <c r="G5228" s="17"/>
      <c r="H5228" s="17"/>
      <c r="I5228" s="17"/>
      <c r="J5228" s="17"/>
      <c r="K5228" s="17"/>
      <c r="L5228" s="17"/>
      <c r="M5228" s="17"/>
      <c r="N5228" s="17"/>
    </row>
    <row r="5229" spans="2:14" ht="24.95" customHeight="1">
      <c r="B5229" s="17"/>
      <c r="C5229" s="17"/>
      <c r="F5229" s="17"/>
      <c r="G5229" s="17"/>
      <c r="H5229" s="17"/>
      <c r="I5229" s="17"/>
      <c r="J5229" s="17"/>
      <c r="K5229" s="17"/>
      <c r="L5229" s="17"/>
      <c r="M5229" s="17"/>
      <c r="N5229" s="17"/>
    </row>
    <row r="5230" spans="2:14" ht="24.95" customHeight="1">
      <c r="B5230" s="17"/>
      <c r="C5230" s="17"/>
      <c r="F5230" s="17"/>
      <c r="G5230" s="17"/>
      <c r="H5230" s="17"/>
      <c r="I5230" s="17"/>
      <c r="J5230" s="17"/>
      <c r="K5230" s="17"/>
      <c r="L5230" s="17"/>
      <c r="M5230" s="17"/>
      <c r="N5230" s="17"/>
    </row>
    <row r="5231" spans="2:14" ht="24.95" customHeight="1">
      <c r="B5231" s="17"/>
      <c r="C5231" s="17"/>
      <c r="F5231" s="17"/>
      <c r="G5231" s="17"/>
      <c r="H5231" s="17"/>
      <c r="I5231" s="17"/>
      <c r="J5231" s="17"/>
      <c r="K5231" s="17"/>
      <c r="L5231" s="17"/>
      <c r="M5231" s="17"/>
      <c r="N5231" s="17"/>
    </row>
    <row r="5232" spans="2:14" ht="24.95" customHeight="1">
      <c r="B5232" s="17"/>
      <c r="C5232" s="17"/>
      <c r="F5232" s="17"/>
      <c r="G5232" s="17"/>
      <c r="H5232" s="17"/>
      <c r="I5232" s="17"/>
      <c r="J5232" s="17"/>
      <c r="K5232" s="17"/>
      <c r="L5232" s="17"/>
      <c r="M5232" s="17"/>
      <c r="N5232" s="17"/>
    </row>
    <row r="5233" spans="2:14" ht="24.95" customHeight="1">
      <c r="B5233" s="17"/>
      <c r="C5233" s="17"/>
      <c r="F5233" s="17"/>
      <c r="G5233" s="17"/>
      <c r="H5233" s="17"/>
      <c r="I5233" s="17"/>
      <c r="J5233" s="17"/>
      <c r="K5233" s="17"/>
      <c r="L5233" s="17"/>
      <c r="M5233" s="17"/>
      <c r="N5233" s="17"/>
    </row>
    <row r="5234" spans="2:14" ht="24.95" customHeight="1">
      <c r="B5234" s="17"/>
      <c r="C5234" s="17"/>
      <c r="F5234" s="17"/>
      <c r="G5234" s="17"/>
      <c r="H5234" s="17"/>
      <c r="I5234" s="17"/>
      <c r="J5234" s="17"/>
      <c r="K5234" s="17"/>
      <c r="L5234" s="17"/>
      <c r="M5234" s="17"/>
      <c r="N5234" s="17"/>
    </row>
    <row r="5235" spans="2:14" ht="24.95" customHeight="1">
      <c r="B5235" s="17"/>
      <c r="C5235" s="17"/>
      <c r="F5235" s="17"/>
      <c r="G5235" s="17"/>
      <c r="H5235" s="17"/>
      <c r="I5235" s="17"/>
      <c r="J5235" s="17"/>
      <c r="K5235" s="17"/>
      <c r="L5235" s="17"/>
      <c r="M5235" s="17"/>
      <c r="N5235" s="17"/>
    </row>
    <row r="5236" spans="2:14" ht="24.95" customHeight="1">
      <c r="B5236" s="17"/>
      <c r="C5236" s="17"/>
      <c r="F5236" s="17"/>
      <c r="G5236" s="17"/>
      <c r="H5236" s="17"/>
      <c r="I5236" s="17"/>
      <c r="J5236" s="17"/>
      <c r="K5236" s="17"/>
      <c r="L5236" s="17"/>
      <c r="M5236" s="17"/>
      <c r="N5236" s="17"/>
    </row>
    <row r="5237" spans="2:14" ht="24.95" customHeight="1">
      <c r="B5237" s="17"/>
      <c r="C5237" s="17"/>
      <c r="F5237" s="17"/>
      <c r="G5237" s="17"/>
      <c r="H5237" s="17"/>
      <c r="I5237" s="17"/>
      <c r="J5237" s="17"/>
      <c r="K5237" s="17"/>
      <c r="L5237" s="17"/>
      <c r="M5237" s="17"/>
      <c r="N5237" s="17"/>
    </row>
    <row r="5238" spans="2:14" ht="24.95" customHeight="1">
      <c r="B5238" s="17"/>
      <c r="C5238" s="17"/>
      <c r="F5238" s="17"/>
      <c r="G5238" s="17"/>
      <c r="H5238" s="17"/>
      <c r="I5238" s="17"/>
      <c r="J5238" s="17"/>
      <c r="K5238" s="17"/>
      <c r="L5238" s="17"/>
      <c r="M5238" s="17"/>
      <c r="N5238" s="17"/>
    </row>
    <row r="5239" spans="2:14" ht="24.95" customHeight="1">
      <c r="B5239" s="17"/>
      <c r="C5239" s="17"/>
      <c r="F5239" s="17"/>
      <c r="G5239" s="17"/>
      <c r="H5239" s="17"/>
      <c r="I5239" s="17"/>
      <c r="J5239" s="17"/>
      <c r="K5239" s="17"/>
      <c r="L5239" s="17"/>
      <c r="M5239" s="17"/>
      <c r="N5239" s="17"/>
    </row>
    <row r="5240" spans="2:14" ht="24.95" customHeight="1">
      <c r="B5240" s="17"/>
      <c r="C5240" s="17"/>
      <c r="F5240" s="17"/>
      <c r="G5240" s="17"/>
      <c r="H5240" s="17"/>
      <c r="I5240" s="17"/>
      <c r="J5240" s="17"/>
      <c r="K5240" s="17"/>
      <c r="L5240" s="17"/>
      <c r="M5240" s="17"/>
      <c r="N5240" s="17"/>
    </row>
    <row r="5241" spans="2:14" ht="24.95" customHeight="1">
      <c r="B5241" s="17"/>
      <c r="C5241" s="17"/>
      <c r="F5241" s="17"/>
      <c r="G5241" s="17"/>
      <c r="H5241" s="17"/>
      <c r="I5241" s="17"/>
      <c r="J5241" s="17"/>
      <c r="K5241" s="17"/>
      <c r="L5241" s="17"/>
      <c r="M5241" s="17"/>
      <c r="N5241" s="17"/>
    </row>
    <row r="5242" spans="2:14" ht="24.95" customHeight="1">
      <c r="B5242" s="17"/>
      <c r="C5242" s="17"/>
      <c r="F5242" s="17"/>
      <c r="G5242" s="17"/>
      <c r="H5242" s="17"/>
      <c r="I5242" s="17"/>
      <c r="J5242" s="17"/>
      <c r="K5242" s="17"/>
      <c r="L5242" s="17"/>
      <c r="M5242" s="17"/>
      <c r="N5242" s="17"/>
    </row>
    <row r="5243" spans="2:14" ht="24.95" customHeight="1">
      <c r="B5243" s="17"/>
      <c r="C5243" s="17"/>
      <c r="F5243" s="17"/>
      <c r="G5243" s="17"/>
      <c r="H5243" s="17"/>
      <c r="I5243" s="17"/>
      <c r="J5243" s="17"/>
      <c r="K5243" s="17"/>
      <c r="L5243" s="17"/>
      <c r="M5243" s="17"/>
      <c r="N5243" s="17"/>
    </row>
    <row r="5244" spans="2:14" ht="24.95" customHeight="1">
      <c r="B5244" s="17"/>
      <c r="C5244" s="17"/>
      <c r="F5244" s="17"/>
      <c r="G5244" s="17"/>
      <c r="H5244" s="17"/>
      <c r="I5244" s="17"/>
      <c r="J5244" s="17"/>
      <c r="K5244" s="17"/>
      <c r="L5244" s="17"/>
      <c r="M5244" s="17"/>
      <c r="N5244" s="17"/>
    </row>
    <row r="5245" spans="2:14" ht="24.95" customHeight="1">
      <c r="B5245" s="17"/>
      <c r="C5245" s="17"/>
      <c r="F5245" s="17"/>
      <c r="G5245" s="17"/>
      <c r="H5245" s="17"/>
      <c r="I5245" s="17"/>
      <c r="J5245" s="17"/>
      <c r="K5245" s="17"/>
      <c r="L5245" s="17"/>
      <c r="M5245" s="17"/>
      <c r="N5245" s="17"/>
    </row>
    <row r="5246" spans="2:14" ht="24.95" customHeight="1">
      <c r="B5246" s="17"/>
      <c r="C5246" s="17"/>
      <c r="F5246" s="17"/>
      <c r="G5246" s="17"/>
      <c r="H5246" s="17"/>
      <c r="I5246" s="17"/>
      <c r="J5246" s="17"/>
      <c r="K5246" s="17"/>
      <c r="L5246" s="17"/>
      <c r="M5246" s="17"/>
      <c r="N5246" s="17"/>
    </row>
    <row r="5247" spans="2:14" ht="24.95" customHeight="1">
      <c r="B5247" s="17"/>
      <c r="C5247" s="17"/>
      <c r="F5247" s="17"/>
      <c r="G5247" s="17"/>
      <c r="H5247" s="17"/>
      <c r="I5247" s="17"/>
      <c r="J5247" s="17"/>
      <c r="K5247" s="17"/>
      <c r="L5247" s="17"/>
      <c r="M5247" s="17"/>
      <c r="N5247" s="17"/>
    </row>
    <row r="5248" spans="2:14" ht="24.95" customHeight="1">
      <c r="B5248" s="17"/>
      <c r="C5248" s="17"/>
      <c r="F5248" s="17"/>
      <c r="G5248" s="17"/>
      <c r="H5248" s="17"/>
      <c r="I5248" s="17"/>
      <c r="J5248" s="17"/>
      <c r="K5248" s="17"/>
      <c r="L5248" s="17"/>
      <c r="M5248" s="17"/>
      <c r="N5248" s="17"/>
    </row>
    <row r="5249" spans="2:14" ht="24.95" customHeight="1">
      <c r="B5249" s="17"/>
      <c r="C5249" s="17"/>
      <c r="F5249" s="17"/>
      <c r="G5249" s="17"/>
      <c r="H5249" s="17"/>
      <c r="I5249" s="17"/>
      <c r="J5249" s="17"/>
      <c r="K5249" s="17"/>
      <c r="L5249" s="17"/>
      <c r="M5249" s="17"/>
      <c r="N5249" s="17"/>
    </row>
    <row r="5250" spans="2:14" ht="24.95" customHeight="1">
      <c r="B5250" s="17"/>
      <c r="C5250" s="17"/>
      <c r="F5250" s="17"/>
      <c r="G5250" s="17"/>
      <c r="H5250" s="17"/>
      <c r="I5250" s="17"/>
      <c r="J5250" s="17"/>
      <c r="K5250" s="17"/>
      <c r="L5250" s="17"/>
      <c r="M5250" s="17"/>
      <c r="N5250" s="17"/>
    </row>
    <row r="5251" spans="2:14" ht="24.95" customHeight="1">
      <c r="B5251" s="17"/>
      <c r="C5251" s="17"/>
      <c r="F5251" s="17"/>
      <c r="G5251" s="17"/>
      <c r="H5251" s="17"/>
      <c r="I5251" s="17"/>
      <c r="J5251" s="17"/>
      <c r="K5251" s="17"/>
      <c r="L5251" s="17"/>
      <c r="M5251" s="17"/>
      <c r="N5251" s="17"/>
    </row>
    <row r="5252" spans="2:14" ht="24.95" customHeight="1">
      <c r="B5252" s="17"/>
      <c r="C5252" s="17"/>
      <c r="F5252" s="17"/>
      <c r="G5252" s="17"/>
      <c r="H5252" s="17"/>
      <c r="I5252" s="17"/>
      <c r="J5252" s="17"/>
      <c r="K5252" s="17"/>
      <c r="L5252" s="17"/>
      <c r="M5252" s="17"/>
      <c r="N5252" s="17"/>
    </row>
    <row r="5253" spans="2:14" ht="24.95" customHeight="1">
      <c r="B5253" s="17"/>
      <c r="C5253" s="17"/>
      <c r="F5253" s="17"/>
      <c r="G5253" s="17"/>
      <c r="H5253" s="17"/>
      <c r="I5253" s="17"/>
      <c r="J5253" s="17"/>
      <c r="K5253" s="17"/>
      <c r="L5253" s="17"/>
      <c r="M5253" s="17"/>
      <c r="N5253" s="17"/>
    </row>
    <row r="5254" spans="2:14" ht="24.95" customHeight="1">
      <c r="B5254" s="17"/>
      <c r="C5254" s="17"/>
      <c r="F5254" s="17"/>
      <c r="G5254" s="17"/>
      <c r="H5254" s="17"/>
      <c r="I5254" s="17"/>
      <c r="J5254" s="17"/>
      <c r="K5254" s="17"/>
      <c r="L5254" s="17"/>
      <c r="M5254" s="17"/>
      <c r="N5254" s="17"/>
    </row>
    <row r="5255" spans="2:14" ht="24.95" customHeight="1">
      <c r="B5255" s="17"/>
      <c r="C5255" s="17"/>
      <c r="F5255" s="17"/>
      <c r="G5255" s="17"/>
      <c r="H5255" s="17"/>
      <c r="I5255" s="17"/>
      <c r="J5255" s="17"/>
      <c r="K5255" s="17"/>
      <c r="L5255" s="17"/>
      <c r="M5255" s="17"/>
      <c r="N5255" s="17"/>
    </row>
    <row r="5256" spans="2:14" ht="24.95" customHeight="1">
      <c r="B5256" s="17"/>
      <c r="C5256" s="17"/>
      <c r="F5256" s="17"/>
      <c r="G5256" s="17"/>
      <c r="H5256" s="17"/>
      <c r="I5256" s="17"/>
      <c r="J5256" s="17"/>
      <c r="K5256" s="17"/>
      <c r="L5256" s="17"/>
      <c r="M5256" s="17"/>
      <c r="N5256" s="17"/>
    </row>
    <row r="5257" spans="2:14" ht="24.95" customHeight="1">
      <c r="B5257" s="17"/>
      <c r="C5257" s="17"/>
      <c r="F5257" s="17"/>
      <c r="G5257" s="17"/>
      <c r="H5257" s="17"/>
      <c r="I5257" s="17"/>
      <c r="J5257" s="17"/>
      <c r="K5257" s="17"/>
      <c r="L5257" s="17"/>
      <c r="M5257" s="17"/>
      <c r="N5257" s="17"/>
    </row>
    <row r="5258" spans="2:14" ht="24.95" customHeight="1">
      <c r="B5258" s="17"/>
      <c r="C5258" s="17"/>
      <c r="F5258" s="17"/>
      <c r="G5258" s="17"/>
      <c r="H5258" s="17"/>
      <c r="I5258" s="17"/>
      <c r="J5258" s="17"/>
      <c r="K5258" s="17"/>
      <c r="L5258" s="17"/>
      <c r="M5258" s="17"/>
      <c r="N5258" s="17"/>
    </row>
    <row r="5259" spans="2:14" ht="24.95" customHeight="1">
      <c r="B5259" s="17"/>
      <c r="C5259" s="17"/>
      <c r="F5259" s="17"/>
      <c r="G5259" s="17"/>
      <c r="H5259" s="17"/>
      <c r="I5259" s="17"/>
      <c r="J5259" s="17"/>
      <c r="K5259" s="17"/>
      <c r="L5259" s="17"/>
      <c r="M5259" s="17"/>
      <c r="N5259" s="17"/>
    </row>
    <row r="5260" spans="2:14" ht="24.95" customHeight="1">
      <c r="B5260" s="17"/>
      <c r="C5260" s="17"/>
      <c r="F5260" s="17"/>
      <c r="G5260" s="17"/>
      <c r="H5260" s="17"/>
      <c r="I5260" s="17"/>
      <c r="J5260" s="17"/>
      <c r="K5260" s="17"/>
      <c r="L5260" s="17"/>
      <c r="M5260" s="17"/>
      <c r="N5260" s="17"/>
    </row>
    <row r="5261" spans="2:14" ht="24.95" customHeight="1">
      <c r="B5261" s="17"/>
      <c r="C5261" s="17"/>
      <c r="F5261" s="17"/>
      <c r="G5261" s="17"/>
      <c r="H5261" s="17"/>
      <c r="I5261" s="17"/>
      <c r="J5261" s="17"/>
      <c r="K5261" s="17"/>
      <c r="L5261" s="17"/>
      <c r="M5261" s="17"/>
      <c r="N5261" s="17"/>
    </row>
    <row r="5262" spans="2:14" ht="24.95" customHeight="1">
      <c r="B5262" s="17"/>
      <c r="C5262" s="17"/>
      <c r="F5262" s="17"/>
      <c r="G5262" s="17"/>
      <c r="H5262" s="17"/>
      <c r="I5262" s="17"/>
      <c r="J5262" s="17"/>
      <c r="K5262" s="17"/>
      <c r="L5262" s="17"/>
      <c r="M5262" s="17"/>
      <c r="N5262" s="17"/>
    </row>
    <row r="5263" spans="2:14" ht="24.95" customHeight="1">
      <c r="B5263" s="17"/>
      <c r="C5263" s="17"/>
      <c r="F5263" s="17"/>
      <c r="G5263" s="17"/>
      <c r="H5263" s="17"/>
      <c r="I5263" s="17"/>
      <c r="J5263" s="17"/>
      <c r="K5263" s="17"/>
      <c r="L5263" s="17"/>
      <c r="M5263" s="17"/>
      <c r="N5263" s="17"/>
    </row>
    <row r="5264" spans="2:14" ht="24.95" customHeight="1">
      <c r="B5264" s="17"/>
      <c r="C5264" s="17"/>
      <c r="F5264" s="17"/>
      <c r="G5264" s="17"/>
      <c r="H5264" s="17"/>
      <c r="I5264" s="17"/>
      <c r="J5264" s="17"/>
      <c r="K5264" s="17"/>
      <c r="L5264" s="17"/>
      <c r="M5264" s="17"/>
      <c r="N5264" s="17"/>
    </row>
    <row r="5265" spans="2:14" ht="24.95" customHeight="1">
      <c r="B5265" s="17"/>
      <c r="C5265" s="17"/>
      <c r="F5265" s="17"/>
      <c r="G5265" s="17"/>
      <c r="H5265" s="17"/>
      <c r="I5265" s="17"/>
      <c r="J5265" s="17"/>
      <c r="K5265" s="17"/>
      <c r="L5265" s="17"/>
      <c r="M5265" s="17"/>
      <c r="N5265" s="17"/>
    </row>
    <row r="5266" spans="2:14" ht="24.95" customHeight="1">
      <c r="B5266" s="17"/>
      <c r="C5266" s="17"/>
      <c r="F5266" s="17"/>
      <c r="G5266" s="17"/>
      <c r="H5266" s="17"/>
      <c r="I5266" s="17"/>
      <c r="J5266" s="17"/>
      <c r="K5266" s="17"/>
      <c r="L5266" s="17"/>
      <c r="M5266" s="17"/>
      <c r="N5266" s="17"/>
    </row>
    <row r="5267" spans="2:14" ht="24.95" customHeight="1">
      <c r="B5267" s="17"/>
      <c r="C5267" s="17"/>
      <c r="F5267" s="17"/>
      <c r="G5267" s="17"/>
      <c r="H5267" s="17"/>
      <c r="I5267" s="17"/>
      <c r="J5267" s="17"/>
      <c r="K5267" s="17"/>
      <c r="L5267" s="17"/>
      <c r="M5267" s="17"/>
      <c r="N5267" s="17"/>
    </row>
    <row r="5268" spans="2:14" ht="24.95" customHeight="1">
      <c r="B5268" s="17"/>
      <c r="C5268" s="17"/>
      <c r="F5268" s="17"/>
      <c r="G5268" s="17"/>
      <c r="H5268" s="17"/>
      <c r="I5268" s="17"/>
      <c r="J5268" s="17"/>
      <c r="K5268" s="17"/>
      <c r="L5268" s="17"/>
      <c r="M5268" s="17"/>
      <c r="N5268" s="17"/>
    </row>
    <row r="5269" spans="2:14" ht="24.95" customHeight="1">
      <c r="B5269" s="17"/>
      <c r="C5269" s="17"/>
      <c r="F5269" s="17"/>
      <c r="G5269" s="17"/>
      <c r="H5269" s="17"/>
      <c r="I5269" s="17"/>
      <c r="J5269" s="17"/>
      <c r="K5269" s="17"/>
      <c r="L5269" s="17"/>
      <c r="M5269" s="17"/>
      <c r="N5269" s="17"/>
    </row>
    <row r="5270" spans="2:14" ht="24.95" customHeight="1">
      <c r="B5270" s="17"/>
      <c r="C5270" s="17"/>
      <c r="F5270" s="17"/>
      <c r="G5270" s="17"/>
      <c r="H5270" s="17"/>
      <c r="I5270" s="17"/>
      <c r="J5270" s="17"/>
      <c r="K5270" s="17"/>
      <c r="L5270" s="17"/>
      <c r="M5270" s="17"/>
      <c r="N5270" s="17"/>
    </row>
    <row r="5271" spans="2:14" ht="24.95" customHeight="1">
      <c r="B5271" s="17"/>
      <c r="C5271" s="17"/>
      <c r="F5271" s="17"/>
      <c r="G5271" s="17"/>
      <c r="H5271" s="17"/>
      <c r="I5271" s="17"/>
      <c r="J5271" s="17"/>
      <c r="K5271" s="17"/>
      <c r="L5271" s="17"/>
      <c r="M5271" s="17"/>
      <c r="N5271" s="17"/>
    </row>
    <row r="5272" spans="2:14" ht="24.95" customHeight="1">
      <c r="B5272" s="17"/>
      <c r="C5272" s="17"/>
      <c r="F5272" s="17"/>
      <c r="G5272" s="17"/>
      <c r="H5272" s="17"/>
      <c r="I5272" s="17"/>
      <c r="J5272" s="17"/>
      <c r="K5272" s="17"/>
      <c r="L5272" s="17"/>
      <c r="M5272" s="17"/>
      <c r="N5272" s="17"/>
    </row>
    <row r="5273" spans="2:14" ht="24.95" customHeight="1">
      <c r="B5273" s="17"/>
      <c r="C5273" s="17"/>
      <c r="F5273" s="17"/>
      <c r="G5273" s="17"/>
      <c r="H5273" s="17"/>
      <c r="I5273" s="17"/>
      <c r="J5273" s="17"/>
      <c r="K5273" s="17"/>
      <c r="L5273" s="17"/>
      <c r="M5273" s="17"/>
      <c r="N5273" s="17"/>
    </row>
    <row r="5274" spans="2:14" ht="24.95" customHeight="1">
      <c r="B5274" s="17"/>
      <c r="C5274" s="17"/>
      <c r="F5274" s="17"/>
      <c r="G5274" s="17"/>
      <c r="H5274" s="17"/>
      <c r="I5274" s="17"/>
      <c r="J5274" s="17"/>
      <c r="K5274" s="17"/>
      <c r="L5274" s="17"/>
      <c r="M5274" s="17"/>
      <c r="N5274" s="17"/>
    </row>
    <row r="5275" spans="2:14" ht="24.95" customHeight="1">
      <c r="B5275" s="17"/>
      <c r="C5275" s="17"/>
      <c r="F5275" s="17"/>
      <c r="G5275" s="17"/>
      <c r="H5275" s="17"/>
      <c r="I5275" s="17"/>
      <c r="J5275" s="17"/>
      <c r="K5275" s="17"/>
      <c r="L5275" s="17"/>
      <c r="M5275" s="17"/>
      <c r="N5275" s="17"/>
    </row>
    <row r="5276" spans="2:14" ht="24.95" customHeight="1">
      <c r="B5276" s="17"/>
      <c r="C5276" s="17"/>
      <c r="F5276" s="17"/>
      <c r="G5276" s="17"/>
      <c r="H5276" s="17"/>
      <c r="I5276" s="17"/>
      <c r="J5276" s="17"/>
      <c r="K5276" s="17"/>
      <c r="L5276" s="17"/>
      <c r="M5276" s="17"/>
      <c r="N5276" s="17"/>
    </row>
    <row r="5277" spans="2:14" ht="24.95" customHeight="1">
      <c r="B5277" s="17"/>
      <c r="C5277" s="17"/>
      <c r="F5277" s="17"/>
      <c r="G5277" s="17"/>
      <c r="H5277" s="17"/>
      <c r="I5277" s="17"/>
      <c r="J5277" s="17"/>
      <c r="K5277" s="17"/>
      <c r="L5277" s="17"/>
      <c r="M5277" s="17"/>
      <c r="N5277" s="17"/>
    </row>
    <row r="5278" spans="2:14" ht="24.95" customHeight="1">
      <c r="B5278" s="17"/>
      <c r="C5278" s="17"/>
      <c r="F5278" s="17"/>
      <c r="G5278" s="17"/>
      <c r="H5278" s="17"/>
      <c r="I5278" s="17"/>
      <c r="J5278" s="17"/>
      <c r="K5278" s="17"/>
      <c r="L5278" s="17"/>
      <c r="M5278" s="17"/>
      <c r="N5278" s="17"/>
    </row>
    <row r="5279" spans="2:14" ht="24.95" customHeight="1">
      <c r="B5279" s="17"/>
      <c r="C5279" s="17"/>
      <c r="F5279" s="17"/>
      <c r="G5279" s="17"/>
      <c r="H5279" s="17"/>
      <c r="I5279" s="17"/>
      <c r="J5279" s="17"/>
      <c r="K5279" s="17"/>
      <c r="L5279" s="17"/>
      <c r="M5279" s="17"/>
      <c r="N5279" s="17"/>
    </row>
    <row r="5280" spans="2:14" ht="24.95" customHeight="1">
      <c r="B5280" s="17"/>
      <c r="C5280" s="17"/>
      <c r="F5280" s="17"/>
      <c r="G5280" s="17"/>
      <c r="H5280" s="17"/>
      <c r="I5280" s="17"/>
      <c r="J5280" s="17"/>
      <c r="K5280" s="17"/>
      <c r="L5280" s="17"/>
      <c r="M5280" s="17"/>
      <c r="N5280" s="17"/>
    </row>
    <row r="5281" spans="2:14" ht="24.95" customHeight="1">
      <c r="B5281" s="17"/>
      <c r="C5281" s="17"/>
      <c r="F5281" s="17"/>
      <c r="G5281" s="17"/>
      <c r="H5281" s="17"/>
      <c r="I5281" s="17"/>
      <c r="J5281" s="17"/>
      <c r="K5281" s="17"/>
      <c r="L5281" s="17"/>
      <c r="M5281" s="17"/>
      <c r="N5281" s="17"/>
    </row>
    <row r="5282" spans="2:14" ht="24.95" customHeight="1">
      <c r="B5282" s="17"/>
      <c r="C5282" s="17"/>
      <c r="F5282" s="17"/>
      <c r="G5282" s="17"/>
      <c r="H5282" s="17"/>
      <c r="I5282" s="17"/>
      <c r="J5282" s="17"/>
      <c r="K5282" s="17"/>
      <c r="L5282" s="17"/>
      <c r="M5282" s="17"/>
      <c r="N5282" s="17"/>
    </row>
    <row r="5283" spans="2:14" ht="24.95" customHeight="1">
      <c r="B5283" s="17"/>
      <c r="C5283" s="17"/>
      <c r="F5283" s="17"/>
      <c r="G5283" s="17"/>
      <c r="H5283" s="17"/>
      <c r="I5283" s="17"/>
      <c r="J5283" s="17"/>
      <c r="K5283" s="17"/>
      <c r="L5283" s="17"/>
      <c r="M5283" s="17"/>
      <c r="N5283" s="17"/>
    </row>
    <row r="5284" spans="2:14" ht="24.95" customHeight="1">
      <c r="B5284" s="17"/>
      <c r="C5284" s="17"/>
      <c r="F5284" s="17"/>
      <c r="G5284" s="17"/>
      <c r="H5284" s="17"/>
      <c r="I5284" s="17"/>
      <c r="J5284" s="17"/>
      <c r="K5284" s="17"/>
      <c r="L5284" s="17"/>
      <c r="M5284" s="17"/>
      <c r="N5284" s="17"/>
    </row>
    <row r="5285" spans="2:14" ht="24.95" customHeight="1">
      <c r="B5285" s="17"/>
      <c r="C5285" s="17"/>
      <c r="F5285" s="17"/>
      <c r="G5285" s="17"/>
      <c r="H5285" s="17"/>
      <c r="I5285" s="17"/>
      <c r="J5285" s="17"/>
      <c r="K5285" s="17"/>
      <c r="L5285" s="17"/>
      <c r="M5285" s="17"/>
      <c r="N5285" s="17"/>
    </row>
    <row r="5286" spans="2:14" ht="24.95" customHeight="1">
      <c r="B5286" s="17"/>
      <c r="C5286" s="17"/>
      <c r="F5286" s="17"/>
      <c r="G5286" s="17"/>
      <c r="H5286" s="17"/>
      <c r="I5286" s="17"/>
      <c r="J5286" s="17"/>
      <c r="K5286" s="17"/>
      <c r="L5286" s="17"/>
      <c r="M5286" s="17"/>
      <c r="N5286" s="17"/>
    </row>
    <row r="5287" spans="2:14" ht="24.95" customHeight="1">
      <c r="B5287" s="17"/>
      <c r="C5287" s="17"/>
      <c r="F5287" s="17"/>
      <c r="G5287" s="17"/>
      <c r="H5287" s="17"/>
      <c r="I5287" s="17"/>
      <c r="J5287" s="17"/>
      <c r="K5287" s="17"/>
      <c r="L5287" s="17"/>
      <c r="M5287" s="17"/>
      <c r="N5287" s="17"/>
    </row>
    <row r="5288" spans="2:14" ht="24.95" customHeight="1">
      <c r="B5288" s="17"/>
      <c r="C5288" s="17"/>
      <c r="F5288" s="17"/>
      <c r="G5288" s="17"/>
      <c r="H5288" s="17"/>
      <c r="I5288" s="17"/>
      <c r="J5288" s="17"/>
      <c r="K5288" s="17"/>
      <c r="L5288" s="17"/>
      <c r="M5288" s="17"/>
      <c r="N5288" s="17"/>
    </row>
    <row r="5289" spans="2:14" ht="24.95" customHeight="1">
      <c r="B5289" s="17"/>
      <c r="C5289" s="17"/>
      <c r="F5289" s="17"/>
      <c r="G5289" s="17"/>
      <c r="H5289" s="17"/>
      <c r="I5289" s="17"/>
      <c r="J5289" s="17"/>
      <c r="K5289" s="17"/>
      <c r="L5289" s="17"/>
      <c r="M5289" s="17"/>
      <c r="N5289" s="17"/>
    </row>
    <row r="5290" spans="2:14" ht="24.95" customHeight="1">
      <c r="B5290" s="17"/>
      <c r="C5290" s="17"/>
      <c r="F5290" s="17"/>
      <c r="G5290" s="17"/>
      <c r="H5290" s="17"/>
      <c r="I5290" s="17"/>
      <c r="J5290" s="17"/>
      <c r="K5290" s="17"/>
      <c r="L5290" s="17"/>
      <c r="M5290" s="17"/>
      <c r="N5290" s="17"/>
    </row>
    <row r="5291" spans="2:14" ht="24.95" customHeight="1">
      <c r="B5291" s="17"/>
      <c r="C5291" s="17"/>
      <c r="F5291" s="17"/>
      <c r="G5291" s="17"/>
      <c r="H5291" s="17"/>
      <c r="I5291" s="17"/>
      <c r="J5291" s="17"/>
      <c r="K5291" s="17"/>
      <c r="L5291" s="17"/>
      <c r="M5291" s="17"/>
      <c r="N5291" s="17"/>
    </row>
    <row r="5292" spans="2:14" ht="24.95" customHeight="1">
      <c r="B5292" s="17"/>
      <c r="C5292" s="17"/>
      <c r="F5292" s="17"/>
      <c r="G5292" s="17"/>
      <c r="H5292" s="17"/>
      <c r="I5292" s="17"/>
      <c r="J5292" s="17"/>
      <c r="K5292" s="17"/>
      <c r="L5292" s="17"/>
      <c r="M5292" s="17"/>
      <c r="N5292" s="17"/>
    </row>
    <row r="5293" spans="2:14" ht="24.95" customHeight="1">
      <c r="B5293" s="17"/>
      <c r="C5293" s="17"/>
      <c r="F5293" s="17"/>
      <c r="G5293" s="17"/>
      <c r="H5293" s="17"/>
      <c r="I5293" s="17"/>
      <c r="J5293" s="17"/>
      <c r="K5293" s="17"/>
      <c r="L5293" s="17"/>
      <c r="M5293" s="17"/>
      <c r="N5293" s="17"/>
    </row>
    <row r="5294" spans="2:14" ht="24.95" customHeight="1">
      <c r="B5294" s="17"/>
      <c r="C5294" s="17"/>
      <c r="F5294" s="17"/>
      <c r="G5294" s="17"/>
      <c r="H5294" s="17"/>
      <c r="I5294" s="17"/>
      <c r="J5294" s="17"/>
      <c r="K5294" s="17"/>
      <c r="L5294" s="17"/>
      <c r="M5294" s="17"/>
      <c r="N5294" s="17"/>
    </row>
    <row r="5295" spans="2:14" ht="24.95" customHeight="1">
      <c r="B5295" s="17"/>
      <c r="C5295" s="17"/>
      <c r="F5295" s="17"/>
      <c r="G5295" s="17"/>
      <c r="H5295" s="17"/>
      <c r="I5295" s="17"/>
      <c r="J5295" s="17"/>
      <c r="K5295" s="17"/>
      <c r="L5295" s="17"/>
      <c r="M5295" s="17"/>
      <c r="N5295" s="17"/>
    </row>
    <row r="5296" spans="2:14" ht="24.95" customHeight="1">
      <c r="B5296" s="17"/>
      <c r="C5296" s="17"/>
      <c r="F5296" s="17"/>
      <c r="G5296" s="17"/>
      <c r="H5296" s="17"/>
      <c r="I5296" s="17"/>
      <c r="J5296" s="17"/>
      <c r="K5296" s="17"/>
      <c r="L5296" s="17"/>
      <c r="M5296" s="17"/>
      <c r="N5296" s="17"/>
    </row>
    <row r="5297" spans="2:14" ht="24.95" customHeight="1">
      <c r="B5297" s="17"/>
      <c r="C5297" s="17"/>
      <c r="F5297" s="17"/>
      <c r="G5297" s="17"/>
      <c r="H5297" s="17"/>
      <c r="I5297" s="17"/>
      <c r="J5297" s="17"/>
      <c r="K5297" s="17"/>
      <c r="L5297" s="17"/>
      <c r="M5297" s="17"/>
      <c r="N5297" s="17"/>
    </row>
    <row r="5298" spans="2:14" ht="24.95" customHeight="1">
      <c r="B5298" s="17"/>
      <c r="C5298" s="17"/>
      <c r="F5298" s="17"/>
      <c r="G5298" s="17"/>
      <c r="H5298" s="17"/>
      <c r="I5298" s="17"/>
      <c r="J5298" s="17"/>
      <c r="K5298" s="17"/>
      <c r="L5298" s="17"/>
      <c r="M5298" s="17"/>
      <c r="N5298" s="17"/>
    </row>
    <row r="5299" spans="2:14" ht="24.95" customHeight="1">
      <c r="B5299" s="17"/>
      <c r="C5299" s="17"/>
      <c r="F5299" s="17"/>
      <c r="G5299" s="17"/>
      <c r="H5299" s="17"/>
      <c r="I5299" s="17"/>
      <c r="J5299" s="17"/>
      <c r="K5299" s="17"/>
      <c r="L5299" s="17"/>
      <c r="M5299" s="17"/>
      <c r="N5299" s="17"/>
    </row>
    <row r="5300" spans="2:14" ht="24.95" customHeight="1">
      <c r="B5300" s="17"/>
      <c r="C5300" s="17"/>
      <c r="F5300" s="17"/>
      <c r="G5300" s="17"/>
      <c r="H5300" s="17"/>
      <c r="I5300" s="17"/>
      <c r="J5300" s="17"/>
      <c r="K5300" s="17"/>
      <c r="L5300" s="17"/>
      <c r="M5300" s="17"/>
      <c r="N5300" s="17"/>
    </row>
    <row r="5301" spans="2:14" ht="24.95" customHeight="1">
      <c r="B5301" s="17"/>
      <c r="C5301" s="17"/>
      <c r="F5301" s="17"/>
      <c r="G5301" s="17"/>
      <c r="H5301" s="17"/>
      <c r="I5301" s="17"/>
      <c r="J5301" s="17"/>
      <c r="K5301" s="17"/>
      <c r="L5301" s="17"/>
      <c r="M5301" s="17"/>
      <c r="N5301" s="17"/>
    </row>
    <row r="5302" spans="2:14" ht="24.95" customHeight="1">
      <c r="B5302" s="17"/>
      <c r="C5302" s="17"/>
      <c r="F5302" s="17"/>
      <c r="G5302" s="17"/>
      <c r="H5302" s="17"/>
      <c r="I5302" s="17"/>
      <c r="J5302" s="17"/>
      <c r="K5302" s="17"/>
      <c r="L5302" s="17"/>
      <c r="M5302" s="17"/>
      <c r="N5302" s="17"/>
    </row>
    <row r="5303" spans="2:14" ht="24.95" customHeight="1">
      <c r="B5303" s="17"/>
      <c r="C5303" s="17"/>
      <c r="F5303" s="17"/>
      <c r="G5303" s="17"/>
      <c r="H5303" s="17"/>
      <c r="I5303" s="17"/>
      <c r="J5303" s="17"/>
      <c r="K5303" s="17"/>
      <c r="L5303" s="17"/>
      <c r="M5303" s="17"/>
      <c r="N5303" s="17"/>
    </row>
    <row r="5304" spans="2:14" ht="24.95" customHeight="1">
      <c r="B5304" s="17"/>
      <c r="C5304" s="17"/>
      <c r="F5304" s="17"/>
      <c r="G5304" s="17"/>
      <c r="H5304" s="17"/>
      <c r="I5304" s="17"/>
      <c r="J5304" s="17"/>
      <c r="K5304" s="17"/>
      <c r="L5304" s="17"/>
      <c r="M5304" s="17"/>
      <c r="N5304" s="17"/>
    </row>
    <row r="5305" spans="2:14" ht="24.95" customHeight="1">
      <c r="B5305" s="17"/>
      <c r="C5305" s="17"/>
      <c r="F5305" s="17"/>
      <c r="G5305" s="17"/>
      <c r="H5305" s="17"/>
      <c r="I5305" s="17"/>
      <c r="J5305" s="17"/>
      <c r="K5305" s="17"/>
      <c r="L5305" s="17"/>
      <c r="M5305" s="17"/>
      <c r="N5305" s="17"/>
    </row>
    <row r="5306" spans="2:14" ht="24.95" customHeight="1">
      <c r="B5306" s="17"/>
      <c r="C5306" s="17"/>
      <c r="F5306" s="17"/>
      <c r="G5306" s="17"/>
      <c r="H5306" s="17"/>
      <c r="I5306" s="17"/>
      <c r="J5306" s="17"/>
      <c r="K5306" s="17"/>
      <c r="L5306" s="17"/>
      <c r="M5306" s="17"/>
      <c r="N5306" s="17"/>
    </row>
    <row r="5307" spans="2:14" ht="24.95" customHeight="1">
      <c r="B5307" s="17"/>
      <c r="C5307" s="17"/>
      <c r="F5307" s="17"/>
      <c r="G5307" s="17"/>
      <c r="H5307" s="17"/>
      <c r="I5307" s="17"/>
      <c r="J5307" s="17"/>
      <c r="K5307" s="17"/>
      <c r="L5307" s="17"/>
      <c r="M5307" s="17"/>
      <c r="N5307" s="17"/>
    </row>
    <row r="5308" spans="2:14" ht="24.95" customHeight="1">
      <c r="B5308" s="17"/>
      <c r="C5308" s="17"/>
      <c r="F5308" s="17"/>
      <c r="G5308" s="17"/>
      <c r="H5308" s="17"/>
      <c r="I5308" s="17"/>
      <c r="J5308" s="17"/>
      <c r="K5308" s="17"/>
      <c r="L5308" s="17"/>
      <c r="M5308" s="17"/>
      <c r="N5308" s="17"/>
    </row>
    <row r="5309" spans="2:14" ht="24.95" customHeight="1">
      <c r="B5309" s="17"/>
      <c r="C5309" s="17"/>
      <c r="F5309" s="17"/>
      <c r="G5309" s="17"/>
      <c r="H5309" s="17"/>
      <c r="I5309" s="17"/>
      <c r="J5309" s="17"/>
      <c r="K5309" s="17"/>
      <c r="L5309" s="17"/>
      <c r="M5309" s="17"/>
      <c r="N5309" s="17"/>
    </row>
    <row r="5310" spans="2:14" ht="24.95" customHeight="1">
      <c r="B5310" s="17"/>
      <c r="C5310" s="17"/>
      <c r="F5310" s="17"/>
      <c r="G5310" s="17"/>
      <c r="H5310" s="17"/>
      <c r="I5310" s="17"/>
      <c r="J5310" s="17"/>
      <c r="K5310" s="17"/>
      <c r="L5310" s="17"/>
      <c r="M5310" s="17"/>
      <c r="N5310" s="17"/>
    </row>
    <row r="5311" spans="2:14" ht="24.95" customHeight="1">
      <c r="B5311" s="17"/>
      <c r="C5311" s="17"/>
      <c r="F5311" s="17"/>
      <c r="G5311" s="17"/>
      <c r="H5311" s="17"/>
      <c r="I5311" s="17"/>
      <c r="J5311" s="17"/>
      <c r="K5311" s="17"/>
      <c r="L5311" s="17"/>
      <c r="M5311" s="17"/>
      <c r="N5311" s="17"/>
    </row>
    <row r="5312" spans="2:14" ht="24.95" customHeight="1">
      <c r="B5312" s="17"/>
      <c r="C5312" s="17"/>
      <c r="F5312" s="17"/>
      <c r="G5312" s="17"/>
      <c r="H5312" s="17"/>
      <c r="I5312" s="17"/>
      <c r="J5312" s="17"/>
      <c r="K5312" s="17"/>
      <c r="L5312" s="17"/>
      <c r="M5312" s="17"/>
      <c r="N5312" s="17"/>
    </row>
    <row r="5313" spans="2:14" ht="24.95" customHeight="1">
      <c r="B5313" s="17"/>
      <c r="C5313" s="17"/>
      <c r="F5313" s="17"/>
      <c r="G5313" s="17"/>
      <c r="H5313" s="17"/>
      <c r="I5313" s="17"/>
      <c r="J5313" s="17"/>
      <c r="K5313" s="17"/>
      <c r="L5313" s="17"/>
      <c r="M5313" s="17"/>
      <c r="N5313" s="17"/>
    </row>
    <row r="5314" spans="2:14" ht="24.95" customHeight="1">
      <c r="B5314" s="17"/>
      <c r="C5314" s="17"/>
      <c r="F5314" s="17"/>
      <c r="G5314" s="17"/>
      <c r="H5314" s="17"/>
      <c r="I5314" s="17"/>
      <c r="J5314" s="17"/>
      <c r="K5314" s="17"/>
      <c r="L5314" s="17"/>
      <c r="M5314" s="17"/>
      <c r="N5314" s="17"/>
    </row>
    <row r="5315" spans="2:14" ht="24.95" customHeight="1">
      <c r="B5315" s="17"/>
      <c r="C5315" s="17"/>
      <c r="F5315" s="17"/>
      <c r="G5315" s="17"/>
      <c r="H5315" s="17"/>
      <c r="I5315" s="17"/>
      <c r="J5315" s="17"/>
      <c r="K5315" s="17"/>
      <c r="L5315" s="17"/>
      <c r="M5315" s="17"/>
      <c r="N5315" s="17"/>
    </row>
    <row r="5316" spans="2:14" ht="24.95" customHeight="1">
      <c r="B5316" s="17"/>
      <c r="C5316" s="17"/>
      <c r="F5316" s="17"/>
      <c r="G5316" s="17"/>
      <c r="H5316" s="17"/>
      <c r="I5316" s="17"/>
      <c r="J5316" s="17"/>
      <c r="K5316" s="17"/>
      <c r="L5316" s="17"/>
      <c r="M5316" s="17"/>
      <c r="N5316" s="17"/>
    </row>
    <row r="5317" spans="2:14" ht="24.95" customHeight="1">
      <c r="B5317" s="17"/>
      <c r="C5317" s="17"/>
      <c r="F5317" s="17"/>
      <c r="G5317" s="17"/>
      <c r="H5317" s="17"/>
      <c r="I5317" s="17"/>
      <c r="J5317" s="17"/>
      <c r="K5317" s="17"/>
      <c r="L5317" s="17"/>
      <c r="M5317" s="17"/>
      <c r="N5317" s="17"/>
    </row>
    <row r="5318" spans="2:14" ht="24.95" customHeight="1">
      <c r="B5318" s="17"/>
      <c r="C5318" s="17"/>
      <c r="F5318" s="17"/>
      <c r="G5318" s="17"/>
      <c r="H5318" s="17"/>
      <c r="I5318" s="17"/>
      <c r="J5318" s="17"/>
      <c r="K5318" s="17"/>
      <c r="L5318" s="17"/>
      <c r="M5318" s="17"/>
      <c r="N5318" s="17"/>
    </row>
    <row r="5319" spans="2:14" ht="24.95" customHeight="1">
      <c r="B5319" s="17"/>
      <c r="C5319" s="17"/>
      <c r="F5319" s="17"/>
      <c r="G5319" s="17"/>
      <c r="H5319" s="17"/>
      <c r="I5319" s="17"/>
      <c r="J5319" s="17"/>
      <c r="K5319" s="17"/>
      <c r="L5319" s="17"/>
      <c r="M5319" s="17"/>
      <c r="N5319" s="17"/>
    </row>
    <row r="5320" spans="2:14" ht="24.95" customHeight="1">
      <c r="B5320" s="17"/>
      <c r="C5320" s="17"/>
      <c r="F5320" s="17"/>
      <c r="G5320" s="17"/>
      <c r="H5320" s="17"/>
      <c r="I5320" s="17"/>
      <c r="J5320" s="17"/>
      <c r="K5320" s="17"/>
      <c r="L5320" s="17"/>
      <c r="M5320" s="17"/>
      <c r="N5320" s="17"/>
    </row>
    <row r="5321" spans="2:14" ht="24.95" customHeight="1">
      <c r="B5321" s="17"/>
      <c r="C5321" s="17"/>
      <c r="F5321" s="17"/>
      <c r="G5321" s="17"/>
      <c r="H5321" s="17"/>
      <c r="I5321" s="17"/>
      <c r="J5321" s="17"/>
      <c r="K5321" s="17"/>
      <c r="L5321" s="17"/>
      <c r="M5321" s="17"/>
      <c r="N5321" s="17"/>
    </row>
    <row r="5322" spans="2:14" ht="24.95" customHeight="1">
      <c r="B5322" s="17"/>
      <c r="C5322" s="17"/>
      <c r="F5322" s="17"/>
      <c r="G5322" s="17"/>
      <c r="H5322" s="17"/>
      <c r="I5322" s="17"/>
      <c r="J5322" s="17"/>
      <c r="K5322" s="17"/>
      <c r="L5322" s="17"/>
      <c r="M5322" s="17"/>
      <c r="N5322" s="17"/>
    </row>
    <row r="5323" spans="2:14" ht="24.95" customHeight="1">
      <c r="B5323" s="17"/>
      <c r="C5323" s="17"/>
      <c r="F5323" s="17"/>
      <c r="G5323" s="17"/>
      <c r="H5323" s="17"/>
      <c r="I5323" s="17"/>
      <c r="J5323" s="17"/>
      <c r="K5323" s="17"/>
      <c r="L5323" s="17"/>
      <c r="M5323" s="17"/>
      <c r="N5323" s="17"/>
    </row>
    <row r="5324" spans="2:14" ht="24.95" customHeight="1">
      <c r="B5324" s="17"/>
      <c r="C5324" s="17"/>
      <c r="F5324" s="17"/>
      <c r="G5324" s="17"/>
      <c r="H5324" s="17"/>
      <c r="I5324" s="17"/>
      <c r="J5324" s="17"/>
      <c r="K5324" s="17"/>
      <c r="L5324" s="17"/>
      <c r="M5324" s="17"/>
      <c r="N5324" s="17"/>
    </row>
    <row r="5325" spans="2:14" ht="24.95" customHeight="1">
      <c r="B5325" s="17"/>
      <c r="C5325" s="17"/>
      <c r="F5325" s="17"/>
      <c r="G5325" s="17"/>
      <c r="H5325" s="17"/>
      <c r="I5325" s="17"/>
      <c r="J5325" s="17"/>
      <c r="K5325" s="17"/>
      <c r="L5325" s="17"/>
      <c r="M5325" s="17"/>
      <c r="N5325" s="17"/>
    </row>
    <row r="5326" spans="2:14" ht="24.95" customHeight="1">
      <c r="B5326" s="17"/>
      <c r="C5326" s="17"/>
      <c r="F5326" s="17"/>
      <c r="G5326" s="17"/>
      <c r="H5326" s="17"/>
      <c r="I5326" s="17"/>
      <c r="J5326" s="17"/>
      <c r="K5326" s="17"/>
      <c r="L5326" s="17"/>
      <c r="M5326" s="17"/>
      <c r="N5326" s="17"/>
    </row>
    <row r="5327" spans="2:14" ht="24.95" customHeight="1">
      <c r="B5327" s="17"/>
      <c r="C5327" s="17"/>
      <c r="F5327" s="17"/>
      <c r="G5327" s="17"/>
      <c r="H5327" s="17"/>
      <c r="I5327" s="17"/>
      <c r="J5327" s="17"/>
      <c r="K5327" s="17"/>
      <c r="L5327" s="17"/>
      <c r="M5327" s="17"/>
      <c r="N5327" s="17"/>
    </row>
    <row r="5328" spans="2:14" ht="24.95" customHeight="1">
      <c r="B5328" s="17"/>
      <c r="C5328" s="17"/>
      <c r="F5328" s="17"/>
      <c r="G5328" s="17"/>
      <c r="H5328" s="17"/>
      <c r="I5328" s="17"/>
      <c r="J5328" s="17"/>
      <c r="K5328" s="17"/>
      <c r="L5328" s="17"/>
      <c r="M5328" s="17"/>
      <c r="N5328" s="17"/>
    </row>
    <row r="5329" spans="2:14" ht="24.95" customHeight="1">
      <c r="B5329" s="17"/>
      <c r="C5329" s="17"/>
      <c r="F5329" s="17"/>
      <c r="G5329" s="17"/>
      <c r="H5329" s="17"/>
      <c r="I5329" s="17"/>
      <c r="J5329" s="17"/>
      <c r="K5329" s="17"/>
      <c r="L5329" s="17"/>
      <c r="M5329" s="17"/>
      <c r="N5329" s="17"/>
    </row>
    <row r="5330" spans="2:14" ht="24.95" customHeight="1">
      <c r="B5330" s="17"/>
      <c r="C5330" s="17"/>
      <c r="F5330" s="17"/>
      <c r="G5330" s="17"/>
      <c r="H5330" s="17"/>
      <c r="I5330" s="17"/>
      <c r="J5330" s="17"/>
      <c r="K5330" s="17"/>
      <c r="L5330" s="17"/>
      <c r="M5330" s="17"/>
      <c r="N5330" s="17"/>
    </row>
    <row r="5331" spans="2:14" ht="24.95" customHeight="1">
      <c r="B5331" s="17"/>
      <c r="C5331" s="17"/>
      <c r="F5331" s="17"/>
      <c r="G5331" s="17"/>
      <c r="H5331" s="17"/>
      <c r="I5331" s="17"/>
      <c r="J5331" s="17"/>
      <c r="K5331" s="17"/>
      <c r="L5331" s="17"/>
      <c r="M5331" s="17"/>
      <c r="N5331" s="17"/>
    </row>
    <row r="5332" spans="2:14" ht="24.95" customHeight="1">
      <c r="B5332" s="17"/>
      <c r="C5332" s="17"/>
      <c r="F5332" s="17"/>
      <c r="G5332" s="17"/>
      <c r="H5332" s="17"/>
      <c r="I5332" s="17"/>
      <c r="J5332" s="17"/>
      <c r="K5332" s="17"/>
      <c r="L5332" s="17"/>
      <c r="M5332" s="17"/>
      <c r="N5332" s="17"/>
    </row>
    <row r="5333" spans="2:14" ht="24.95" customHeight="1">
      <c r="B5333" s="17"/>
      <c r="C5333" s="17"/>
      <c r="F5333" s="17"/>
      <c r="G5333" s="17"/>
      <c r="H5333" s="17"/>
      <c r="I5333" s="17"/>
      <c r="J5333" s="17"/>
      <c r="K5333" s="17"/>
      <c r="L5333" s="17"/>
      <c r="M5333" s="17"/>
      <c r="N5333" s="17"/>
    </row>
    <row r="5334" spans="2:14" ht="24.95" customHeight="1">
      <c r="B5334" s="17"/>
      <c r="C5334" s="17"/>
      <c r="F5334" s="17"/>
      <c r="G5334" s="17"/>
      <c r="H5334" s="17"/>
      <c r="I5334" s="17"/>
      <c r="J5334" s="17"/>
      <c r="K5334" s="17"/>
      <c r="L5334" s="17"/>
      <c r="M5334" s="17"/>
      <c r="N5334" s="17"/>
    </row>
    <row r="5335" spans="2:14" ht="24.95" customHeight="1">
      <c r="B5335" s="17"/>
      <c r="C5335" s="17"/>
      <c r="F5335" s="17"/>
      <c r="G5335" s="17"/>
      <c r="H5335" s="17"/>
      <c r="I5335" s="17"/>
      <c r="J5335" s="17"/>
      <c r="K5335" s="17"/>
      <c r="L5335" s="17"/>
      <c r="M5335" s="17"/>
      <c r="N5335" s="17"/>
    </row>
    <row r="5336" spans="2:14" ht="24.95" customHeight="1">
      <c r="B5336" s="17"/>
      <c r="C5336" s="17"/>
      <c r="F5336" s="17"/>
      <c r="G5336" s="17"/>
      <c r="H5336" s="17"/>
      <c r="I5336" s="17"/>
      <c r="J5336" s="17"/>
      <c r="K5336" s="17"/>
      <c r="L5336" s="17"/>
      <c r="M5336" s="17"/>
      <c r="N5336" s="17"/>
    </row>
    <row r="5337" spans="2:14" ht="24.95" customHeight="1">
      <c r="B5337" s="17"/>
      <c r="C5337" s="17"/>
      <c r="F5337" s="17"/>
      <c r="G5337" s="17"/>
      <c r="H5337" s="17"/>
      <c r="I5337" s="17"/>
      <c r="J5337" s="17"/>
      <c r="K5337" s="17"/>
      <c r="L5337" s="17"/>
      <c r="M5337" s="17"/>
      <c r="N5337" s="17"/>
    </row>
    <row r="5338" spans="2:14" ht="24.95" customHeight="1">
      <c r="B5338" s="17"/>
      <c r="C5338" s="17"/>
      <c r="F5338" s="17"/>
      <c r="G5338" s="17"/>
      <c r="H5338" s="17"/>
      <c r="I5338" s="17"/>
      <c r="J5338" s="17"/>
      <c r="K5338" s="17"/>
      <c r="L5338" s="17"/>
      <c r="M5338" s="17"/>
      <c r="N5338" s="17"/>
    </row>
    <row r="5339" spans="2:14" ht="24.95" customHeight="1">
      <c r="B5339" s="17"/>
      <c r="C5339" s="17"/>
      <c r="F5339" s="17"/>
      <c r="G5339" s="17"/>
      <c r="H5339" s="17"/>
      <c r="I5339" s="17"/>
      <c r="J5339" s="17"/>
      <c r="K5339" s="17"/>
      <c r="L5339" s="17"/>
      <c r="M5339" s="17"/>
      <c r="N5339" s="17"/>
    </row>
    <row r="5340" spans="2:14" ht="24.95" customHeight="1">
      <c r="B5340" s="17"/>
      <c r="C5340" s="17"/>
      <c r="F5340" s="17"/>
      <c r="G5340" s="17"/>
      <c r="H5340" s="17"/>
      <c r="I5340" s="17"/>
      <c r="J5340" s="17"/>
      <c r="K5340" s="17"/>
      <c r="L5340" s="17"/>
      <c r="M5340" s="17"/>
      <c r="N5340" s="17"/>
    </row>
    <row r="5341" spans="2:14" ht="24.95" customHeight="1">
      <c r="B5341" s="17"/>
      <c r="C5341" s="17"/>
      <c r="F5341" s="17"/>
      <c r="G5341" s="17"/>
      <c r="H5341" s="17"/>
      <c r="I5341" s="17"/>
      <c r="J5341" s="17"/>
      <c r="K5341" s="17"/>
      <c r="L5341" s="17"/>
      <c r="M5341" s="17"/>
      <c r="N5341" s="17"/>
    </row>
    <row r="5342" spans="2:14" ht="24.95" customHeight="1">
      <c r="B5342" s="17"/>
      <c r="C5342" s="17"/>
      <c r="F5342" s="17"/>
      <c r="G5342" s="17"/>
      <c r="H5342" s="17"/>
      <c r="I5342" s="17"/>
      <c r="J5342" s="17"/>
      <c r="K5342" s="17"/>
      <c r="L5342" s="17"/>
      <c r="M5342" s="17"/>
      <c r="N5342" s="17"/>
    </row>
    <row r="5343" spans="2:14" ht="24.95" customHeight="1">
      <c r="B5343" s="17"/>
      <c r="C5343" s="17"/>
      <c r="F5343" s="17"/>
      <c r="G5343" s="17"/>
      <c r="H5343" s="17"/>
      <c r="I5343" s="17"/>
      <c r="J5343" s="17"/>
      <c r="K5343" s="17"/>
      <c r="L5343" s="17"/>
      <c r="M5343" s="17"/>
      <c r="N5343" s="17"/>
    </row>
    <row r="5344" spans="2:14" ht="24.95" customHeight="1">
      <c r="B5344" s="17"/>
      <c r="C5344" s="17"/>
      <c r="F5344" s="17"/>
      <c r="G5344" s="17"/>
      <c r="H5344" s="17"/>
      <c r="I5344" s="17"/>
      <c r="J5344" s="17"/>
      <c r="K5344" s="17"/>
      <c r="L5344" s="17"/>
      <c r="M5344" s="17"/>
      <c r="N5344" s="17"/>
    </row>
    <row r="5345" spans="2:14" ht="24.95" customHeight="1">
      <c r="B5345" s="17"/>
      <c r="C5345" s="17"/>
      <c r="F5345" s="17"/>
      <c r="G5345" s="17"/>
      <c r="H5345" s="17"/>
      <c r="I5345" s="17"/>
      <c r="J5345" s="17"/>
      <c r="K5345" s="17"/>
      <c r="L5345" s="17"/>
      <c r="M5345" s="17"/>
      <c r="N5345" s="17"/>
    </row>
    <row r="5346" spans="2:14" ht="24.95" customHeight="1">
      <c r="B5346" s="17"/>
      <c r="C5346" s="17"/>
      <c r="F5346" s="17"/>
      <c r="G5346" s="17"/>
      <c r="H5346" s="17"/>
      <c r="I5346" s="17"/>
      <c r="J5346" s="17"/>
      <c r="K5346" s="17"/>
      <c r="L5346" s="17"/>
      <c r="M5346" s="17"/>
      <c r="N5346" s="17"/>
    </row>
    <row r="5347" spans="2:14" ht="24.95" customHeight="1">
      <c r="B5347" s="17"/>
      <c r="C5347" s="17"/>
      <c r="F5347" s="17"/>
      <c r="G5347" s="17"/>
      <c r="H5347" s="17"/>
      <c r="I5347" s="17"/>
      <c r="J5347" s="17"/>
      <c r="K5347" s="17"/>
      <c r="L5347" s="17"/>
      <c r="M5347" s="17"/>
      <c r="N5347" s="17"/>
    </row>
    <row r="5348" spans="2:14" ht="24.95" customHeight="1">
      <c r="B5348" s="17"/>
      <c r="C5348" s="17"/>
      <c r="F5348" s="17"/>
      <c r="G5348" s="17"/>
      <c r="H5348" s="17"/>
      <c r="I5348" s="17"/>
      <c r="J5348" s="17"/>
      <c r="K5348" s="17"/>
      <c r="L5348" s="17"/>
      <c r="M5348" s="17"/>
      <c r="N5348" s="17"/>
    </row>
    <row r="5349" spans="2:14" ht="24.95" customHeight="1">
      <c r="B5349" s="17"/>
      <c r="C5349" s="17"/>
      <c r="F5349" s="17"/>
      <c r="G5349" s="17"/>
      <c r="H5349" s="17"/>
      <c r="I5349" s="17"/>
      <c r="J5349" s="17"/>
      <c r="K5349" s="17"/>
      <c r="L5349" s="17"/>
      <c r="M5349" s="17"/>
      <c r="N5349" s="17"/>
    </row>
    <row r="5350" spans="2:14" ht="24.95" customHeight="1">
      <c r="B5350" s="17"/>
      <c r="C5350" s="17"/>
      <c r="F5350" s="17"/>
      <c r="G5350" s="17"/>
      <c r="H5350" s="17"/>
      <c r="I5350" s="17"/>
      <c r="J5350" s="17"/>
      <c r="K5350" s="17"/>
      <c r="L5350" s="17"/>
      <c r="M5350" s="17"/>
      <c r="N5350" s="17"/>
    </row>
    <row r="5351" spans="2:14" ht="24.95" customHeight="1">
      <c r="B5351" s="17"/>
      <c r="C5351" s="17"/>
      <c r="F5351" s="17"/>
      <c r="G5351" s="17"/>
      <c r="H5351" s="17"/>
      <c r="I5351" s="17"/>
      <c r="J5351" s="17"/>
      <c r="K5351" s="17"/>
      <c r="L5351" s="17"/>
      <c r="M5351" s="17"/>
      <c r="N5351" s="17"/>
    </row>
    <row r="5352" spans="2:14" ht="24.95" customHeight="1">
      <c r="B5352" s="17"/>
      <c r="C5352" s="17"/>
      <c r="F5352" s="17"/>
      <c r="G5352" s="17"/>
      <c r="H5352" s="17"/>
      <c r="I5352" s="17"/>
      <c r="J5352" s="17"/>
      <c r="K5352" s="17"/>
      <c r="L5352" s="17"/>
      <c r="M5352" s="17"/>
      <c r="N5352" s="17"/>
    </row>
    <row r="5353" spans="2:14" ht="24.95" customHeight="1">
      <c r="B5353" s="17"/>
      <c r="C5353" s="17"/>
      <c r="F5353" s="17"/>
      <c r="G5353" s="17"/>
      <c r="H5353" s="17"/>
      <c r="I5353" s="17"/>
      <c r="J5353" s="17"/>
      <c r="K5353" s="17"/>
      <c r="L5353" s="17"/>
      <c r="M5353" s="17"/>
      <c r="N5353" s="17"/>
    </row>
    <row r="5354" spans="2:14" ht="24.95" customHeight="1">
      <c r="B5354" s="17"/>
      <c r="C5354" s="17"/>
      <c r="F5354" s="17"/>
      <c r="G5354" s="17"/>
      <c r="H5354" s="17"/>
      <c r="I5354" s="17"/>
      <c r="J5354" s="17"/>
      <c r="K5354" s="17"/>
      <c r="L5354" s="17"/>
      <c r="M5354" s="17"/>
      <c r="N5354" s="17"/>
    </row>
    <row r="5355" spans="2:14" ht="24.95" customHeight="1">
      <c r="B5355" s="17"/>
      <c r="C5355" s="17"/>
      <c r="F5355" s="17"/>
      <c r="G5355" s="17"/>
      <c r="H5355" s="17"/>
      <c r="I5355" s="17"/>
      <c r="J5355" s="17"/>
      <c r="K5355" s="17"/>
      <c r="L5355" s="17"/>
      <c r="M5355" s="17"/>
      <c r="N5355" s="17"/>
    </row>
    <row r="5356" spans="2:14" ht="24.95" customHeight="1">
      <c r="B5356" s="17"/>
      <c r="C5356" s="17"/>
      <c r="F5356" s="17"/>
      <c r="G5356" s="17"/>
      <c r="H5356" s="17"/>
      <c r="I5356" s="17"/>
      <c r="J5356" s="17"/>
      <c r="K5356" s="17"/>
      <c r="L5356" s="17"/>
      <c r="M5356" s="17"/>
      <c r="N5356" s="17"/>
    </row>
    <row r="5357" spans="2:14" ht="24.95" customHeight="1">
      <c r="B5357" s="17"/>
      <c r="C5357" s="17"/>
      <c r="F5357" s="17"/>
      <c r="G5357" s="17"/>
      <c r="H5357" s="17"/>
      <c r="I5357" s="17"/>
      <c r="J5357" s="17"/>
      <c r="K5357" s="17"/>
      <c r="L5357" s="17"/>
      <c r="M5357" s="17"/>
      <c r="N5357" s="17"/>
    </row>
    <row r="5358" spans="2:14" ht="24.95" customHeight="1">
      <c r="B5358" s="17"/>
      <c r="C5358" s="17"/>
      <c r="F5358" s="17"/>
      <c r="G5358" s="17"/>
      <c r="H5358" s="17"/>
      <c r="I5358" s="17"/>
      <c r="J5358" s="17"/>
      <c r="K5358" s="17"/>
      <c r="L5358" s="17"/>
      <c r="M5358" s="17"/>
      <c r="N5358" s="17"/>
    </row>
    <row r="5359" spans="2:14" ht="24.95" customHeight="1">
      <c r="B5359" s="17"/>
      <c r="C5359" s="17"/>
      <c r="F5359" s="17"/>
      <c r="G5359" s="17"/>
      <c r="H5359" s="17"/>
      <c r="I5359" s="17"/>
      <c r="J5359" s="17"/>
      <c r="K5359" s="17"/>
      <c r="L5359" s="17"/>
      <c r="M5359" s="17"/>
      <c r="N5359" s="17"/>
    </row>
    <row r="5360" spans="2:14" ht="24.95" customHeight="1">
      <c r="B5360" s="17"/>
      <c r="C5360" s="17"/>
      <c r="F5360" s="17"/>
      <c r="G5360" s="17"/>
      <c r="H5360" s="17"/>
      <c r="I5360" s="17"/>
      <c r="J5360" s="17"/>
      <c r="K5360" s="17"/>
      <c r="L5360" s="17"/>
      <c r="M5360" s="17"/>
      <c r="N5360" s="17"/>
    </row>
    <row r="5361" spans="2:14" ht="24.95" customHeight="1">
      <c r="B5361" s="17"/>
      <c r="C5361" s="17"/>
      <c r="F5361" s="17"/>
      <c r="G5361" s="17"/>
      <c r="H5361" s="17"/>
      <c r="I5361" s="17"/>
      <c r="J5361" s="17"/>
      <c r="K5361" s="17"/>
      <c r="L5361" s="17"/>
      <c r="M5361" s="17"/>
      <c r="N5361" s="17"/>
    </row>
    <row r="5362" spans="2:14" ht="24.95" customHeight="1">
      <c r="B5362" s="17"/>
      <c r="C5362" s="17"/>
      <c r="F5362" s="17"/>
      <c r="G5362" s="17"/>
      <c r="H5362" s="17"/>
      <c r="I5362" s="17"/>
      <c r="J5362" s="17"/>
      <c r="K5362" s="17"/>
      <c r="L5362" s="17"/>
      <c r="M5362" s="17"/>
      <c r="N5362" s="17"/>
    </row>
    <row r="5363" spans="2:14" ht="24.95" customHeight="1">
      <c r="B5363" s="17"/>
      <c r="C5363" s="17"/>
      <c r="F5363" s="17"/>
      <c r="G5363" s="17"/>
      <c r="H5363" s="17"/>
      <c r="I5363" s="17"/>
      <c r="J5363" s="17"/>
      <c r="K5363" s="17"/>
      <c r="L5363" s="17"/>
      <c r="M5363" s="17"/>
      <c r="N5363" s="17"/>
    </row>
    <row r="5364" spans="2:14" ht="24.95" customHeight="1">
      <c r="B5364" s="17"/>
      <c r="C5364" s="17"/>
      <c r="F5364" s="17"/>
      <c r="G5364" s="17"/>
      <c r="H5364" s="17"/>
      <c r="I5364" s="17"/>
      <c r="J5364" s="17"/>
      <c r="K5364" s="17"/>
      <c r="L5364" s="17"/>
      <c r="M5364" s="17"/>
      <c r="N5364" s="17"/>
    </row>
    <row r="5365" spans="2:14" ht="24.95" customHeight="1">
      <c r="B5365" s="17"/>
      <c r="C5365" s="17"/>
      <c r="F5365" s="17"/>
      <c r="G5365" s="17"/>
      <c r="H5365" s="17"/>
      <c r="I5365" s="17"/>
      <c r="J5365" s="17"/>
      <c r="K5365" s="17"/>
      <c r="L5365" s="17"/>
      <c r="M5365" s="17"/>
      <c r="N5365" s="17"/>
    </row>
    <row r="5366" spans="2:14" ht="24.95" customHeight="1">
      <c r="B5366" s="17"/>
      <c r="C5366" s="17"/>
      <c r="F5366" s="17"/>
      <c r="G5366" s="17"/>
      <c r="H5366" s="17"/>
      <c r="I5366" s="17"/>
      <c r="J5366" s="17"/>
      <c r="K5366" s="17"/>
      <c r="L5366" s="17"/>
      <c r="M5366" s="17"/>
      <c r="N5366" s="17"/>
    </row>
    <row r="5367" spans="2:14" ht="24.95" customHeight="1">
      <c r="B5367" s="17"/>
      <c r="C5367" s="17"/>
      <c r="F5367" s="17"/>
      <c r="G5367" s="17"/>
      <c r="H5367" s="17"/>
      <c r="I5367" s="17"/>
      <c r="J5367" s="17"/>
      <c r="K5367" s="17"/>
      <c r="L5367" s="17"/>
      <c r="M5367" s="17"/>
      <c r="N5367" s="17"/>
    </row>
    <row r="5368" spans="2:14" ht="24.95" customHeight="1">
      <c r="B5368" s="17"/>
      <c r="C5368" s="17"/>
      <c r="F5368" s="17"/>
      <c r="G5368" s="17"/>
      <c r="H5368" s="17"/>
      <c r="I5368" s="17"/>
      <c r="J5368" s="17"/>
      <c r="K5368" s="17"/>
      <c r="L5368" s="17"/>
      <c r="M5368" s="17"/>
      <c r="N5368" s="17"/>
    </row>
    <row r="5369" spans="2:14" ht="24.95" customHeight="1">
      <c r="B5369" s="17"/>
      <c r="C5369" s="17"/>
      <c r="F5369" s="17"/>
      <c r="G5369" s="17"/>
      <c r="H5369" s="17"/>
      <c r="I5369" s="17"/>
      <c r="J5369" s="17"/>
      <c r="K5369" s="17"/>
      <c r="L5369" s="17"/>
      <c r="M5369" s="17"/>
      <c r="N5369" s="17"/>
    </row>
    <row r="5370" spans="2:14" ht="24.95" customHeight="1">
      <c r="B5370" s="17"/>
      <c r="C5370" s="17"/>
      <c r="F5370" s="17"/>
      <c r="G5370" s="17"/>
      <c r="H5370" s="17"/>
      <c r="I5370" s="17"/>
      <c r="J5370" s="17"/>
      <c r="K5370" s="17"/>
      <c r="L5370" s="17"/>
      <c r="M5370" s="17"/>
      <c r="N5370" s="17"/>
    </row>
    <row r="5371" spans="2:14" ht="24.95" customHeight="1">
      <c r="B5371" s="17"/>
      <c r="C5371" s="17"/>
      <c r="F5371" s="17"/>
      <c r="G5371" s="17"/>
      <c r="H5371" s="17"/>
      <c r="I5371" s="17"/>
      <c r="J5371" s="17"/>
      <c r="K5371" s="17"/>
      <c r="L5371" s="17"/>
      <c r="M5371" s="17"/>
      <c r="N5371" s="17"/>
    </row>
    <row r="5372" spans="2:14" ht="24.95" customHeight="1">
      <c r="B5372" s="17"/>
      <c r="C5372" s="17"/>
      <c r="F5372" s="17"/>
      <c r="G5372" s="17"/>
      <c r="H5372" s="17"/>
      <c r="I5372" s="17"/>
      <c r="J5372" s="17"/>
      <c r="K5372" s="17"/>
      <c r="L5372" s="17"/>
      <c r="M5372" s="17"/>
      <c r="N5372" s="17"/>
    </row>
    <row r="5373" spans="2:14" ht="24.95" customHeight="1">
      <c r="B5373" s="17"/>
      <c r="C5373" s="17"/>
      <c r="F5373" s="17"/>
      <c r="G5373" s="17"/>
      <c r="H5373" s="17"/>
      <c r="I5373" s="17"/>
      <c r="J5373" s="17"/>
      <c r="K5373" s="17"/>
      <c r="L5373" s="17"/>
      <c r="M5373" s="17"/>
      <c r="N5373" s="17"/>
    </row>
    <row r="5374" spans="2:14" ht="24.95" customHeight="1">
      <c r="B5374" s="17"/>
      <c r="C5374" s="17"/>
      <c r="F5374" s="17"/>
      <c r="G5374" s="17"/>
      <c r="H5374" s="17"/>
      <c r="I5374" s="17"/>
      <c r="J5374" s="17"/>
      <c r="K5374" s="17"/>
      <c r="L5374" s="17"/>
      <c r="M5374" s="17"/>
      <c r="N5374" s="17"/>
    </row>
    <row r="5375" spans="2:14" ht="24.95" customHeight="1">
      <c r="B5375" s="17"/>
      <c r="C5375" s="17"/>
      <c r="F5375" s="17"/>
      <c r="G5375" s="17"/>
      <c r="H5375" s="17"/>
      <c r="I5375" s="17"/>
      <c r="J5375" s="17"/>
      <c r="K5375" s="17"/>
      <c r="L5375" s="17"/>
      <c r="M5375" s="17"/>
      <c r="N5375" s="17"/>
    </row>
    <row r="5376" spans="2:14" ht="24.95" customHeight="1">
      <c r="B5376" s="17"/>
      <c r="C5376" s="17"/>
      <c r="F5376" s="17"/>
      <c r="G5376" s="17"/>
      <c r="H5376" s="17"/>
      <c r="I5376" s="17"/>
      <c r="J5376" s="17"/>
      <c r="K5376" s="17"/>
      <c r="L5376" s="17"/>
      <c r="M5376" s="17"/>
      <c r="N5376" s="17"/>
    </row>
    <row r="5377" spans="2:14" ht="24.95" customHeight="1">
      <c r="B5377" s="17"/>
      <c r="C5377" s="17"/>
      <c r="F5377" s="17"/>
      <c r="G5377" s="17"/>
      <c r="H5377" s="17"/>
      <c r="I5377" s="17"/>
      <c r="J5377" s="17"/>
      <c r="K5377" s="17"/>
      <c r="L5377" s="17"/>
      <c r="M5377" s="17"/>
      <c r="N5377" s="17"/>
    </row>
    <row r="5378" spans="2:14" ht="24.95" customHeight="1">
      <c r="B5378" s="17"/>
      <c r="C5378" s="17"/>
      <c r="F5378" s="17"/>
      <c r="G5378" s="17"/>
      <c r="H5378" s="17"/>
      <c r="I5378" s="17"/>
      <c r="J5378" s="17"/>
      <c r="K5378" s="17"/>
      <c r="L5378" s="17"/>
      <c r="M5378" s="17"/>
      <c r="N5378" s="17"/>
    </row>
    <row r="5379" spans="2:14" ht="24.95" customHeight="1">
      <c r="B5379" s="17"/>
      <c r="C5379" s="17"/>
      <c r="F5379" s="17"/>
      <c r="G5379" s="17"/>
      <c r="H5379" s="17"/>
      <c r="I5379" s="17"/>
      <c r="J5379" s="17"/>
      <c r="K5379" s="17"/>
      <c r="L5379" s="17"/>
      <c r="M5379" s="17"/>
      <c r="N5379" s="17"/>
    </row>
    <row r="5380" spans="2:14" ht="24.95" customHeight="1">
      <c r="B5380" s="17"/>
      <c r="C5380" s="17"/>
      <c r="F5380" s="17"/>
      <c r="G5380" s="17"/>
      <c r="H5380" s="17"/>
      <c r="I5380" s="17"/>
      <c r="J5380" s="17"/>
      <c r="K5380" s="17"/>
      <c r="L5380" s="17"/>
      <c r="M5380" s="17"/>
      <c r="N5380" s="17"/>
    </row>
    <row r="5381" spans="2:14" ht="24.95" customHeight="1">
      <c r="B5381" s="17"/>
      <c r="C5381" s="17"/>
      <c r="F5381" s="17"/>
      <c r="G5381" s="17"/>
      <c r="H5381" s="17"/>
      <c r="I5381" s="17"/>
      <c r="J5381" s="17"/>
      <c r="K5381" s="17"/>
      <c r="L5381" s="17"/>
      <c r="M5381" s="17"/>
      <c r="N5381" s="17"/>
    </row>
    <row r="5382" spans="2:14" ht="24.95" customHeight="1">
      <c r="B5382" s="17"/>
      <c r="C5382" s="17"/>
      <c r="F5382" s="17"/>
      <c r="G5382" s="17"/>
      <c r="H5382" s="17"/>
      <c r="I5382" s="17"/>
      <c r="J5382" s="17"/>
      <c r="K5382" s="17"/>
      <c r="L5382" s="17"/>
      <c r="M5382" s="17"/>
      <c r="N5382" s="17"/>
    </row>
    <row r="5383" spans="2:14" ht="24.95" customHeight="1">
      <c r="B5383" s="17"/>
      <c r="C5383" s="17"/>
      <c r="F5383" s="17"/>
      <c r="G5383" s="17"/>
      <c r="H5383" s="17"/>
      <c r="I5383" s="17"/>
      <c r="J5383" s="17"/>
      <c r="K5383" s="17"/>
      <c r="L5383" s="17"/>
      <c r="M5383" s="17"/>
      <c r="N5383" s="17"/>
    </row>
    <row r="5384" spans="2:14" ht="24.95" customHeight="1">
      <c r="B5384" s="17"/>
      <c r="C5384" s="17"/>
      <c r="F5384" s="17"/>
      <c r="G5384" s="17"/>
      <c r="H5384" s="17"/>
      <c r="I5384" s="17"/>
      <c r="J5384" s="17"/>
      <c r="K5384" s="17"/>
      <c r="L5384" s="17"/>
      <c r="M5384" s="17"/>
      <c r="N5384" s="17"/>
    </row>
    <row r="5385" spans="2:14" ht="24.95" customHeight="1">
      <c r="B5385" s="17"/>
      <c r="C5385" s="17"/>
      <c r="F5385" s="17"/>
      <c r="G5385" s="17"/>
      <c r="H5385" s="17"/>
      <c r="I5385" s="17"/>
      <c r="J5385" s="17"/>
      <c r="K5385" s="17"/>
      <c r="L5385" s="17"/>
      <c r="M5385" s="17"/>
      <c r="N5385" s="17"/>
    </row>
    <row r="5386" spans="2:14" ht="24.95" customHeight="1">
      <c r="B5386" s="17"/>
      <c r="C5386" s="17"/>
      <c r="F5386" s="17"/>
      <c r="G5386" s="17"/>
      <c r="H5386" s="17"/>
      <c r="I5386" s="17"/>
      <c r="J5386" s="17"/>
      <c r="K5386" s="17"/>
      <c r="L5386" s="17"/>
      <c r="M5386" s="17"/>
      <c r="N5386" s="17"/>
    </row>
    <row r="5387" spans="2:14" ht="24.95" customHeight="1">
      <c r="B5387" s="17"/>
      <c r="C5387" s="17"/>
      <c r="F5387" s="17"/>
      <c r="G5387" s="17"/>
      <c r="H5387" s="17"/>
      <c r="I5387" s="17"/>
      <c r="J5387" s="17"/>
      <c r="K5387" s="17"/>
      <c r="L5387" s="17"/>
      <c r="M5387" s="17"/>
      <c r="N5387" s="17"/>
    </row>
    <row r="5388" spans="2:14" ht="24.95" customHeight="1">
      <c r="B5388" s="17"/>
      <c r="C5388" s="17"/>
      <c r="F5388" s="17"/>
      <c r="G5388" s="17"/>
      <c r="H5388" s="17"/>
      <c r="I5388" s="17"/>
      <c r="J5388" s="17"/>
      <c r="K5388" s="17"/>
      <c r="L5388" s="17"/>
      <c r="M5388" s="17"/>
      <c r="N5388" s="17"/>
    </row>
    <row r="5389" spans="2:14" ht="24.95" customHeight="1">
      <c r="B5389" s="17"/>
      <c r="C5389" s="17"/>
      <c r="F5389" s="17"/>
      <c r="G5389" s="17"/>
      <c r="H5389" s="17"/>
      <c r="I5389" s="17"/>
      <c r="J5389" s="17"/>
      <c r="K5389" s="17"/>
      <c r="L5389" s="17"/>
      <c r="M5389" s="17"/>
      <c r="N5389" s="17"/>
    </row>
    <row r="5390" spans="2:14" ht="24.95" customHeight="1">
      <c r="B5390" s="17"/>
      <c r="C5390" s="17"/>
      <c r="F5390" s="17"/>
      <c r="G5390" s="17"/>
      <c r="H5390" s="17"/>
      <c r="I5390" s="17"/>
      <c r="J5390" s="17"/>
      <c r="K5390" s="17"/>
      <c r="L5390" s="17"/>
      <c r="M5390" s="17"/>
      <c r="N5390" s="17"/>
    </row>
    <row r="5391" spans="2:14" ht="24.95" customHeight="1">
      <c r="B5391" s="17"/>
      <c r="C5391" s="17"/>
      <c r="F5391" s="17"/>
      <c r="G5391" s="17"/>
      <c r="H5391" s="17"/>
      <c r="I5391" s="17"/>
      <c r="J5391" s="17"/>
      <c r="K5391" s="17"/>
      <c r="L5391" s="17"/>
      <c r="M5391" s="17"/>
      <c r="N5391" s="17"/>
    </row>
    <row r="5392" spans="2:14" ht="24.95" customHeight="1">
      <c r="B5392" s="17"/>
      <c r="C5392" s="17"/>
      <c r="F5392" s="17"/>
      <c r="G5392" s="17"/>
      <c r="H5392" s="17"/>
      <c r="I5392" s="17"/>
      <c r="J5392" s="17"/>
      <c r="K5392" s="17"/>
      <c r="L5392" s="17"/>
      <c r="M5392" s="17"/>
      <c r="N5392" s="17"/>
    </row>
    <row r="5393" spans="2:14" ht="24.95" customHeight="1">
      <c r="B5393" s="17"/>
      <c r="C5393" s="17"/>
      <c r="F5393" s="17"/>
      <c r="G5393" s="17"/>
      <c r="H5393" s="17"/>
      <c r="I5393" s="17"/>
      <c r="J5393" s="17"/>
      <c r="K5393" s="17"/>
      <c r="L5393" s="17"/>
      <c r="M5393" s="17"/>
      <c r="N5393" s="17"/>
    </row>
    <row r="5394" spans="2:14" ht="24.95" customHeight="1">
      <c r="B5394" s="17"/>
      <c r="C5394" s="17"/>
      <c r="F5394" s="17"/>
      <c r="G5394" s="17"/>
      <c r="H5394" s="17"/>
      <c r="I5394" s="17"/>
      <c r="J5394" s="17"/>
      <c r="K5394" s="17"/>
      <c r="L5394" s="17"/>
      <c r="M5394" s="17"/>
      <c r="N5394" s="17"/>
    </row>
    <row r="5395" spans="2:14" ht="24.95" customHeight="1">
      <c r="B5395" s="17"/>
      <c r="C5395" s="17"/>
      <c r="F5395" s="17"/>
      <c r="G5395" s="17"/>
      <c r="H5395" s="17"/>
      <c r="I5395" s="17"/>
      <c r="J5395" s="17"/>
      <c r="K5395" s="17"/>
      <c r="L5395" s="17"/>
      <c r="M5395" s="17"/>
      <c r="N5395" s="17"/>
    </row>
    <row r="5396" spans="2:14" ht="24.95" customHeight="1">
      <c r="B5396" s="17"/>
      <c r="C5396" s="17"/>
      <c r="F5396" s="17"/>
      <c r="G5396" s="17"/>
      <c r="H5396" s="17"/>
      <c r="I5396" s="17"/>
      <c r="J5396" s="17"/>
      <c r="K5396" s="17"/>
      <c r="L5396" s="17"/>
      <c r="M5396" s="17"/>
      <c r="N5396" s="17"/>
    </row>
    <row r="5397" spans="2:14" ht="24.95" customHeight="1">
      <c r="B5397" s="17"/>
      <c r="C5397" s="17"/>
      <c r="F5397" s="17"/>
      <c r="G5397" s="17"/>
      <c r="H5397" s="17"/>
      <c r="I5397" s="17"/>
      <c r="J5397" s="17"/>
      <c r="K5397" s="17"/>
      <c r="L5397" s="17"/>
      <c r="M5397" s="17"/>
      <c r="N5397" s="17"/>
    </row>
    <row r="5398" spans="2:14" ht="24.95" customHeight="1">
      <c r="B5398" s="17"/>
      <c r="C5398" s="17"/>
      <c r="F5398" s="17"/>
      <c r="G5398" s="17"/>
      <c r="H5398" s="17"/>
      <c r="I5398" s="17"/>
      <c r="J5398" s="17"/>
      <c r="K5398" s="17"/>
      <c r="L5398" s="17"/>
      <c r="M5398" s="17"/>
      <c r="N5398" s="17"/>
    </row>
    <row r="5399" spans="2:14" ht="24.95" customHeight="1">
      <c r="B5399" s="17"/>
      <c r="C5399" s="17"/>
      <c r="F5399" s="17"/>
      <c r="G5399" s="17"/>
      <c r="H5399" s="17"/>
      <c r="I5399" s="17"/>
      <c r="J5399" s="17"/>
      <c r="K5399" s="17"/>
      <c r="L5399" s="17"/>
      <c r="M5399" s="17"/>
      <c r="N5399" s="17"/>
    </row>
    <row r="5400" spans="2:14" ht="24.95" customHeight="1">
      <c r="B5400" s="17"/>
      <c r="C5400" s="17"/>
      <c r="F5400" s="17"/>
      <c r="G5400" s="17"/>
      <c r="H5400" s="17"/>
      <c r="I5400" s="17"/>
      <c r="J5400" s="17"/>
      <c r="K5400" s="17"/>
      <c r="L5400" s="17"/>
      <c r="M5400" s="17"/>
      <c r="N5400" s="17"/>
    </row>
    <row r="5401" spans="2:14" ht="24.95" customHeight="1">
      <c r="B5401" s="17"/>
      <c r="C5401" s="17"/>
      <c r="F5401" s="17"/>
      <c r="G5401" s="17"/>
      <c r="H5401" s="17"/>
      <c r="I5401" s="17"/>
      <c r="J5401" s="17"/>
      <c r="K5401" s="17"/>
      <c r="L5401" s="17"/>
      <c r="M5401" s="17"/>
      <c r="N5401" s="17"/>
    </row>
    <row r="5402" spans="2:14" ht="24.95" customHeight="1">
      <c r="B5402" s="17"/>
      <c r="C5402" s="17"/>
      <c r="F5402" s="17"/>
      <c r="G5402" s="17"/>
      <c r="H5402" s="17"/>
      <c r="I5402" s="17"/>
      <c r="J5402" s="17"/>
      <c r="K5402" s="17"/>
      <c r="L5402" s="17"/>
      <c r="M5402" s="17"/>
      <c r="N5402" s="17"/>
    </row>
    <row r="5403" spans="2:14" ht="24.95" customHeight="1">
      <c r="B5403" s="17"/>
      <c r="C5403" s="17"/>
      <c r="F5403" s="17"/>
      <c r="G5403" s="17"/>
      <c r="H5403" s="17"/>
      <c r="I5403" s="17"/>
      <c r="J5403" s="17"/>
      <c r="K5403" s="17"/>
      <c r="L5403" s="17"/>
      <c r="M5403" s="17"/>
      <c r="N5403" s="17"/>
    </row>
    <row r="5404" spans="2:14" ht="24.95" customHeight="1">
      <c r="B5404" s="17"/>
      <c r="C5404" s="17"/>
      <c r="F5404" s="17"/>
      <c r="G5404" s="17"/>
      <c r="H5404" s="17"/>
      <c r="I5404" s="17"/>
      <c r="J5404" s="17"/>
      <c r="K5404" s="17"/>
      <c r="L5404" s="17"/>
      <c r="M5404" s="17"/>
      <c r="N5404" s="17"/>
    </row>
    <row r="5405" spans="2:14" ht="24.95" customHeight="1">
      <c r="B5405" s="17"/>
      <c r="C5405" s="17"/>
      <c r="F5405" s="17"/>
      <c r="G5405" s="17"/>
      <c r="H5405" s="17"/>
      <c r="I5405" s="17"/>
      <c r="J5405" s="17"/>
      <c r="K5405" s="17"/>
      <c r="L5405" s="17"/>
      <c r="M5405" s="17"/>
      <c r="N5405" s="17"/>
    </row>
    <row r="5406" spans="2:14" ht="24.95" customHeight="1">
      <c r="B5406" s="17"/>
      <c r="C5406" s="17"/>
      <c r="F5406" s="17"/>
      <c r="G5406" s="17"/>
      <c r="H5406" s="17"/>
      <c r="I5406" s="17"/>
      <c r="J5406" s="17"/>
      <c r="K5406" s="17"/>
      <c r="L5406" s="17"/>
      <c r="M5406" s="17"/>
      <c r="N5406" s="17"/>
    </row>
    <row r="5407" spans="2:14" ht="24.95" customHeight="1">
      <c r="B5407" s="17"/>
      <c r="C5407" s="17"/>
      <c r="F5407" s="17"/>
      <c r="G5407" s="17"/>
      <c r="H5407" s="17"/>
      <c r="I5407" s="17"/>
      <c r="J5407" s="17"/>
      <c r="K5407" s="17"/>
      <c r="L5407" s="17"/>
      <c r="M5407" s="17"/>
      <c r="N5407" s="17"/>
    </row>
    <row r="5408" spans="2:14" ht="24.95" customHeight="1">
      <c r="B5408" s="17"/>
      <c r="C5408" s="17"/>
      <c r="F5408" s="17"/>
      <c r="G5408" s="17"/>
      <c r="H5408" s="17"/>
      <c r="I5408" s="17"/>
      <c r="J5408" s="17"/>
      <c r="K5408" s="17"/>
      <c r="L5408" s="17"/>
      <c r="M5408" s="17"/>
      <c r="N5408" s="17"/>
    </row>
    <row r="5409" spans="2:14" ht="24.95" customHeight="1">
      <c r="B5409" s="17"/>
      <c r="C5409" s="17"/>
      <c r="F5409" s="17"/>
      <c r="G5409" s="17"/>
      <c r="H5409" s="17"/>
      <c r="I5409" s="17"/>
      <c r="J5409" s="17"/>
      <c r="K5409" s="17"/>
      <c r="L5409" s="17"/>
      <c r="M5409" s="17"/>
      <c r="N5409" s="17"/>
    </row>
    <row r="5410" spans="2:14" ht="24.95" customHeight="1">
      <c r="B5410" s="17"/>
      <c r="C5410" s="17"/>
      <c r="F5410" s="17"/>
      <c r="G5410" s="17"/>
      <c r="H5410" s="17"/>
      <c r="I5410" s="17"/>
      <c r="J5410" s="17"/>
      <c r="K5410" s="17"/>
      <c r="L5410" s="17"/>
      <c r="M5410" s="17"/>
      <c r="N5410" s="17"/>
    </row>
    <row r="5411" spans="2:14" ht="24.95" customHeight="1">
      <c r="B5411" s="17"/>
      <c r="C5411" s="17"/>
      <c r="F5411" s="17"/>
      <c r="G5411" s="17"/>
      <c r="H5411" s="17"/>
      <c r="I5411" s="17"/>
      <c r="J5411" s="17"/>
      <c r="K5411" s="17"/>
      <c r="L5411" s="17"/>
      <c r="M5411" s="17"/>
      <c r="N5411" s="17"/>
    </row>
    <row r="5412" spans="2:14" ht="24.95" customHeight="1">
      <c r="B5412" s="17"/>
      <c r="C5412" s="17"/>
      <c r="F5412" s="17"/>
      <c r="G5412" s="17"/>
      <c r="H5412" s="17"/>
      <c r="I5412" s="17"/>
      <c r="J5412" s="17"/>
      <c r="K5412" s="17"/>
      <c r="L5412" s="17"/>
      <c r="M5412" s="17"/>
      <c r="N5412" s="17"/>
    </row>
    <row r="5413" spans="2:14" ht="24.95" customHeight="1">
      <c r="B5413" s="17"/>
      <c r="C5413" s="17"/>
      <c r="F5413" s="17"/>
      <c r="G5413" s="17"/>
      <c r="H5413" s="17"/>
      <c r="I5413" s="17"/>
      <c r="J5413" s="17"/>
      <c r="K5413" s="17"/>
      <c r="L5413" s="17"/>
      <c r="M5413" s="17"/>
      <c r="N5413" s="17"/>
    </row>
    <row r="5414" spans="2:14" ht="24.95" customHeight="1">
      <c r="B5414" s="17"/>
      <c r="C5414" s="17"/>
      <c r="F5414" s="17"/>
      <c r="G5414" s="17"/>
      <c r="H5414" s="17"/>
      <c r="I5414" s="17"/>
      <c r="J5414" s="17"/>
      <c r="K5414" s="17"/>
      <c r="L5414" s="17"/>
      <c r="M5414" s="17"/>
      <c r="N5414" s="17"/>
    </row>
    <row r="5415" spans="2:14" ht="24.95" customHeight="1">
      <c r="B5415" s="17"/>
      <c r="C5415" s="17"/>
      <c r="F5415" s="17"/>
      <c r="G5415" s="17"/>
      <c r="H5415" s="17"/>
      <c r="I5415" s="17"/>
      <c r="J5415" s="17"/>
      <c r="K5415" s="17"/>
      <c r="L5415" s="17"/>
      <c r="M5415" s="17"/>
      <c r="N5415" s="17"/>
    </row>
    <row r="5416" spans="2:14" ht="24.95" customHeight="1">
      <c r="B5416" s="17"/>
      <c r="C5416" s="17"/>
      <c r="F5416" s="17"/>
      <c r="G5416" s="17"/>
      <c r="H5416" s="17"/>
      <c r="I5416" s="17"/>
      <c r="J5416" s="17"/>
      <c r="K5416" s="17"/>
      <c r="L5416" s="17"/>
      <c r="M5416" s="17"/>
      <c r="N5416" s="17"/>
    </row>
    <row r="5417" spans="2:14" ht="24.95" customHeight="1">
      <c r="B5417" s="17"/>
      <c r="C5417" s="17"/>
      <c r="F5417" s="17"/>
      <c r="G5417" s="17"/>
      <c r="H5417" s="17"/>
      <c r="I5417" s="17"/>
      <c r="J5417" s="17"/>
      <c r="K5417" s="17"/>
      <c r="L5417" s="17"/>
      <c r="M5417" s="17"/>
      <c r="N5417" s="17"/>
    </row>
    <row r="5418" spans="2:14" ht="24.95" customHeight="1">
      <c r="B5418" s="17"/>
      <c r="C5418" s="17"/>
      <c r="F5418" s="17"/>
      <c r="G5418" s="17"/>
      <c r="H5418" s="17"/>
      <c r="I5418" s="17"/>
      <c r="J5418" s="17"/>
      <c r="K5418" s="17"/>
      <c r="L5418" s="17"/>
      <c r="M5418" s="17"/>
      <c r="N5418" s="17"/>
    </row>
    <row r="5419" spans="2:14" ht="24.95" customHeight="1">
      <c r="B5419" s="17"/>
      <c r="C5419" s="17"/>
      <c r="F5419" s="17"/>
      <c r="G5419" s="17"/>
      <c r="H5419" s="17"/>
      <c r="I5419" s="17"/>
      <c r="J5419" s="17"/>
      <c r="K5419" s="17"/>
      <c r="L5419" s="17"/>
      <c r="M5419" s="17"/>
      <c r="N5419" s="17"/>
    </row>
    <row r="5420" spans="2:14" ht="24.95" customHeight="1">
      <c r="B5420" s="17"/>
      <c r="C5420" s="17"/>
      <c r="F5420" s="17"/>
      <c r="G5420" s="17"/>
      <c r="H5420" s="17"/>
      <c r="I5420" s="17"/>
      <c r="J5420" s="17"/>
      <c r="K5420" s="17"/>
      <c r="L5420" s="17"/>
      <c r="M5420" s="17"/>
      <c r="N5420" s="17"/>
    </row>
    <row r="5421" spans="2:14" ht="24.95" customHeight="1">
      <c r="B5421" s="17"/>
      <c r="C5421" s="17"/>
      <c r="F5421" s="17"/>
      <c r="G5421" s="17"/>
      <c r="H5421" s="17"/>
      <c r="I5421" s="17"/>
      <c r="J5421" s="17"/>
      <c r="K5421" s="17"/>
      <c r="L5421" s="17"/>
      <c r="M5421" s="17"/>
      <c r="N5421" s="17"/>
    </row>
    <row r="5422" spans="2:14" ht="24.95" customHeight="1">
      <c r="B5422" s="17"/>
      <c r="C5422" s="17"/>
      <c r="F5422" s="17"/>
      <c r="G5422" s="17"/>
      <c r="H5422" s="17"/>
      <c r="I5422" s="17"/>
      <c r="J5422" s="17"/>
      <c r="K5422" s="17"/>
      <c r="L5422" s="17"/>
      <c r="M5422" s="17"/>
      <c r="N5422" s="17"/>
    </row>
    <row r="5423" spans="2:14" ht="24.95" customHeight="1">
      <c r="B5423" s="17"/>
      <c r="C5423" s="17"/>
      <c r="F5423" s="17"/>
      <c r="G5423" s="17"/>
      <c r="H5423" s="17"/>
      <c r="I5423" s="17"/>
      <c r="J5423" s="17"/>
      <c r="K5423" s="17"/>
      <c r="L5423" s="17"/>
      <c r="M5423" s="17"/>
      <c r="N5423" s="17"/>
    </row>
    <row r="5424" spans="2:14" ht="24.95" customHeight="1">
      <c r="B5424" s="17"/>
      <c r="C5424" s="17"/>
      <c r="F5424" s="17"/>
      <c r="G5424" s="17"/>
      <c r="H5424" s="17"/>
      <c r="I5424" s="17"/>
      <c r="J5424" s="17"/>
      <c r="K5424" s="17"/>
      <c r="L5424" s="17"/>
      <c r="M5424" s="17"/>
      <c r="N5424" s="17"/>
    </row>
    <row r="5425" spans="2:14" ht="24.95" customHeight="1">
      <c r="B5425" s="17"/>
      <c r="C5425" s="17"/>
      <c r="F5425" s="17"/>
      <c r="G5425" s="17"/>
      <c r="H5425" s="17"/>
      <c r="I5425" s="17"/>
      <c r="J5425" s="17"/>
      <c r="K5425" s="17"/>
      <c r="L5425" s="17"/>
      <c r="M5425" s="17"/>
      <c r="N5425" s="17"/>
    </row>
    <row r="5426" spans="2:14" ht="24.95" customHeight="1">
      <c r="B5426" s="17"/>
      <c r="C5426" s="17"/>
      <c r="F5426" s="17"/>
      <c r="G5426" s="17"/>
      <c r="H5426" s="17"/>
      <c r="I5426" s="17"/>
      <c r="J5426" s="17"/>
      <c r="K5426" s="17"/>
      <c r="L5426" s="17"/>
      <c r="M5426" s="17"/>
      <c r="N5426" s="17"/>
    </row>
    <row r="5427" spans="2:14" ht="24.95" customHeight="1">
      <c r="B5427" s="17"/>
      <c r="C5427" s="17"/>
      <c r="F5427" s="17"/>
      <c r="G5427" s="17"/>
      <c r="H5427" s="17"/>
      <c r="I5427" s="17"/>
      <c r="J5427" s="17"/>
      <c r="K5427" s="17"/>
      <c r="L5427" s="17"/>
      <c r="M5427" s="17"/>
      <c r="N5427" s="17"/>
    </row>
    <row r="5428" spans="2:14" ht="24.95" customHeight="1">
      <c r="B5428" s="17"/>
      <c r="C5428" s="17"/>
      <c r="F5428" s="17"/>
      <c r="G5428" s="17"/>
      <c r="H5428" s="17"/>
      <c r="I5428" s="17"/>
      <c r="J5428" s="17"/>
      <c r="K5428" s="17"/>
      <c r="L5428" s="17"/>
      <c r="M5428" s="17"/>
      <c r="N5428" s="17"/>
    </row>
    <row r="5429" spans="2:14" ht="24.95" customHeight="1">
      <c r="B5429" s="17"/>
      <c r="C5429" s="17"/>
      <c r="F5429" s="17"/>
      <c r="G5429" s="17"/>
      <c r="H5429" s="17"/>
      <c r="I5429" s="17"/>
      <c r="J5429" s="17"/>
      <c r="K5429" s="17"/>
      <c r="L5429" s="17"/>
      <c r="M5429" s="17"/>
      <c r="N5429" s="17"/>
    </row>
    <row r="5430" spans="2:14" ht="24.95" customHeight="1">
      <c r="B5430" s="17"/>
      <c r="C5430" s="17"/>
      <c r="F5430" s="17"/>
      <c r="G5430" s="17"/>
      <c r="H5430" s="17"/>
      <c r="I5430" s="17"/>
      <c r="J5430" s="17"/>
      <c r="K5430" s="17"/>
      <c r="L5430" s="17"/>
      <c r="M5430" s="17"/>
      <c r="N5430" s="17"/>
    </row>
    <row r="5431" spans="2:14" ht="24.95" customHeight="1">
      <c r="B5431" s="17"/>
      <c r="C5431" s="17"/>
      <c r="F5431" s="17"/>
      <c r="G5431" s="17"/>
      <c r="H5431" s="17"/>
      <c r="I5431" s="17"/>
      <c r="J5431" s="17"/>
      <c r="K5431" s="17"/>
      <c r="L5431" s="17"/>
      <c r="M5431" s="17"/>
      <c r="N5431" s="17"/>
    </row>
    <row r="5432" spans="2:14" ht="24.95" customHeight="1">
      <c r="B5432" s="17"/>
      <c r="C5432" s="17"/>
      <c r="F5432" s="17"/>
      <c r="G5432" s="17"/>
      <c r="H5432" s="17"/>
      <c r="I5432" s="17"/>
      <c r="J5432" s="17"/>
      <c r="K5432" s="17"/>
      <c r="L5432" s="17"/>
      <c r="M5432" s="17"/>
      <c r="N5432" s="17"/>
    </row>
    <row r="5433" spans="2:14" ht="24.95" customHeight="1">
      <c r="B5433" s="17"/>
      <c r="C5433" s="17"/>
      <c r="F5433" s="17"/>
      <c r="G5433" s="17"/>
      <c r="H5433" s="17"/>
      <c r="I5433" s="17"/>
      <c r="J5433" s="17"/>
      <c r="K5433" s="17"/>
      <c r="L5433" s="17"/>
      <c r="M5433" s="17"/>
      <c r="N5433" s="17"/>
    </row>
    <row r="5434" spans="2:14" ht="24.95" customHeight="1">
      <c r="B5434" s="17"/>
      <c r="C5434" s="17"/>
      <c r="F5434" s="17"/>
      <c r="G5434" s="17"/>
      <c r="H5434" s="17"/>
      <c r="I5434" s="17"/>
      <c r="J5434" s="17"/>
      <c r="K5434" s="17"/>
      <c r="L5434" s="17"/>
      <c r="M5434" s="17"/>
      <c r="N5434" s="17"/>
    </row>
    <row r="5435" spans="2:14" ht="24.95" customHeight="1">
      <c r="B5435" s="17"/>
      <c r="C5435" s="17"/>
      <c r="F5435" s="17"/>
      <c r="G5435" s="17"/>
      <c r="H5435" s="17"/>
      <c r="I5435" s="17"/>
      <c r="J5435" s="17"/>
      <c r="K5435" s="17"/>
      <c r="L5435" s="17"/>
      <c r="M5435" s="17"/>
      <c r="N5435" s="17"/>
    </row>
    <row r="5436" spans="2:14" ht="24.95" customHeight="1">
      <c r="B5436" s="17"/>
      <c r="C5436" s="17"/>
      <c r="F5436" s="17"/>
      <c r="G5436" s="17"/>
      <c r="H5436" s="17"/>
      <c r="I5436" s="17"/>
      <c r="J5436" s="17"/>
      <c r="K5436" s="17"/>
      <c r="L5436" s="17"/>
      <c r="M5436" s="17"/>
      <c r="N5436" s="17"/>
    </row>
    <row r="5437" spans="2:14" ht="24.95" customHeight="1">
      <c r="B5437" s="17"/>
      <c r="C5437" s="17"/>
      <c r="F5437" s="17"/>
      <c r="G5437" s="17"/>
      <c r="H5437" s="17"/>
      <c r="I5437" s="17"/>
      <c r="J5437" s="17"/>
      <c r="K5437" s="17"/>
      <c r="L5437" s="17"/>
      <c r="M5437" s="17"/>
      <c r="N5437" s="17"/>
    </row>
    <row r="5438" spans="2:14" ht="24.95" customHeight="1">
      <c r="B5438" s="17"/>
      <c r="C5438" s="17"/>
      <c r="F5438" s="17"/>
      <c r="G5438" s="17"/>
      <c r="H5438" s="17"/>
      <c r="I5438" s="17"/>
      <c r="J5438" s="17"/>
      <c r="K5438" s="17"/>
      <c r="L5438" s="17"/>
      <c r="M5438" s="17"/>
      <c r="N5438" s="17"/>
    </row>
    <row r="5439" spans="2:14" ht="24.95" customHeight="1">
      <c r="B5439" s="17"/>
      <c r="C5439" s="17"/>
      <c r="F5439" s="17"/>
      <c r="G5439" s="17"/>
      <c r="H5439" s="17"/>
      <c r="I5439" s="17"/>
      <c r="J5439" s="17"/>
      <c r="K5439" s="17"/>
      <c r="L5439" s="17"/>
      <c r="M5439" s="17"/>
      <c r="N5439" s="17"/>
    </row>
    <row r="5440" spans="2:14" ht="24.95" customHeight="1">
      <c r="B5440" s="17"/>
      <c r="C5440" s="17"/>
      <c r="F5440" s="17"/>
      <c r="G5440" s="17"/>
      <c r="H5440" s="17"/>
      <c r="I5440" s="17"/>
      <c r="J5440" s="17"/>
      <c r="K5440" s="17"/>
      <c r="L5440" s="17"/>
      <c r="M5440" s="17"/>
      <c r="N5440" s="17"/>
    </row>
    <row r="5441" spans="2:14" ht="24.95" customHeight="1">
      <c r="B5441" s="17"/>
      <c r="C5441" s="17"/>
      <c r="F5441" s="17"/>
      <c r="G5441" s="17"/>
      <c r="H5441" s="17"/>
      <c r="I5441" s="17"/>
      <c r="J5441" s="17"/>
      <c r="K5441" s="17"/>
      <c r="L5441" s="17"/>
      <c r="M5441" s="17"/>
      <c r="N5441" s="17"/>
    </row>
    <row r="5442" spans="2:14" ht="24.95" customHeight="1">
      <c r="B5442" s="17"/>
      <c r="C5442" s="17"/>
      <c r="F5442" s="17"/>
      <c r="G5442" s="17"/>
      <c r="H5442" s="17"/>
      <c r="I5442" s="17"/>
      <c r="J5442" s="17"/>
      <c r="K5442" s="17"/>
      <c r="L5442" s="17"/>
      <c r="M5442" s="17"/>
      <c r="N5442" s="17"/>
    </row>
    <row r="5443" spans="2:14" ht="24.95" customHeight="1">
      <c r="B5443" s="17"/>
      <c r="C5443" s="17"/>
      <c r="F5443" s="17"/>
      <c r="G5443" s="17"/>
      <c r="H5443" s="17"/>
      <c r="I5443" s="17"/>
      <c r="J5443" s="17"/>
      <c r="K5443" s="17"/>
      <c r="L5443" s="17"/>
      <c r="M5443" s="17"/>
      <c r="N5443" s="17"/>
    </row>
    <row r="5444" spans="2:14" ht="24.95" customHeight="1">
      <c r="B5444" s="17"/>
      <c r="C5444" s="17"/>
      <c r="F5444" s="17"/>
      <c r="G5444" s="17"/>
      <c r="H5444" s="17"/>
      <c r="I5444" s="17"/>
      <c r="J5444" s="17"/>
      <c r="K5444" s="17"/>
      <c r="L5444" s="17"/>
      <c r="M5444" s="17"/>
      <c r="N5444" s="17"/>
    </row>
    <row r="5445" spans="2:14" ht="24.95" customHeight="1">
      <c r="B5445" s="17"/>
      <c r="C5445" s="17"/>
      <c r="F5445" s="17"/>
      <c r="G5445" s="17"/>
      <c r="H5445" s="17"/>
      <c r="I5445" s="17"/>
      <c r="J5445" s="17"/>
      <c r="K5445" s="17"/>
      <c r="L5445" s="17"/>
      <c r="M5445" s="17"/>
      <c r="N5445" s="17"/>
    </row>
    <row r="5446" spans="2:14" ht="24.95" customHeight="1">
      <c r="B5446" s="17"/>
      <c r="C5446" s="17"/>
      <c r="F5446" s="17"/>
      <c r="G5446" s="17"/>
      <c r="H5446" s="17"/>
      <c r="I5446" s="17"/>
      <c r="J5446" s="17"/>
      <c r="K5446" s="17"/>
      <c r="L5446" s="17"/>
      <c r="M5446" s="17"/>
      <c r="N5446" s="17"/>
    </row>
    <row r="5447" spans="2:14" ht="24.95" customHeight="1">
      <c r="B5447" s="17"/>
      <c r="C5447" s="17"/>
      <c r="F5447" s="17"/>
      <c r="G5447" s="17"/>
      <c r="H5447" s="17"/>
      <c r="I5447" s="17"/>
      <c r="J5447" s="17"/>
      <c r="K5447" s="17"/>
      <c r="L5447" s="17"/>
      <c r="M5447" s="17"/>
      <c r="N5447" s="17"/>
    </row>
    <row r="5448" spans="2:14" ht="24.95" customHeight="1">
      <c r="B5448" s="17"/>
      <c r="C5448" s="17"/>
      <c r="F5448" s="17"/>
      <c r="G5448" s="17"/>
      <c r="H5448" s="17"/>
      <c r="I5448" s="17"/>
      <c r="J5448" s="17"/>
      <c r="K5448" s="17"/>
      <c r="L5448" s="17"/>
      <c r="M5448" s="17"/>
      <c r="N5448" s="17"/>
    </row>
    <row r="5449" spans="2:14" ht="24.95" customHeight="1">
      <c r="B5449" s="17"/>
      <c r="C5449" s="17"/>
      <c r="F5449" s="17"/>
      <c r="G5449" s="17"/>
      <c r="H5449" s="17"/>
      <c r="I5449" s="17"/>
      <c r="J5449" s="17"/>
      <c r="K5449" s="17"/>
      <c r="L5449" s="17"/>
      <c r="M5449" s="17"/>
      <c r="N5449" s="17"/>
    </row>
    <row r="5450" spans="2:14" ht="24.95" customHeight="1">
      <c r="B5450" s="17"/>
      <c r="C5450" s="17"/>
      <c r="F5450" s="17"/>
      <c r="G5450" s="17"/>
      <c r="H5450" s="17"/>
      <c r="I5450" s="17"/>
      <c r="J5450" s="17"/>
      <c r="K5450" s="17"/>
      <c r="L5450" s="17"/>
      <c r="M5450" s="17"/>
      <c r="N5450" s="17"/>
    </row>
    <row r="5451" spans="2:14" ht="24.95" customHeight="1">
      <c r="B5451" s="17"/>
      <c r="C5451" s="17"/>
      <c r="F5451" s="17"/>
      <c r="G5451" s="17"/>
      <c r="H5451" s="17"/>
      <c r="I5451" s="17"/>
      <c r="J5451" s="17"/>
      <c r="K5451" s="17"/>
      <c r="L5451" s="17"/>
      <c r="M5451" s="17"/>
      <c r="N5451" s="17"/>
    </row>
    <row r="5452" spans="2:14" ht="24.95" customHeight="1">
      <c r="B5452" s="17"/>
      <c r="C5452" s="17"/>
      <c r="F5452" s="17"/>
      <c r="G5452" s="17"/>
      <c r="H5452" s="17"/>
      <c r="I5452" s="17"/>
      <c r="J5452" s="17"/>
      <c r="K5452" s="17"/>
      <c r="L5452" s="17"/>
      <c r="M5452" s="17"/>
      <c r="N5452" s="17"/>
    </row>
    <row r="5453" spans="2:14" ht="24.95" customHeight="1">
      <c r="B5453" s="17"/>
      <c r="C5453" s="17"/>
      <c r="F5453" s="17"/>
      <c r="G5453" s="17"/>
      <c r="H5453" s="17"/>
      <c r="I5453" s="17"/>
      <c r="J5453" s="17"/>
      <c r="K5453" s="17"/>
      <c r="L5453" s="17"/>
      <c r="M5453" s="17"/>
      <c r="N5453" s="17"/>
    </row>
    <row r="5454" spans="2:14" ht="24.95" customHeight="1">
      <c r="B5454" s="17"/>
      <c r="C5454" s="17"/>
      <c r="F5454" s="17"/>
      <c r="G5454" s="17"/>
      <c r="H5454" s="17"/>
      <c r="I5454" s="17"/>
      <c r="J5454" s="17"/>
      <c r="K5454" s="17"/>
      <c r="L5454" s="17"/>
      <c r="M5454" s="17"/>
      <c r="N5454" s="17"/>
    </row>
    <row r="5455" spans="2:14" ht="24.95" customHeight="1">
      <c r="B5455" s="17"/>
      <c r="C5455" s="17"/>
      <c r="F5455" s="17"/>
      <c r="G5455" s="17"/>
      <c r="H5455" s="17"/>
      <c r="I5455" s="17"/>
      <c r="J5455" s="17"/>
      <c r="K5455" s="17"/>
      <c r="L5455" s="17"/>
      <c r="M5455" s="17"/>
      <c r="N5455" s="17"/>
    </row>
    <row r="5456" spans="2:14" ht="24.95" customHeight="1">
      <c r="B5456" s="17"/>
      <c r="C5456" s="17"/>
      <c r="F5456" s="17"/>
      <c r="G5456" s="17"/>
      <c r="H5456" s="17"/>
      <c r="I5456" s="17"/>
      <c r="J5456" s="17"/>
      <c r="K5456" s="17"/>
      <c r="L5456" s="17"/>
      <c r="M5456" s="17"/>
      <c r="N5456" s="17"/>
    </row>
    <row r="5457" spans="2:14" ht="24.95" customHeight="1">
      <c r="B5457" s="17"/>
      <c r="C5457" s="17"/>
      <c r="F5457" s="17"/>
      <c r="G5457" s="17"/>
      <c r="H5457" s="17"/>
      <c r="I5457" s="17"/>
      <c r="J5457" s="17"/>
      <c r="K5457" s="17"/>
      <c r="L5457" s="17"/>
      <c r="M5457" s="17"/>
      <c r="N5457" s="17"/>
    </row>
    <row r="5458" spans="2:14" ht="24.95" customHeight="1">
      <c r="B5458" s="17"/>
      <c r="C5458" s="17"/>
      <c r="F5458" s="17"/>
      <c r="G5458" s="17"/>
      <c r="H5458" s="17"/>
      <c r="I5458" s="17"/>
      <c r="J5458" s="17"/>
      <c r="K5458" s="17"/>
      <c r="L5458" s="17"/>
      <c r="M5458" s="17"/>
      <c r="N5458" s="17"/>
    </row>
    <row r="5459" spans="2:14" ht="24.95" customHeight="1">
      <c r="B5459" s="17"/>
      <c r="C5459" s="17"/>
      <c r="F5459" s="17"/>
      <c r="G5459" s="17"/>
      <c r="H5459" s="17"/>
      <c r="I5459" s="17"/>
      <c r="J5459" s="17"/>
      <c r="K5459" s="17"/>
      <c r="L5459" s="17"/>
      <c r="M5459" s="17"/>
      <c r="N5459" s="17"/>
    </row>
    <row r="5460" spans="2:14" ht="24.95" customHeight="1">
      <c r="B5460" s="17"/>
      <c r="C5460" s="17"/>
      <c r="F5460" s="17"/>
      <c r="G5460" s="17"/>
      <c r="H5460" s="17"/>
      <c r="I5460" s="17"/>
      <c r="J5460" s="17"/>
      <c r="K5460" s="17"/>
      <c r="L5460" s="17"/>
      <c r="M5460" s="17"/>
      <c r="N5460" s="17"/>
    </row>
    <row r="5461" spans="2:14" ht="24.95" customHeight="1">
      <c r="B5461" s="17"/>
      <c r="C5461" s="17"/>
      <c r="F5461" s="17"/>
      <c r="G5461" s="17"/>
      <c r="H5461" s="17"/>
      <c r="I5461" s="17"/>
      <c r="J5461" s="17"/>
      <c r="K5461" s="17"/>
      <c r="L5461" s="17"/>
      <c r="M5461" s="17"/>
      <c r="N5461" s="17"/>
    </row>
    <row r="5462" spans="2:14" ht="24.95" customHeight="1">
      <c r="B5462" s="17"/>
      <c r="C5462" s="17"/>
      <c r="F5462" s="17"/>
      <c r="G5462" s="17"/>
      <c r="H5462" s="17"/>
      <c r="I5462" s="17"/>
      <c r="J5462" s="17"/>
      <c r="K5462" s="17"/>
      <c r="L5462" s="17"/>
      <c r="M5462" s="17"/>
      <c r="N5462" s="17"/>
    </row>
    <row r="5463" spans="2:14" ht="24.95" customHeight="1">
      <c r="B5463" s="17"/>
      <c r="C5463" s="17"/>
      <c r="F5463" s="17"/>
      <c r="G5463" s="17"/>
      <c r="H5463" s="17"/>
      <c r="I5463" s="17"/>
      <c r="J5463" s="17"/>
      <c r="K5463" s="17"/>
      <c r="L5463" s="17"/>
      <c r="M5463" s="17"/>
      <c r="N5463" s="17"/>
    </row>
    <row r="5464" spans="2:14" ht="24.95" customHeight="1">
      <c r="B5464" s="17"/>
      <c r="C5464" s="17"/>
      <c r="F5464" s="17"/>
      <c r="G5464" s="17"/>
      <c r="H5464" s="17"/>
      <c r="I5464" s="17"/>
      <c r="J5464" s="17"/>
      <c r="K5464" s="17"/>
      <c r="L5464" s="17"/>
      <c r="M5464" s="17"/>
      <c r="N5464" s="17"/>
    </row>
    <row r="5465" spans="2:14" ht="24.95" customHeight="1">
      <c r="B5465" s="17"/>
      <c r="C5465" s="17"/>
      <c r="F5465" s="17"/>
      <c r="G5465" s="17"/>
      <c r="H5465" s="17"/>
      <c r="I5465" s="17"/>
      <c r="J5465" s="17"/>
      <c r="K5465" s="17"/>
      <c r="L5465" s="17"/>
      <c r="M5465" s="17"/>
      <c r="N5465" s="17"/>
    </row>
    <row r="5466" spans="2:14" ht="24.95" customHeight="1">
      <c r="B5466" s="17"/>
      <c r="C5466" s="17"/>
      <c r="F5466" s="17"/>
      <c r="G5466" s="17"/>
      <c r="H5466" s="17"/>
      <c r="I5466" s="17"/>
      <c r="J5466" s="17"/>
      <c r="K5466" s="17"/>
      <c r="L5466" s="17"/>
      <c r="M5466" s="17"/>
      <c r="N5466" s="17"/>
    </row>
    <row r="5467" spans="2:14" ht="24.95" customHeight="1">
      <c r="B5467" s="17"/>
      <c r="C5467" s="17"/>
      <c r="F5467" s="17"/>
      <c r="G5467" s="17"/>
      <c r="H5467" s="17"/>
      <c r="I5467" s="17"/>
      <c r="J5467" s="17"/>
      <c r="K5467" s="17"/>
      <c r="L5467" s="17"/>
      <c r="M5467" s="17"/>
      <c r="N5467" s="17"/>
    </row>
    <row r="5468" spans="2:14" ht="24.95" customHeight="1">
      <c r="B5468" s="17"/>
      <c r="C5468" s="17"/>
      <c r="F5468" s="17"/>
      <c r="G5468" s="17"/>
      <c r="H5468" s="17"/>
      <c r="I5468" s="17"/>
      <c r="J5468" s="17"/>
      <c r="K5468" s="17"/>
      <c r="L5468" s="17"/>
      <c r="M5468" s="17"/>
      <c r="N5468" s="17"/>
    </row>
    <row r="5469" spans="2:14" ht="24.95" customHeight="1">
      <c r="B5469" s="17"/>
      <c r="C5469" s="17"/>
      <c r="F5469" s="17"/>
      <c r="G5469" s="17"/>
      <c r="H5469" s="17"/>
      <c r="I5469" s="17"/>
      <c r="J5469" s="17"/>
      <c r="K5469" s="17"/>
      <c r="L5469" s="17"/>
      <c r="M5469" s="17"/>
      <c r="N5469" s="17"/>
    </row>
    <row r="5470" spans="2:14" ht="24.95" customHeight="1">
      <c r="B5470" s="17"/>
      <c r="C5470" s="17"/>
      <c r="F5470" s="17"/>
      <c r="G5470" s="17"/>
      <c r="H5470" s="17"/>
      <c r="I5470" s="17"/>
      <c r="J5470" s="17"/>
      <c r="K5470" s="17"/>
      <c r="L5470" s="17"/>
      <c r="M5470" s="17"/>
      <c r="N5470" s="17"/>
    </row>
    <row r="5471" spans="2:14" ht="24.95" customHeight="1">
      <c r="B5471" s="17"/>
      <c r="C5471" s="17"/>
      <c r="F5471" s="17"/>
      <c r="G5471" s="17"/>
      <c r="H5471" s="17"/>
      <c r="I5471" s="17"/>
      <c r="J5471" s="17"/>
      <c r="K5471" s="17"/>
      <c r="L5471" s="17"/>
      <c r="M5471" s="17"/>
      <c r="N5471" s="17"/>
    </row>
    <row r="5472" spans="2:14" ht="24.95" customHeight="1">
      <c r="B5472" s="17"/>
      <c r="C5472" s="17"/>
      <c r="F5472" s="17"/>
      <c r="G5472" s="17"/>
      <c r="H5472" s="17"/>
      <c r="I5472" s="17"/>
      <c r="J5472" s="17"/>
      <c r="K5472" s="17"/>
      <c r="L5472" s="17"/>
      <c r="M5472" s="17"/>
      <c r="N5472" s="17"/>
    </row>
    <row r="5473" spans="2:14" ht="24.95" customHeight="1">
      <c r="B5473" s="17"/>
      <c r="C5473" s="17"/>
      <c r="F5473" s="17"/>
      <c r="G5473" s="17"/>
      <c r="H5473" s="17"/>
      <c r="I5473" s="17"/>
      <c r="J5473" s="17"/>
      <c r="K5473" s="17"/>
      <c r="L5473" s="17"/>
      <c r="M5473" s="17"/>
      <c r="N5473" s="17"/>
    </row>
    <row r="5474" spans="2:14" ht="24.95" customHeight="1">
      <c r="B5474" s="17"/>
      <c r="C5474" s="17"/>
      <c r="F5474" s="17"/>
      <c r="G5474" s="17"/>
      <c r="H5474" s="17"/>
      <c r="I5474" s="17"/>
      <c r="J5474" s="17"/>
      <c r="K5474" s="17"/>
      <c r="L5474" s="17"/>
      <c r="M5474" s="17"/>
      <c r="N5474" s="17"/>
    </row>
    <row r="5475" spans="2:14" ht="24.95" customHeight="1">
      <c r="B5475" s="17"/>
      <c r="C5475" s="17"/>
      <c r="F5475" s="17"/>
      <c r="G5475" s="17"/>
      <c r="H5475" s="17"/>
      <c r="I5475" s="17"/>
      <c r="J5475" s="17"/>
      <c r="K5475" s="17"/>
      <c r="L5475" s="17"/>
      <c r="M5475" s="17"/>
      <c r="N5475" s="17"/>
    </row>
    <row r="5476" spans="2:14" ht="24.95" customHeight="1">
      <c r="B5476" s="17"/>
      <c r="C5476" s="17"/>
      <c r="F5476" s="17"/>
      <c r="G5476" s="17"/>
      <c r="H5476" s="17"/>
      <c r="I5476" s="17"/>
      <c r="J5476" s="17"/>
      <c r="K5476" s="17"/>
      <c r="L5476" s="17"/>
      <c r="M5476" s="17"/>
      <c r="N5476" s="17"/>
    </row>
    <row r="5477" spans="2:14" ht="24.95" customHeight="1">
      <c r="B5477" s="17"/>
      <c r="C5477" s="17"/>
      <c r="F5477" s="17"/>
      <c r="G5477" s="17"/>
      <c r="H5477" s="17"/>
      <c r="I5477" s="17"/>
      <c r="J5477" s="17"/>
      <c r="K5477" s="17"/>
      <c r="L5477" s="17"/>
      <c r="M5477" s="17"/>
      <c r="N5477" s="17"/>
    </row>
    <row r="5478" spans="2:14" ht="24.95" customHeight="1">
      <c r="B5478" s="17"/>
      <c r="C5478" s="17"/>
      <c r="F5478" s="17"/>
      <c r="G5478" s="17"/>
      <c r="H5478" s="17"/>
      <c r="I5478" s="17"/>
      <c r="J5478" s="17"/>
      <c r="K5478" s="17"/>
      <c r="L5478" s="17"/>
      <c r="M5478" s="17"/>
      <c r="N5478" s="17"/>
    </row>
    <row r="5479" spans="2:14" ht="24.95" customHeight="1">
      <c r="B5479" s="17"/>
      <c r="C5479" s="17"/>
      <c r="F5479" s="17"/>
      <c r="G5479" s="17"/>
      <c r="H5479" s="17"/>
      <c r="I5479" s="17"/>
      <c r="J5479" s="17"/>
      <c r="K5479" s="17"/>
      <c r="L5479" s="17"/>
      <c r="M5479" s="17"/>
      <c r="N5479" s="17"/>
    </row>
    <row r="5480" spans="2:14" ht="24.95" customHeight="1">
      <c r="B5480" s="17"/>
      <c r="C5480" s="17"/>
      <c r="F5480" s="17"/>
      <c r="G5480" s="17"/>
      <c r="H5480" s="17"/>
      <c r="I5480" s="17"/>
      <c r="J5480" s="17"/>
      <c r="K5480" s="17"/>
      <c r="L5480" s="17"/>
      <c r="M5480" s="17"/>
      <c r="N5480" s="17"/>
    </row>
    <row r="5481" spans="2:14" ht="24.95" customHeight="1">
      <c r="B5481" s="17"/>
      <c r="C5481" s="17"/>
      <c r="F5481" s="17"/>
      <c r="G5481" s="17"/>
      <c r="H5481" s="17"/>
      <c r="I5481" s="17"/>
      <c r="J5481" s="17"/>
      <c r="K5481" s="17"/>
      <c r="L5481" s="17"/>
      <c r="M5481" s="17"/>
      <c r="N5481" s="17"/>
    </row>
    <row r="5482" spans="2:14" ht="24.95" customHeight="1">
      <c r="B5482" s="17"/>
      <c r="C5482" s="17"/>
      <c r="F5482" s="17"/>
      <c r="G5482" s="17"/>
      <c r="H5482" s="17"/>
      <c r="I5482" s="17"/>
      <c r="J5482" s="17"/>
      <c r="K5482" s="17"/>
      <c r="L5482" s="17"/>
      <c r="M5482" s="17"/>
      <c r="N5482" s="17"/>
    </row>
    <row r="5483" spans="2:14" ht="24.95" customHeight="1">
      <c r="B5483" s="17"/>
      <c r="C5483" s="17"/>
      <c r="F5483" s="17"/>
      <c r="G5483" s="17"/>
      <c r="H5483" s="17"/>
      <c r="I5483" s="17"/>
      <c r="J5483" s="17"/>
      <c r="K5483" s="17"/>
      <c r="L5483" s="17"/>
      <c r="M5483" s="17"/>
      <c r="N5483" s="17"/>
    </row>
    <row r="5484" spans="2:14" ht="24.95" customHeight="1">
      <c r="B5484" s="17"/>
      <c r="C5484" s="17"/>
      <c r="F5484" s="17"/>
      <c r="G5484" s="17"/>
      <c r="H5484" s="17"/>
      <c r="I5484" s="17"/>
      <c r="J5484" s="17"/>
      <c r="K5484" s="17"/>
      <c r="L5484" s="17"/>
      <c r="M5484" s="17"/>
      <c r="N5484" s="17"/>
    </row>
    <row r="5485" spans="2:14" ht="24.95" customHeight="1">
      <c r="B5485" s="17"/>
      <c r="C5485" s="17"/>
      <c r="F5485" s="17"/>
      <c r="G5485" s="17"/>
      <c r="H5485" s="17"/>
      <c r="I5485" s="17"/>
      <c r="J5485" s="17"/>
      <c r="K5485" s="17"/>
      <c r="L5485" s="17"/>
      <c r="M5485" s="17"/>
      <c r="N5485" s="17"/>
    </row>
    <row r="5486" spans="2:14" ht="24.95" customHeight="1">
      <c r="B5486" s="17"/>
      <c r="C5486" s="17"/>
      <c r="F5486" s="17"/>
      <c r="G5486" s="17"/>
      <c r="H5486" s="17"/>
      <c r="I5486" s="17"/>
      <c r="J5486" s="17"/>
      <c r="K5486" s="17"/>
      <c r="L5486" s="17"/>
      <c r="M5486" s="17"/>
      <c r="N5486" s="17"/>
    </row>
    <row r="5487" spans="2:14" ht="24.95" customHeight="1">
      <c r="B5487" s="17"/>
      <c r="C5487" s="17"/>
      <c r="F5487" s="17"/>
      <c r="G5487" s="17"/>
      <c r="H5487" s="17"/>
      <c r="I5487" s="17"/>
      <c r="J5487" s="17"/>
      <c r="K5487" s="17"/>
      <c r="L5487" s="17"/>
      <c r="M5487" s="17"/>
      <c r="N5487" s="17"/>
    </row>
    <row r="5488" spans="2:14" ht="24.95" customHeight="1">
      <c r="B5488" s="17"/>
      <c r="C5488" s="17"/>
      <c r="F5488" s="17"/>
      <c r="G5488" s="17"/>
      <c r="H5488" s="17"/>
      <c r="I5488" s="17"/>
      <c r="J5488" s="17"/>
      <c r="K5488" s="17"/>
      <c r="L5488" s="17"/>
      <c r="M5488" s="17"/>
      <c r="N5488" s="17"/>
    </row>
    <row r="5489" spans="2:14" ht="24.95" customHeight="1">
      <c r="B5489" s="17"/>
      <c r="C5489" s="17"/>
      <c r="F5489" s="17"/>
      <c r="G5489" s="17"/>
      <c r="H5489" s="17"/>
      <c r="I5489" s="17"/>
      <c r="J5489" s="17"/>
      <c r="K5489" s="17"/>
      <c r="L5489" s="17"/>
      <c r="M5489" s="17"/>
      <c r="N5489" s="17"/>
    </row>
    <row r="5490" spans="2:14" ht="24.95" customHeight="1">
      <c r="B5490" s="17"/>
      <c r="C5490" s="17"/>
      <c r="F5490" s="17"/>
      <c r="G5490" s="17"/>
      <c r="H5490" s="17"/>
      <c r="I5490" s="17"/>
      <c r="J5490" s="17"/>
      <c r="K5490" s="17"/>
      <c r="L5490" s="17"/>
      <c r="M5490" s="17"/>
      <c r="N5490" s="17"/>
    </row>
    <row r="5491" spans="2:14" ht="24.95" customHeight="1">
      <c r="B5491" s="17"/>
      <c r="C5491" s="17"/>
      <c r="F5491" s="17"/>
      <c r="G5491" s="17"/>
      <c r="H5491" s="17"/>
      <c r="I5491" s="17"/>
      <c r="J5491" s="17"/>
      <c r="K5491" s="17"/>
      <c r="L5491" s="17"/>
      <c r="M5491" s="17"/>
      <c r="N5491" s="17"/>
    </row>
    <row r="5492" spans="2:14" ht="24.95" customHeight="1">
      <c r="B5492" s="17"/>
      <c r="C5492" s="17"/>
      <c r="F5492" s="17"/>
      <c r="G5492" s="17"/>
      <c r="H5492" s="17"/>
      <c r="I5492" s="17"/>
      <c r="J5492" s="17"/>
      <c r="K5492" s="17"/>
      <c r="L5492" s="17"/>
      <c r="M5492" s="17"/>
      <c r="N5492" s="17"/>
    </row>
    <row r="5493" spans="2:14" ht="24.95" customHeight="1">
      <c r="B5493" s="17"/>
      <c r="C5493" s="17"/>
      <c r="F5493" s="17"/>
      <c r="G5493" s="17"/>
      <c r="H5493" s="17"/>
      <c r="I5493" s="17"/>
      <c r="J5493" s="17"/>
      <c r="K5493" s="17"/>
      <c r="L5493" s="17"/>
      <c r="M5493" s="17"/>
      <c r="N5493" s="17"/>
    </row>
    <row r="5494" spans="2:14" ht="24.95" customHeight="1">
      <c r="B5494" s="17"/>
      <c r="C5494" s="17"/>
      <c r="F5494" s="17"/>
      <c r="G5494" s="17"/>
      <c r="H5494" s="17"/>
      <c r="I5494" s="17"/>
      <c r="J5494" s="17"/>
      <c r="K5494" s="17"/>
      <c r="L5494" s="17"/>
      <c r="M5494" s="17"/>
      <c r="N5494" s="17"/>
    </row>
    <row r="5495" spans="2:14" ht="24.95" customHeight="1">
      <c r="B5495" s="17"/>
      <c r="C5495" s="17"/>
      <c r="F5495" s="17"/>
      <c r="G5495" s="17"/>
      <c r="H5495" s="17"/>
      <c r="I5495" s="17"/>
      <c r="J5495" s="17"/>
      <c r="K5495" s="17"/>
      <c r="L5495" s="17"/>
      <c r="M5495" s="17"/>
      <c r="N5495" s="17"/>
    </row>
    <row r="5496" spans="2:14" ht="24.95" customHeight="1">
      <c r="B5496" s="17"/>
      <c r="C5496" s="17"/>
      <c r="F5496" s="17"/>
      <c r="G5496" s="17"/>
      <c r="H5496" s="17"/>
      <c r="I5496" s="17"/>
      <c r="J5496" s="17"/>
      <c r="K5496" s="17"/>
      <c r="L5496" s="17"/>
      <c r="M5496" s="17"/>
      <c r="N5496" s="17"/>
    </row>
    <row r="5497" spans="2:14" ht="24.95" customHeight="1">
      <c r="B5497" s="17"/>
      <c r="C5497" s="17"/>
      <c r="F5497" s="17"/>
      <c r="G5497" s="17"/>
      <c r="H5497" s="17"/>
      <c r="I5497" s="17"/>
      <c r="J5497" s="17"/>
      <c r="K5497" s="17"/>
      <c r="L5497" s="17"/>
      <c r="M5497" s="17"/>
      <c r="N5497" s="17"/>
    </row>
    <row r="5498" spans="2:14" ht="24.95" customHeight="1">
      <c r="B5498" s="17"/>
      <c r="C5498" s="17"/>
      <c r="F5498" s="17"/>
      <c r="G5498" s="17"/>
      <c r="H5498" s="17"/>
      <c r="I5498" s="17"/>
      <c r="J5498" s="17"/>
      <c r="K5498" s="17"/>
      <c r="L5498" s="17"/>
      <c r="M5498" s="17"/>
      <c r="N5498" s="17"/>
    </row>
    <row r="5499" spans="2:14" ht="24.95" customHeight="1">
      <c r="B5499" s="17"/>
      <c r="C5499" s="17"/>
      <c r="F5499" s="17"/>
      <c r="G5499" s="17"/>
      <c r="H5499" s="17"/>
      <c r="I5499" s="17"/>
      <c r="J5499" s="17"/>
      <c r="K5499" s="17"/>
      <c r="L5499" s="17"/>
      <c r="M5499" s="17"/>
      <c r="N5499" s="17"/>
    </row>
    <row r="5500" spans="2:14" ht="24.95" customHeight="1">
      <c r="B5500" s="17"/>
      <c r="C5500" s="17"/>
      <c r="F5500" s="17"/>
      <c r="G5500" s="17"/>
      <c r="H5500" s="17"/>
      <c r="I5500" s="17"/>
      <c r="J5500" s="17"/>
      <c r="K5500" s="17"/>
      <c r="L5500" s="17"/>
      <c r="M5500" s="17"/>
      <c r="N5500" s="17"/>
    </row>
    <row r="5501" spans="2:14" ht="24.95" customHeight="1">
      <c r="B5501" s="17"/>
      <c r="C5501" s="17"/>
      <c r="F5501" s="17"/>
      <c r="G5501" s="17"/>
      <c r="H5501" s="17"/>
      <c r="I5501" s="17"/>
      <c r="J5501" s="17"/>
      <c r="K5501" s="17"/>
      <c r="L5501" s="17"/>
      <c r="M5501" s="17"/>
      <c r="N5501" s="17"/>
    </row>
    <row r="5502" spans="2:14" ht="24.95" customHeight="1">
      <c r="B5502" s="17"/>
      <c r="C5502" s="17"/>
      <c r="F5502" s="17"/>
      <c r="G5502" s="17"/>
      <c r="H5502" s="17"/>
      <c r="I5502" s="17"/>
      <c r="J5502" s="17"/>
      <c r="K5502" s="17"/>
      <c r="L5502" s="17"/>
      <c r="M5502" s="17"/>
      <c r="N5502" s="17"/>
    </row>
    <row r="5503" spans="2:14" ht="24.95" customHeight="1">
      <c r="B5503" s="17"/>
      <c r="C5503" s="17"/>
      <c r="F5503" s="17"/>
      <c r="G5503" s="17"/>
      <c r="H5503" s="17"/>
      <c r="I5503" s="17"/>
      <c r="J5503" s="17"/>
      <c r="K5503" s="17"/>
      <c r="L5503" s="17"/>
      <c r="M5503" s="17"/>
      <c r="N5503" s="17"/>
    </row>
    <row r="5504" spans="2:14" ht="24.95" customHeight="1">
      <c r="B5504" s="17"/>
      <c r="C5504" s="17"/>
      <c r="F5504" s="17"/>
      <c r="G5504" s="17"/>
      <c r="H5504" s="17"/>
      <c r="I5504" s="17"/>
      <c r="J5504" s="17"/>
      <c r="K5504" s="17"/>
      <c r="L5504" s="17"/>
      <c r="M5504" s="17"/>
      <c r="N5504" s="17"/>
    </row>
    <row r="5505" spans="2:14" ht="24.95" customHeight="1">
      <c r="B5505" s="17"/>
      <c r="C5505" s="17"/>
      <c r="F5505" s="17"/>
      <c r="G5505" s="17"/>
      <c r="H5505" s="17"/>
      <c r="I5505" s="17"/>
      <c r="J5505" s="17"/>
      <c r="K5505" s="17"/>
      <c r="L5505" s="17"/>
      <c r="M5505" s="17"/>
      <c r="N5505" s="17"/>
    </row>
    <row r="5506" spans="2:14" ht="24.95" customHeight="1">
      <c r="B5506" s="17"/>
      <c r="C5506" s="17"/>
      <c r="F5506" s="17"/>
      <c r="G5506" s="17"/>
      <c r="H5506" s="17"/>
      <c r="I5506" s="17"/>
      <c r="J5506" s="17"/>
      <c r="K5506" s="17"/>
      <c r="L5506" s="17"/>
      <c r="M5506" s="17"/>
      <c r="N5506" s="17"/>
    </row>
    <row r="5507" spans="2:14" ht="24.95" customHeight="1">
      <c r="B5507" s="17"/>
      <c r="C5507" s="17"/>
      <c r="F5507" s="17"/>
      <c r="G5507" s="17"/>
      <c r="H5507" s="17"/>
      <c r="I5507" s="17"/>
      <c r="J5507" s="17"/>
      <c r="K5507" s="17"/>
      <c r="L5507" s="17"/>
      <c r="M5507" s="17"/>
      <c r="N5507" s="17"/>
    </row>
    <row r="5508" spans="2:14" ht="24.95" customHeight="1">
      <c r="B5508" s="17"/>
      <c r="C5508" s="17"/>
      <c r="F5508" s="17"/>
      <c r="G5508" s="17"/>
      <c r="H5508" s="17"/>
      <c r="I5508" s="17"/>
      <c r="J5508" s="17"/>
      <c r="K5508" s="17"/>
      <c r="L5508" s="17"/>
      <c r="M5508" s="17"/>
      <c r="N5508" s="17"/>
    </row>
    <row r="5509" spans="2:14" ht="24.95" customHeight="1">
      <c r="B5509" s="17"/>
      <c r="C5509" s="17"/>
      <c r="F5509" s="17"/>
      <c r="G5509" s="17"/>
      <c r="H5509" s="17"/>
      <c r="I5509" s="17"/>
      <c r="J5509" s="17"/>
      <c r="K5509" s="17"/>
      <c r="L5509" s="17"/>
      <c r="M5509" s="17"/>
      <c r="N5509" s="17"/>
    </row>
    <row r="5510" spans="2:14" ht="24.95" customHeight="1">
      <c r="B5510" s="17"/>
      <c r="C5510" s="17"/>
      <c r="F5510" s="17"/>
      <c r="G5510" s="17"/>
      <c r="H5510" s="17"/>
      <c r="I5510" s="17"/>
      <c r="J5510" s="17"/>
      <c r="K5510" s="17"/>
      <c r="L5510" s="17"/>
      <c r="M5510" s="17"/>
      <c r="N5510" s="17"/>
    </row>
    <row r="5511" spans="2:14" ht="24.95" customHeight="1">
      <c r="B5511" s="17"/>
      <c r="C5511" s="17"/>
      <c r="F5511" s="17"/>
      <c r="G5511" s="17"/>
      <c r="H5511" s="17"/>
      <c r="I5511" s="17"/>
      <c r="J5511" s="17"/>
      <c r="K5511" s="17"/>
      <c r="L5511" s="17"/>
      <c r="M5511" s="17"/>
      <c r="N5511" s="17"/>
    </row>
    <row r="5512" spans="2:14" ht="24.95" customHeight="1">
      <c r="B5512" s="17"/>
      <c r="C5512" s="17"/>
      <c r="F5512" s="17"/>
      <c r="G5512" s="17"/>
      <c r="H5512" s="17"/>
      <c r="I5512" s="17"/>
      <c r="J5512" s="17"/>
      <c r="K5512" s="17"/>
      <c r="L5512" s="17"/>
      <c r="M5512" s="17"/>
      <c r="N5512" s="17"/>
    </row>
    <row r="5513" spans="2:14" ht="24.95" customHeight="1">
      <c r="B5513" s="17"/>
      <c r="C5513" s="17"/>
      <c r="F5513" s="17"/>
      <c r="G5513" s="17"/>
      <c r="H5513" s="17"/>
      <c r="I5513" s="17"/>
      <c r="J5513" s="17"/>
      <c r="K5513" s="17"/>
      <c r="L5513" s="17"/>
      <c r="M5513" s="17"/>
      <c r="N5513" s="17"/>
    </row>
    <row r="5514" spans="2:14" ht="24.95" customHeight="1">
      <c r="B5514" s="17"/>
      <c r="C5514" s="17"/>
      <c r="F5514" s="17"/>
      <c r="G5514" s="17"/>
      <c r="H5514" s="17"/>
      <c r="I5514" s="17"/>
      <c r="J5514" s="17"/>
      <c r="K5514" s="17"/>
      <c r="L5514" s="17"/>
      <c r="M5514" s="17"/>
      <c r="N5514" s="17"/>
    </row>
    <row r="5515" spans="2:14" ht="24.95" customHeight="1">
      <c r="B5515" s="17"/>
      <c r="C5515" s="17"/>
      <c r="F5515" s="17"/>
      <c r="G5515" s="17"/>
      <c r="H5515" s="17"/>
      <c r="I5515" s="17"/>
      <c r="J5515" s="17"/>
      <c r="K5515" s="17"/>
      <c r="L5515" s="17"/>
      <c r="M5515" s="17"/>
      <c r="N5515" s="17"/>
    </row>
    <row r="5516" spans="2:14" ht="24.95" customHeight="1">
      <c r="B5516" s="17"/>
      <c r="C5516" s="17"/>
      <c r="F5516" s="17"/>
      <c r="G5516" s="17"/>
      <c r="H5516" s="17"/>
      <c r="I5516" s="17"/>
      <c r="J5516" s="17"/>
      <c r="K5516" s="17"/>
      <c r="L5516" s="17"/>
      <c r="M5516" s="17"/>
      <c r="N5516" s="17"/>
    </row>
    <row r="5517" spans="2:14" ht="24.95" customHeight="1">
      <c r="B5517" s="17"/>
      <c r="C5517" s="17"/>
      <c r="F5517" s="17"/>
      <c r="G5517" s="17"/>
      <c r="H5517" s="17"/>
      <c r="I5517" s="17"/>
      <c r="J5517" s="17"/>
      <c r="K5517" s="17"/>
      <c r="L5517" s="17"/>
      <c r="M5517" s="17"/>
      <c r="N5517" s="17"/>
    </row>
    <row r="5518" spans="2:14" ht="24.95" customHeight="1">
      <c r="B5518" s="17"/>
      <c r="C5518" s="17"/>
      <c r="F5518" s="17"/>
      <c r="G5518" s="17"/>
      <c r="H5518" s="17"/>
      <c r="I5518" s="17"/>
      <c r="J5518" s="17"/>
      <c r="K5518" s="17"/>
      <c r="L5518" s="17"/>
      <c r="M5518" s="17"/>
      <c r="N5518" s="17"/>
    </row>
    <row r="5519" spans="2:14" ht="24.95" customHeight="1">
      <c r="B5519" s="17"/>
      <c r="C5519" s="17"/>
      <c r="F5519" s="17"/>
      <c r="G5519" s="17"/>
      <c r="H5519" s="17"/>
      <c r="I5519" s="17"/>
      <c r="J5519" s="17"/>
      <c r="K5519" s="17"/>
      <c r="L5519" s="17"/>
      <c r="M5519" s="17"/>
      <c r="N5519" s="17"/>
    </row>
    <row r="5520" spans="2:14" ht="24.95" customHeight="1">
      <c r="B5520" s="17"/>
      <c r="C5520" s="17"/>
      <c r="F5520" s="17"/>
      <c r="G5520" s="17"/>
      <c r="H5520" s="17"/>
      <c r="I5520" s="17"/>
      <c r="J5520" s="17"/>
      <c r="K5520" s="17"/>
      <c r="L5520" s="17"/>
      <c r="M5520" s="17"/>
      <c r="N5520" s="17"/>
    </row>
    <row r="5521" spans="2:14" ht="24.95" customHeight="1">
      <c r="B5521" s="17"/>
      <c r="C5521" s="17"/>
      <c r="F5521" s="17"/>
      <c r="G5521" s="17"/>
      <c r="H5521" s="17"/>
      <c r="I5521" s="17"/>
      <c r="J5521" s="17"/>
      <c r="K5521" s="17"/>
      <c r="L5521" s="17"/>
      <c r="M5521" s="17"/>
      <c r="N5521" s="17"/>
    </row>
    <row r="5522" spans="2:14" ht="24.95" customHeight="1">
      <c r="B5522" s="17"/>
      <c r="C5522" s="17"/>
      <c r="F5522" s="17"/>
      <c r="G5522" s="17"/>
      <c r="H5522" s="17"/>
      <c r="I5522" s="17"/>
      <c r="J5522" s="17"/>
      <c r="K5522" s="17"/>
      <c r="L5522" s="17"/>
      <c r="M5522" s="17"/>
      <c r="N5522" s="17"/>
    </row>
    <row r="5523" spans="2:14" ht="24.95" customHeight="1">
      <c r="B5523" s="17"/>
      <c r="C5523" s="17"/>
      <c r="F5523" s="17"/>
      <c r="G5523" s="17"/>
      <c r="H5523" s="17"/>
      <c r="I5523" s="17"/>
      <c r="J5523" s="17"/>
      <c r="K5523" s="17"/>
      <c r="L5523" s="17"/>
      <c r="M5523" s="17"/>
      <c r="N5523" s="17"/>
    </row>
    <row r="5524" spans="2:14" ht="24.95" customHeight="1">
      <c r="B5524" s="17"/>
      <c r="C5524" s="17"/>
      <c r="F5524" s="17"/>
      <c r="G5524" s="17"/>
      <c r="H5524" s="17"/>
      <c r="I5524" s="17"/>
      <c r="J5524" s="17"/>
      <c r="K5524" s="17"/>
      <c r="L5524" s="17"/>
      <c r="M5524" s="17"/>
      <c r="N5524" s="17"/>
    </row>
    <row r="5525" spans="2:14" ht="24.95" customHeight="1">
      <c r="B5525" s="17"/>
      <c r="C5525" s="17"/>
      <c r="F5525" s="17"/>
      <c r="G5525" s="17"/>
      <c r="H5525" s="17"/>
      <c r="I5525" s="17"/>
      <c r="J5525" s="17"/>
      <c r="K5525" s="17"/>
      <c r="L5525" s="17"/>
      <c r="M5525" s="17"/>
      <c r="N5525" s="17"/>
    </row>
    <row r="5526" spans="2:14" ht="24.95" customHeight="1">
      <c r="B5526" s="17"/>
      <c r="C5526" s="17"/>
      <c r="F5526" s="17"/>
      <c r="G5526" s="17"/>
      <c r="H5526" s="17"/>
      <c r="I5526" s="17"/>
      <c r="J5526" s="17"/>
      <c r="K5526" s="17"/>
      <c r="L5526" s="17"/>
      <c r="M5526" s="17"/>
      <c r="N5526" s="17"/>
    </row>
    <row r="5527" spans="2:14" ht="24.95" customHeight="1">
      <c r="B5527" s="17"/>
      <c r="C5527" s="17"/>
      <c r="F5527" s="17"/>
      <c r="G5527" s="17"/>
      <c r="H5527" s="17"/>
      <c r="I5527" s="17"/>
      <c r="J5527" s="17"/>
      <c r="K5527" s="17"/>
      <c r="L5527" s="17"/>
      <c r="M5527" s="17"/>
      <c r="N5527" s="17"/>
    </row>
    <row r="5528" spans="2:14" ht="24.95" customHeight="1">
      <c r="B5528" s="17"/>
      <c r="C5528" s="17"/>
      <c r="F5528" s="17"/>
      <c r="G5528" s="17"/>
      <c r="H5528" s="17"/>
      <c r="I5528" s="17"/>
      <c r="J5528" s="17"/>
      <c r="K5528" s="17"/>
      <c r="L5528" s="17"/>
      <c r="M5528" s="17"/>
      <c r="N5528" s="17"/>
    </row>
    <row r="5529" spans="2:14" ht="24.95" customHeight="1">
      <c r="B5529" s="17"/>
      <c r="C5529" s="17"/>
      <c r="F5529" s="17"/>
      <c r="G5529" s="17"/>
      <c r="H5529" s="17"/>
      <c r="I5529" s="17"/>
      <c r="J5529" s="17"/>
      <c r="K5529" s="17"/>
      <c r="L5529" s="17"/>
      <c r="M5529" s="17"/>
      <c r="N5529" s="17"/>
    </row>
    <row r="5530" spans="2:14" ht="24.95" customHeight="1">
      <c r="B5530" s="17"/>
      <c r="C5530" s="17"/>
      <c r="F5530" s="17"/>
      <c r="G5530" s="17"/>
      <c r="H5530" s="17"/>
      <c r="I5530" s="17"/>
      <c r="J5530" s="17"/>
      <c r="K5530" s="17"/>
      <c r="L5530" s="17"/>
      <c r="M5530" s="17"/>
      <c r="N5530" s="17"/>
    </row>
    <row r="5531" spans="2:14" ht="24.95" customHeight="1">
      <c r="B5531" s="17"/>
      <c r="C5531" s="17"/>
      <c r="F5531" s="17"/>
      <c r="G5531" s="17"/>
      <c r="H5531" s="17"/>
      <c r="I5531" s="17"/>
      <c r="J5531" s="17"/>
      <c r="K5531" s="17"/>
      <c r="L5531" s="17"/>
      <c r="M5531" s="17"/>
      <c r="N5531" s="17"/>
    </row>
    <row r="5532" spans="2:14" ht="24.95" customHeight="1">
      <c r="B5532" s="17"/>
      <c r="C5532" s="17"/>
      <c r="F5532" s="17"/>
      <c r="G5532" s="17"/>
      <c r="H5532" s="17"/>
      <c r="I5532" s="17"/>
      <c r="J5532" s="17"/>
      <c r="K5532" s="17"/>
      <c r="L5532" s="17"/>
      <c r="M5532" s="17"/>
      <c r="N5532" s="17"/>
    </row>
    <row r="5533" spans="2:14" ht="24.95" customHeight="1">
      <c r="B5533" s="17"/>
      <c r="C5533" s="17"/>
      <c r="F5533" s="17"/>
      <c r="G5533" s="17"/>
      <c r="H5533" s="17"/>
      <c r="I5533" s="17"/>
      <c r="J5533" s="17"/>
      <c r="K5533" s="17"/>
      <c r="L5533" s="17"/>
      <c r="M5533" s="17"/>
      <c r="N5533" s="17"/>
    </row>
    <row r="5534" spans="2:14" ht="24.95" customHeight="1">
      <c r="B5534" s="17"/>
      <c r="C5534" s="17"/>
      <c r="F5534" s="17"/>
      <c r="G5534" s="17"/>
      <c r="H5534" s="17"/>
      <c r="I5534" s="17"/>
      <c r="J5534" s="17"/>
      <c r="K5534" s="17"/>
      <c r="L5534" s="17"/>
      <c r="M5534" s="17"/>
      <c r="N5534" s="17"/>
    </row>
    <row r="5535" spans="2:14" ht="24.95" customHeight="1">
      <c r="B5535" s="17"/>
      <c r="C5535" s="17"/>
      <c r="F5535" s="17"/>
      <c r="G5535" s="17"/>
      <c r="H5535" s="17"/>
      <c r="I5535" s="17"/>
      <c r="J5535" s="17"/>
      <c r="K5535" s="17"/>
      <c r="L5535" s="17"/>
      <c r="M5535" s="17"/>
      <c r="N5535" s="17"/>
    </row>
    <row r="5536" spans="2:14" ht="24.95" customHeight="1">
      <c r="B5536" s="17"/>
      <c r="C5536" s="17"/>
      <c r="F5536" s="17"/>
      <c r="G5536" s="17"/>
      <c r="H5536" s="17"/>
      <c r="I5536" s="17"/>
      <c r="J5536" s="17"/>
      <c r="K5536" s="17"/>
      <c r="L5536" s="17"/>
      <c r="M5536" s="17"/>
      <c r="N5536" s="17"/>
    </row>
    <row r="5537" spans="2:14" ht="24.95" customHeight="1">
      <c r="B5537" s="17"/>
      <c r="C5537" s="17"/>
      <c r="F5537" s="17"/>
      <c r="G5537" s="17"/>
      <c r="H5537" s="17"/>
      <c r="I5537" s="17"/>
      <c r="J5537" s="17"/>
      <c r="K5537" s="17"/>
      <c r="L5537" s="17"/>
      <c r="M5537" s="17"/>
      <c r="N5537" s="17"/>
    </row>
    <row r="5538" spans="2:14" ht="24.95" customHeight="1">
      <c r="B5538" s="17"/>
      <c r="C5538" s="17"/>
      <c r="F5538" s="17"/>
      <c r="G5538" s="17"/>
      <c r="H5538" s="17"/>
      <c r="I5538" s="17"/>
      <c r="J5538" s="17"/>
      <c r="K5538" s="17"/>
      <c r="L5538" s="17"/>
      <c r="M5538" s="17"/>
      <c r="N5538" s="17"/>
    </row>
    <row r="5539" spans="2:14" ht="24.95" customHeight="1">
      <c r="B5539" s="17"/>
      <c r="C5539" s="17"/>
      <c r="F5539" s="17"/>
      <c r="G5539" s="17"/>
      <c r="H5539" s="17"/>
      <c r="I5539" s="17"/>
      <c r="J5539" s="17"/>
      <c r="K5539" s="17"/>
      <c r="L5539" s="17"/>
      <c r="M5539" s="17"/>
      <c r="N5539" s="17"/>
    </row>
    <row r="5540" spans="2:14" ht="24.95" customHeight="1">
      <c r="B5540" s="17"/>
      <c r="C5540" s="17"/>
      <c r="F5540" s="17"/>
      <c r="G5540" s="17"/>
      <c r="H5540" s="17"/>
      <c r="I5540" s="17"/>
      <c r="J5540" s="17"/>
      <c r="K5540" s="17"/>
      <c r="L5540" s="17"/>
      <c r="M5540" s="17"/>
      <c r="N5540" s="17"/>
    </row>
    <row r="5541" spans="2:14" ht="24.95" customHeight="1">
      <c r="B5541" s="17"/>
      <c r="C5541" s="17"/>
      <c r="F5541" s="17"/>
      <c r="G5541" s="17"/>
      <c r="H5541" s="17"/>
      <c r="I5541" s="17"/>
      <c r="J5541" s="17"/>
      <c r="K5541" s="17"/>
      <c r="L5541" s="17"/>
      <c r="M5541" s="17"/>
      <c r="N5541" s="17"/>
    </row>
    <row r="5542" spans="2:14" ht="24.95" customHeight="1">
      <c r="B5542" s="17"/>
      <c r="C5542" s="17"/>
      <c r="F5542" s="17"/>
      <c r="G5542" s="17"/>
      <c r="H5542" s="17"/>
      <c r="I5542" s="17"/>
      <c r="J5542" s="17"/>
      <c r="K5542" s="17"/>
      <c r="L5542" s="17"/>
      <c r="M5542" s="17"/>
      <c r="N5542" s="17"/>
    </row>
    <row r="5543" spans="2:14" ht="24.95" customHeight="1">
      <c r="B5543" s="17"/>
      <c r="C5543" s="17"/>
      <c r="F5543" s="17"/>
      <c r="G5543" s="17"/>
      <c r="H5543" s="17"/>
      <c r="I5543" s="17"/>
      <c r="J5543" s="17"/>
      <c r="K5543" s="17"/>
      <c r="L5543" s="17"/>
      <c r="M5543" s="17"/>
      <c r="N5543" s="17"/>
    </row>
    <row r="5544" spans="2:14" ht="24.95" customHeight="1">
      <c r="B5544" s="17"/>
      <c r="C5544" s="17"/>
      <c r="F5544" s="17"/>
      <c r="G5544" s="17"/>
      <c r="H5544" s="17"/>
      <c r="I5544" s="17"/>
      <c r="J5544" s="17"/>
      <c r="K5544" s="17"/>
      <c r="L5544" s="17"/>
      <c r="M5544" s="17"/>
      <c r="N5544" s="17"/>
    </row>
    <row r="5545" spans="2:14" ht="24.95" customHeight="1">
      <c r="B5545" s="17"/>
      <c r="C5545" s="17"/>
      <c r="F5545" s="17"/>
      <c r="G5545" s="17"/>
      <c r="H5545" s="17"/>
      <c r="I5545" s="17"/>
      <c r="J5545" s="17"/>
      <c r="K5545" s="17"/>
      <c r="L5545" s="17"/>
      <c r="M5545" s="17"/>
      <c r="N5545" s="17"/>
    </row>
    <row r="5546" spans="2:14" ht="24.95" customHeight="1">
      <c r="B5546" s="17"/>
      <c r="C5546" s="17"/>
      <c r="F5546" s="17"/>
      <c r="G5546" s="17"/>
      <c r="H5546" s="17"/>
      <c r="I5546" s="17"/>
      <c r="J5546" s="17"/>
      <c r="K5546" s="17"/>
      <c r="L5546" s="17"/>
      <c r="M5546" s="17"/>
      <c r="N5546" s="17"/>
    </row>
    <row r="5547" spans="2:14" ht="24.95" customHeight="1">
      <c r="B5547" s="17"/>
      <c r="C5547" s="17"/>
      <c r="F5547" s="17"/>
      <c r="G5547" s="17"/>
      <c r="H5547" s="17"/>
      <c r="I5547" s="17"/>
      <c r="J5547" s="17"/>
      <c r="K5547" s="17"/>
      <c r="L5547" s="17"/>
      <c r="M5547" s="17"/>
      <c r="N5547" s="17"/>
    </row>
    <row r="5548" spans="2:14" ht="24.95" customHeight="1">
      <c r="B5548" s="17"/>
      <c r="C5548" s="17"/>
      <c r="F5548" s="17"/>
      <c r="G5548" s="17"/>
      <c r="H5548" s="17"/>
      <c r="I5548" s="17"/>
      <c r="J5548" s="17"/>
      <c r="K5548" s="17"/>
      <c r="L5548" s="17"/>
      <c r="M5548" s="17"/>
      <c r="N5548" s="17"/>
    </row>
    <row r="5549" spans="2:14" ht="24.95" customHeight="1">
      <c r="B5549" s="17"/>
      <c r="C5549" s="17"/>
      <c r="F5549" s="17"/>
      <c r="G5549" s="17"/>
      <c r="H5549" s="17"/>
      <c r="I5549" s="17"/>
      <c r="J5549" s="17"/>
      <c r="K5549" s="17"/>
      <c r="L5549" s="17"/>
      <c r="M5549" s="17"/>
      <c r="N5549" s="17"/>
    </row>
    <row r="5550" spans="2:14" ht="24.95" customHeight="1">
      <c r="B5550" s="17"/>
      <c r="C5550" s="17"/>
      <c r="F5550" s="17"/>
      <c r="G5550" s="17"/>
      <c r="H5550" s="17"/>
      <c r="I5550" s="17"/>
      <c r="J5550" s="17"/>
      <c r="K5550" s="17"/>
      <c r="L5550" s="17"/>
      <c r="M5550" s="17"/>
      <c r="N5550" s="17"/>
    </row>
    <row r="5551" spans="2:14" ht="24.95" customHeight="1">
      <c r="B5551" s="17"/>
      <c r="C5551" s="17"/>
      <c r="F5551" s="17"/>
      <c r="G5551" s="17"/>
      <c r="H5551" s="17"/>
      <c r="I5551" s="17"/>
      <c r="J5551" s="17"/>
      <c r="K5551" s="17"/>
      <c r="L5551" s="17"/>
      <c r="M5551" s="17"/>
      <c r="N5551" s="17"/>
    </row>
    <row r="5552" spans="2:14" ht="24.95" customHeight="1">
      <c r="B5552" s="17"/>
      <c r="C5552" s="17"/>
      <c r="F5552" s="17"/>
      <c r="G5552" s="17"/>
      <c r="H5552" s="17"/>
      <c r="I5552" s="17"/>
      <c r="J5552" s="17"/>
      <c r="K5552" s="17"/>
      <c r="L5552" s="17"/>
      <c r="M5552" s="17"/>
      <c r="N5552" s="17"/>
    </row>
    <row r="5553" spans="2:14" ht="24.95" customHeight="1">
      <c r="B5553" s="17"/>
      <c r="C5553" s="17"/>
      <c r="F5553" s="17"/>
      <c r="G5553" s="17"/>
      <c r="H5553" s="17"/>
      <c r="I5553" s="17"/>
      <c r="J5553" s="17"/>
      <c r="K5553" s="17"/>
      <c r="L5553" s="17"/>
      <c r="M5553" s="17"/>
      <c r="N5553" s="17"/>
    </row>
    <row r="5554" spans="2:14" ht="24.95" customHeight="1">
      <c r="B5554" s="17"/>
      <c r="C5554" s="17"/>
      <c r="F5554" s="17"/>
      <c r="G5554" s="17"/>
      <c r="H5554" s="17"/>
      <c r="I5554" s="17"/>
      <c r="J5554" s="17"/>
      <c r="K5554" s="17"/>
      <c r="L5554" s="17"/>
      <c r="M5554" s="17"/>
      <c r="N5554" s="17"/>
    </row>
    <row r="5555" spans="2:14" ht="24.95" customHeight="1">
      <c r="B5555" s="17"/>
      <c r="C5555" s="17"/>
      <c r="F5555" s="17"/>
      <c r="G5555" s="17"/>
      <c r="H5555" s="17"/>
      <c r="I5555" s="17"/>
      <c r="J5555" s="17"/>
      <c r="K5555" s="17"/>
      <c r="L5555" s="17"/>
      <c r="M5555" s="17"/>
      <c r="N5555" s="17"/>
    </row>
    <row r="5556" spans="2:14" ht="24.95" customHeight="1">
      <c r="B5556" s="17"/>
      <c r="C5556" s="17"/>
      <c r="F5556" s="17"/>
      <c r="G5556" s="17"/>
      <c r="H5556" s="17"/>
      <c r="I5556" s="17"/>
      <c r="J5556" s="17"/>
      <c r="K5556" s="17"/>
      <c r="L5556" s="17"/>
      <c r="M5556" s="17"/>
      <c r="N5556" s="17"/>
    </row>
    <row r="5557" spans="2:14" ht="24.95" customHeight="1">
      <c r="B5557" s="17"/>
      <c r="C5557" s="17"/>
      <c r="F5557" s="17"/>
      <c r="G5557" s="17"/>
      <c r="H5557" s="17"/>
      <c r="I5557" s="17"/>
      <c r="J5557" s="17"/>
      <c r="K5557" s="17"/>
      <c r="L5557" s="17"/>
      <c r="M5557" s="17"/>
      <c r="N5557" s="17"/>
    </row>
    <row r="5558" spans="2:14" ht="24.95" customHeight="1">
      <c r="B5558" s="17"/>
      <c r="C5558" s="17"/>
      <c r="F5558" s="17"/>
      <c r="G5558" s="17"/>
      <c r="H5558" s="17"/>
      <c r="I5558" s="17"/>
      <c r="J5558" s="17"/>
      <c r="K5558" s="17"/>
      <c r="L5558" s="17"/>
      <c r="M5558" s="17"/>
      <c r="N5558" s="17"/>
    </row>
    <row r="5559" spans="2:14" ht="24.95" customHeight="1">
      <c r="B5559" s="17"/>
      <c r="C5559" s="17"/>
      <c r="F5559" s="17"/>
      <c r="G5559" s="17"/>
      <c r="H5559" s="17"/>
      <c r="I5559" s="17"/>
      <c r="J5559" s="17"/>
      <c r="K5559" s="17"/>
      <c r="L5559" s="17"/>
      <c r="M5559" s="17"/>
      <c r="N5559" s="17"/>
    </row>
    <row r="5560" spans="2:14" ht="24.95" customHeight="1">
      <c r="B5560" s="17"/>
      <c r="C5560" s="17"/>
      <c r="F5560" s="17"/>
      <c r="G5560" s="17"/>
      <c r="H5560" s="17"/>
      <c r="I5560" s="17"/>
      <c r="J5560" s="17"/>
      <c r="K5560" s="17"/>
      <c r="L5560" s="17"/>
      <c r="M5560" s="17"/>
      <c r="N5560" s="17"/>
    </row>
    <row r="5561" spans="2:14" ht="24.95" customHeight="1">
      <c r="B5561" s="17"/>
      <c r="C5561" s="17"/>
      <c r="F5561" s="17"/>
      <c r="G5561" s="17"/>
      <c r="H5561" s="17"/>
      <c r="I5561" s="17"/>
      <c r="J5561" s="17"/>
      <c r="K5561" s="17"/>
      <c r="L5561" s="17"/>
      <c r="M5561" s="17"/>
      <c r="N5561" s="17"/>
    </row>
    <row r="5562" spans="2:14" ht="24.95" customHeight="1">
      <c r="B5562" s="17"/>
      <c r="C5562" s="17"/>
      <c r="F5562" s="17"/>
      <c r="G5562" s="17"/>
      <c r="H5562" s="17"/>
      <c r="I5562" s="17"/>
      <c r="J5562" s="17"/>
      <c r="K5562" s="17"/>
      <c r="L5562" s="17"/>
      <c r="M5562" s="17"/>
      <c r="N5562" s="17"/>
    </row>
    <row r="5563" spans="2:14" ht="24.95" customHeight="1">
      <c r="B5563" s="17"/>
      <c r="C5563" s="17"/>
      <c r="F5563" s="17"/>
      <c r="G5563" s="17"/>
      <c r="H5563" s="17"/>
      <c r="I5563" s="17"/>
      <c r="J5563" s="17"/>
      <c r="K5563" s="17"/>
      <c r="L5563" s="17"/>
      <c r="M5563" s="17"/>
      <c r="N5563" s="17"/>
    </row>
    <row r="5564" spans="2:14" ht="24.95" customHeight="1">
      <c r="B5564" s="17"/>
      <c r="C5564" s="17"/>
      <c r="F5564" s="17"/>
      <c r="G5564" s="17"/>
      <c r="H5564" s="17"/>
      <c r="I5564" s="17"/>
      <c r="J5564" s="17"/>
      <c r="K5564" s="17"/>
      <c r="L5564" s="17"/>
      <c r="M5564" s="17"/>
      <c r="N5564" s="17"/>
    </row>
    <row r="5565" spans="2:14" ht="24.95" customHeight="1">
      <c r="B5565" s="17"/>
      <c r="C5565" s="17"/>
      <c r="F5565" s="17"/>
      <c r="G5565" s="17"/>
      <c r="H5565" s="17"/>
      <c r="I5565" s="17"/>
      <c r="J5565" s="17"/>
      <c r="K5565" s="17"/>
      <c r="L5565" s="17"/>
      <c r="M5565" s="17"/>
      <c r="N5565" s="17"/>
    </row>
    <row r="5566" spans="2:14" ht="24.95" customHeight="1">
      <c r="B5566" s="17"/>
      <c r="C5566" s="17"/>
      <c r="F5566" s="17"/>
      <c r="G5566" s="17"/>
      <c r="H5566" s="17"/>
      <c r="I5566" s="17"/>
      <c r="J5566" s="17"/>
      <c r="K5566" s="17"/>
      <c r="L5566" s="17"/>
      <c r="M5566" s="17"/>
      <c r="N5566" s="17"/>
    </row>
    <row r="5567" spans="2:14" ht="24.95" customHeight="1">
      <c r="B5567" s="17"/>
      <c r="C5567" s="17"/>
      <c r="F5567" s="17"/>
      <c r="G5567" s="17"/>
      <c r="H5567" s="17"/>
      <c r="I5567" s="17"/>
      <c r="J5567" s="17"/>
      <c r="K5567" s="17"/>
      <c r="L5567" s="17"/>
      <c r="M5567" s="17"/>
      <c r="N5567" s="17"/>
    </row>
    <row r="5568" spans="2:14" ht="24.95" customHeight="1">
      <c r="B5568" s="17"/>
      <c r="C5568" s="17"/>
      <c r="F5568" s="17"/>
      <c r="G5568" s="17"/>
      <c r="H5568" s="17"/>
      <c r="I5568" s="17"/>
      <c r="J5568" s="17"/>
      <c r="K5568" s="17"/>
      <c r="L5568" s="17"/>
      <c r="M5568" s="17"/>
      <c r="N5568" s="17"/>
    </row>
    <row r="5569" spans="2:14" ht="24.95" customHeight="1">
      <c r="B5569" s="17"/>
      <c r="C5569" s="17"/>
      <c r="F5569" s="17"/>
      <c r="G5569" s="17"/>
      <c r="H5569" s="17"/>
      <c r="I5569" s="17"/>
      <c r="J5569" s="17"/>
      <c r="K5569" s="17"/>
      <c r="L5569" s="17"/>
      <c r="M5569" s="17"/>
      <c r="N5569" s="17"/>
    </row>
    <row r="5570" spans="2:14" ht="24.95" customHeight="1">
      <c r="B5570" s="17"/>
      <c r="C5570" s="17"/>
      <c r="F5570" s="17"/>
      <c r="G5570" s="17"/>
      <c r="H5570" s="17"/>
      <c r="I5570" s="17"/>
      <c r="J5570" s="17"/>
      <c r="K5570" s="17"/>
      <c r="L5570" s="17"/>
      <c r="M5570" s="17"/>
      <c r="N5570" s="17"/>
    </row>
    <row r="5571" spans="2:14" ht="24.95" customHeight="1">
      <c r="B5571" s="17"/>
      <c r="C5571" s="17"/>
      <c r="F5571" s="17"/>
      <c r="G5571" s="17"/>
      <c r="H5571" s="17"/>
      <c r="I5571" s="17"/>
      <c r="J5571" s="17"/>
      <c r="K5571" s="17"/>
      <c r="L5571" s="17"/>
      <c r="M5571" s="17"/>
      <c r="N5571" s="17"/>
    </row>
    <row r="5572" spans="2:14" ht="24.95" customHeight="1">
      <c r="B5572" s="17"/>
      <c r="C5572" s="17"/>
      <c r="F5572" s="17"/>
      <c r="G5572" s="17"/>
      <c r="H5572" s="17"/>
      <c r="I5572" s="17"/>
      <c r="J5572" s="17"/>
      <c r="K5572" s="17"/>
      <c r="L5572" s="17"/>
      <c r="M5572" s="17"/>
      <c r="N5572" s="17"/>
    </row>
    <row r="5573" spans="2:14" ht="24.95" customHeight="1">
      <c r="B5573" s="17"/>
      <c r="C5573" s="17"/>
      <c r="F5573" s="17"/>
      <c r="G5573" s="17"/>
      <c r="H5573" s="17"/>
      <c r="I5573" s="17"/>
      <c r="J5573" s="17"/>
      <c r="K5573" s="17"/>
      <c r="L5573" s="17"/>
      <c r="M5573" s="17"/>
      <c r="N5573" s="17"/>
    </row>
    <row r="5574" spans="2:14" ht="24.95" customHeight="1">
      <c r="B5574" s="17"/>
      <c r="C5574" s="17"/>
      <c r="F5574" s="17"/>
      <c r="G5574" s="17"/>
      <c r="H5574" s="17"/>
      <c r="I5574" s="17"/>
      <c r="J5574" s="17"/>
      <c r="K5574" s="17"/>
      <c r="L5574" s="17"/>
      <c r="M5574" s="17"/>
      <c r="N5574" s="17"/>
    </row>
    <row r="5575" spans="2:14" ht="24.95" customHeight="1">
      <c r="B5575" s="17"/>
      <c r="C5575" s="17"/>
      <c r="F5575" s="17"/>
      <c r="G5575" s="17"/>
      <c r="H5575" s="17"/>
      <c r="I5575" s="17"/>
      <c r="J5575" s="17"/>
      <c r="K5575" s="17"/>
      <c r="L5575" s="17"/>
      <c r="M5575" s="17"/>
      <c r="N5575" s="17"/>
    </row>
    <row r="5576" spans="2:14" ht="24.95" customHeight="1">
      <c r="B5576" s="17"/>
      <c r="C5576" s="17"/>
      <c r="F5576" s="17"/>
      <c r="G5576" s="17"/>
      <c r="H5576" s="17"/>
      <c r="I5576" s="17"/>
      <c r="J5576" s="17"/>
      <c r="K5576" s="17"/>
      <c r="L5576" s="17"/>
      <c r="M5576" s="17"/>
      <c r="N5576" s="17"/>
    </row>
    <row r="5577" spans="2:14" ht="24.95" customHeight="1">
      <c r="B5577" s="17"/>
      <c r="C5577" s="17"/>
      <c r="F5577" s="17"/>
      <c r="G5577" s="17"/>
      <c r="H5577" s="17"/>
      <c r="I5577" s="17"/>
      <c r="J5577" s="17"/>
      <c r="K5577" s="17"/>
      <c r="L5577" s="17"/>
      <c r="M5577" s="17"/>
      <c r="N5577" s="17"/>
    </row>
    <row r="5578" spans="2:14" ht="24.95" customHeight="1">
      <c r="B5578" s="17"/>
      <c r="C5578" s="17"/>
      <c r="F5578" s="17"/>
      <c r="G5578" s="17"/>
      <c r="H5578" s="17"/>
      <c r="I5578" s="17"/>
      <c r="J5578" s="17"/>
      <c r="K5578" s="17"/>
      <c r="L5578" s="17"/>
      <c r="M5578" s="17"/>
      <c r="N5578" s="17"/>
    </row>
    <row r="5579" spans="2:14" ht="24.95" customHeight="1">
      <c r="B5579" s="17"/>
      <c r="C5579" s="17"/>
      <c r="F5579" s="17"/>
      <c r="G5579" s="17"/>
      <c r="H5579" s="17"/>
      <c r="I5579" s="17"/>
      <c r="J5579" s="17"/>
      <c r="K5579" s="17"/>
      <c r="L5579" s="17"/>
      <c r="M5579" s="17"/>
      <c r="N5579" s="17"/>
    </row>
    <row r="5580" spans="2:14" ht="24.95" customHeight="1">
      <c r="B5580" s="17"/>
      <c r="C5580" s="17"/>
      <c r="F5580" s="17"/>
      <c r="G5580" s="17"/>
      <c r="H5580" s="17"/>
      <c r="I5580" s="17"/>
      <c r="J5580" s="17"/>
      <c r="K5580" s="17"/>
      <c r="L5580" s="17"/>
      <c r="M5580" s="17"/>
      <c r="N5580" s="17"/>
    </row>
    <row r="5581" spans="2:14" ht="24.95" customHeight="1">
      <c r="B5581" s="17"/>
      <c r="C5581" s="17"/>
      <c r="F5581" s="17"/>
      <c r="G5581" s="17"/>
      <c r="H5581" s="17"/>
      <c r="I5581" s="17"/>
      <c r="J5581" s="17"/>
      <c r="K5581" s="17"/>
      <c r="L5581" s="17"/>
      <c r="M5581" s="17"/>
      <c r="N5581" s="17"/>
    </row>
    <row r="5582" spans="2:14" ht="24.95" customHeight="1">
      <c r="B5582" s="17"/>
      <c r="C5582" s="17"/>
      <c r="F5582" s="17"/>
      <c r="G5582" s="17"/>
      <c r="H5582" s="17"/>
      <c r="I5582" s="17"/>
      <c r="J5582" s="17"/>
      <c r="K5582" s="17"/>
      <c r="L5582" s="17"/>
      <c r="M5582" s="17"/>
      <c r="N5582" s="17"/>
    </row>
    <row r="5583" spans="2:14" ht="24.95" customHeight="1">
      <c r="B5583" s="17"/>
      <c r="C5583" s="17"/>
      <c r="F5583" s="17"/>
      <c r="G5583" s="17"/>
      <c r="H5583" s="17"/>
      <c r="I5583" s="17"/>
      <c r="J5583" s="17"/>
      <c r="K5583" s="17"/>
      <c r="L5583" s="17"/>
      <c r="M5583" s="17"/>
      <c r="N5583" s="17"/>
    </row>
    <row r="5584" spans="2:14" ht="24.95" customHeight="1">
      <c r="B5584" s="17"/>
      <c r="C5584" s="17"/>
      <c r="F5584" s="17"/>
      <c r="G5584" s="17"/>
      <c r="H5584" s="17"/>
      <c r="I5584" s="17"/>
      <c r="J5584" s="17"/>
      <c r="K5584" s="17"/>
      <c r="L5584" s="17"/>
      <c r="M5584" s="17"/>
      <c r="N5584" s="17"/>
    </row>
    <row r="5585" spans="2:14" ht="24.95" customHeight="1">
      <c r="B5585" s="17"/>
      <c r="C5585" s="17"/>
      <c r="F5585" s="17"/>
      <c r="G5585" s="17"/>
      <c r="H5585" s="17"/>
      <c r="I5585" s="17"/>
      <c r="J5585" s="17"/>
      <c r="K5585" s="17"/>
      <c r="L5585" s="17"/>
      <c r="M5585" s="17"/>
      <c r="N5585" s="17"/>
    </row>
    <row r="5586" spans="2:14" ht="24.95" customHeight="1">
      <c r="B5586" s="17"/>
      <c r="C5586" s="17"/>
      <c r="F5586" s="17"/>
      <c r="G5586" s="17"/>
      <c r="H5586" s="17"/>
      <c r="I5586" s="17"/>
      <c r="J5586" s="17"/>
      <c r="K5586" s="17"/>
      <c r="L5586" s="17"/>
      <c r="M5586" s="17"/>
      <c r="N5586" s="17"/>
    </row>
    <row r="5587" spans="2:14" ht="24.95" customHeight="1">
      <c r="B5587" s="17"/>
      <c r="C5587" s="17"/>
      <c r="F5587" s="17"/>
      <c r="G5587" s="17"/>
      <c r="H5587" s="17"/>
      <c r="I5587" s="17"/>
      <c r="J5587" s="17"/>
      <c r="K5587" s="17"/>
      <c r="L5587" s="17"/>
      <c r="M5587" s="17"/>
      <c r="N5587" s="17"/>
    </row>
    <row r="5588" spans="2:14" ht="24.95" customHeight="1">
      <c r="B5588" s="17"/>
      <c r="C5588" s="17"/>
      <c r="F5588" s="17"/>
      <c r="G5588" s="17"/>
      <c r="H5588" s="17"/>
      <c r="I5588" s="17"/>
      <c r="J5588" s="17"/>
      <c r="K5588" s="17"/>
      <c r="L5588" s="17"/>
      <c r="M5588" s="17"/>
      <c r="N5588" s="17"/>
    </row>
    <row r="5589" spans="2:14" ht="24.95" customHeight="1">
      <c r="B5589" s="17"/>
      <c r="C5589" s="17"/>
      <c r="F5589" s="17"/>
      <c r="G5589" s="17"/>
      <c r="H5589" s="17"/>
      <c r="I5589" s="17"/>
      <c r="J5589" s="17"/>
      <c r="K5589" s="17"/>
      <c r="L5589" s="17"/>
      <c r="M5589" s="17"/>
      <c r="N5589" s="17"/>
    </row>
    <row r="5590" spans="2:14" ht="24.95" customHeight="1">
      <c r="B5590" s="17"/>
      <c r="C5590" s="17"/>
      <c r="F5590" s="17"/>
      <c r="G5590" s="17"/>
      <c r="H5590" s="17"/>
      <c r="I5590" s="17"/>
      <c r="J5590" s="17"/>
      <c r="K5590" s="17"/>
      <c r="L5590" s="17"/>
      <c r="M5590" s="17"/>
      <c r="N5590" s="17"/>
    </row>
    <row r="5591" spans="2:14" ht="24.95" customHeight="1">
      <c r="B5591" s="17"/>
      <c r="C5591" s="17"/>
      <c r="F5591" s="17"/>
      <c r="G5591" s="17"/>
      <c r="H5591" s="17"/>
      <c r="I5591" s="17"/>
      <c r="J5591" s="17"/>
      <c r="K5591" s="17"/>
      <c r="L5591" s="17"/>
      <c r="M5591" s="17"/>
      <c r="N5591" s="17"/>
    </row>
    <row r="5592" spans="2:14" ht="24.95" customHeight="1">
      <c r="B5592" s="17"/>
      <c r="C5592" s="17"/>
      <c r="F5592" s="17"/>
      <c r="G5592" s="17"/>
      <c r="H5592" s="17"/>
      <c r="I5592" s="17"/>
      <c r="J5592" s="17"/>
      <c r="K5592" s="17"/>
      <c r="L5592" s="17"/>
      <c r="M5592" s="17"/>
      <c r="N5592" s="17"/>
    </row>
    <row r="5593" spans="2:14" ht="24.95" customHeight="1">
      <c r="B5593" s="17"/>
      <c r="C5593" s="17"/>
      <c r="F5593" s="17"/>
      <c r="G5593" s="17"/>
      <c r="H5593" s="17"/>
      <c r="I5593" s="17"/>
      <c r="J5593" s="17"/>
      <c r="K5593" s="17"/>
      <c r="L5593" s="17"/>
      <c r="M5593" s="17"/>
      <c r="N5593" s="17"/>
    </row>
    <row r="5594" spans="2:14" ht="24.95" customHeight="1">
      <c r="B5594" s="17"/>
      <c r="C5594" s="17"/>
      <c r="F5594" s="17"/>
      <c r="G5594" s="17"/>
      <c r="H5594" s="17"/>
      <c r="I5594" s="17"/>
      <c r="J5594" s="17"/>
      <c r="K5594" s="17"/>
      <c r="L5594" s="17"/>
      <c r="M5594" s="17"/>
      <c r="N5594" s="17"/>
    </row>
    <row r="5595" spans="2:14" ht="24.95" customHeight="1">
      <c r="B5595" s="17"/>
      <c r="C5595" s="17"/>
      <c r="F5595" s="17"/>
      <c r="G5595" s="17"/>
      <c r="H5595" s="17"/>
      <c r="I5595" s="17"/>
      <c r="J5595" s="17"/>
      <c r="K5595" s="17"/>
      <c r="L5595" s="17"/>
      <c r="M5595" s="17"/>
      <c r="N5595" s="17"/>
    </row>
    <row r="5596" spans="2:14" ht="24.95" customHeight="1">
      <c r="B5596" s="17"/>
      <c r="C5596" s="17"/>
      <c r="F5596" s="17"/>
      <c r="G5596" s="17"/>
      <c r="H5596" s="17"/>
      <c r="I5596" s="17"/>
      <c r="J5596" s="17"/>
      <c r="K5596" s="17"/>
      <c r="L5596" s="17"/>
      <c r="M5596" s="17"/>
      <c r="N5596" s="17"/>
    </row>
    <row r="5597" spans="2:14" ht="24.95" customHeight="1">
      <c r="B5597" s="17"/>
      <c r="C5597" s="17"/>
      <c r="F5597" s="17"/>
      <c r="G5597" s="17"/>
      <c r="H5597" s="17"/>
      <c r="I5597" s="17"/>
      <c r="J5597" s="17"/>
      <c r="K5597" s="17"/>
      <c r="L5597" s="17"/>
      <c r="M5597" s="17"/>
      <c r="N5597" s="17"/>
    </row>
    <row r="5598" spans="2:14" ht="24.95" customHeight="1">
      <c r="B5598" s="17"/>
      <c r="C5598" s="17"/>
      <c r="F5598" s="17"/>
      <c r="G5598" s="17"/>
      <c r="H5598" s="17"/>
      <c r="I5598" s="17"/>
      <c r="J5598" s="17"/>
      <c r="K5598" s="17"/>
      <c r="L5598" s="17"/>
      <c r="M5598" s="17"/>
      <c r="N5598" s="17"/>
    </row>
    <row r="5599" spans="2:14" ht="24.95" customHeight="1">
      <c r="B5599" s="17"/>
      <c r="C5599" s="17"/>
      <c r="F5599" s="17"/>
      <c r="G5599" s="17"/>
      <c r="H5599" s="17"/>
      <c r="I5599" s="17"/>
      <c r="J5599" s="17"/>
      <c r="K5599" s="17"/>
      <c r="L5599" s="17"/>
      <c r="M5599" s="17"/>
      <c r="N5599" s="17"/>
    </row>
    <row r="5600" spans="2:14" ht="24.95" customHeight="1">
      <c r="B5600" s="17"/>
      <c r="C5600" s="17"/>
      <c r="F5600" s="17"/>
      <c r="G5600" s="17"/>
      <c r="H5600" s="17"/>
      <c r="I5600" s="17"/>
      <c r="J5600" s="17"/>
      <c r="K5600" s="17"/>
      <c r="L5600" s="17"/>
      <c r="M5600" s="17"/>
      <c r="N5600" s="17"/>
    </row>
    <row r="5601" spans="2:14" ht="24.95" customHeight="1">
      <c r="B5601" s="17"/>
      <c r="C5601" s="17"/>
      <c r="F5601" s="17"/>
      <c r="G5601" s="17"/>
      <c r="H5601" s="17"/>
      <c r="I5601" s="17"/>
      <c r="J5601" s="17"/>
      <c r="K5601" s="17"/>
      <c r="L5601" s="17"/>
      <c r="M5601" s="17"/>
      <c r="N5601" s="17"/>
    </row>
    <row r="5602" spans="2:14" ht="24.95" customHeight="1">
      <c r="B5602" s="17"/>
      <c r="C5602" s="17"/>
      <c r="F5602" s="17"/>
      <c r="G5602" s="17"/>
      <c r="H5602" s="17"/>
      <c r="I5602" s="17"/>
      <c r="J5602" s="17"/>
      <c r="K5602" s="17"/>
      <c r="L5602" s="17"/>
      <c r="M5602" s="17"/>
      <c r="N5602" s="17"/>
    </row>
    <row r="5603" spans="2:14" ht="24.95" customHeight="1">
      <c r="B5603" s="17"/>
      <c r="C5603" s="17"/>
      <c r="F5603" s="17"/>
      <c r="G5603" s="17"/>
      <c r="H5603" s="17"/>
      <c r="I5603" s="17"/>
      <c r="J5603" s="17"/>
      <c r="K5603" s="17"/>
      <c r="L5603" s="17"/>
      <c r="M5603" s="17"/>
      <c r="N5603" s="17"/>
    </row>
    <row r="5604" spans="2:14" ht="24.95" customHeight="1">
      <c r="B5604" s="17"/>
      <c r="C5604" s="17"/>
      <c r="F5604" s="17"/>
      <c r="G5604" s="17"/>
      <c r="H5604" s="17"/>
      <c r="I5604" s="17"/>
      <c r="J5604" s="17"/>
      <c r="K5604" s="17"/>
      <c r="L5604" s="17"/>
      <c r="M5604" s="17"/>
      <c r="N5604" s="17"/>
    </row>
    <row r="5605" spans="2:14" ht="24.95" customHeight="1">
      <c r="B5605" s="17"/>
      <c r="C5605" s="17"/>
      <c r="F5605" s="17"/>
      <c r="G5605" s="17"/>
      <c r="H5605" s="17"/>
      <c r="I5605" s="17"/>
      <c r="J5605" s="17"/>
      <c r="K5605" s="17"/>
      <c r="L5605" s="17"/>
      <c r="M5605" s="17"/>
      <c r="N5605" s="17"/>
    </row>
    <row r="5606" spans="2:14" ht="24.95" customHeight="1">
      <c r="B5606" s="17"/>
      <c r="C5606" s="17"/>
      <c r="F5606" s="17"/>
      <c r="G5606" s="17"/>
      <c r="H5606" s="17"/>
      <c r="I5606" s="17"/>
      <c r="J5606" s="17"/>
      <c r="K5606" s="17"/>
      <c r="L5606" s="17"/>
      <c r="M5606" s="17"/>
      <c r="N5606" s="17"/>
    </row>
    <row r="5607" spans="2:14" ht="24.95" customHeight="1">
      <c r="B5607" s="17"/>
      <c r="C5607" s="17"/>
      <c r="F5607" s="17"/>
      <c r="G5607" s="17"/>
      <c r="H5607" s="17"/>
      <c r="I5607" s="17"/>
      <c r="J5607" s="17"/>
      <c r="K5607" s="17"/>
      <c r="L5607" s="17"/>
      <c r="M5607" s="17"/>
      <c r="N5607" s="17"/>
    </row>
    <row r="5608" spans="2:14" ht="24.95" customHeight="1">
      <c r="B5608" s="17"/>
      <c r="C5608" s="17"/>
      <c r="F5608" s="17"/>
      <c r="G5608" s="17"/>
      <c r="H5608" s="17"/>
      <c r="I5608" s="17"/>
      <c r="J5608" s="17"/>
      <c r="K5608" s="17"/>
      <c r="L5608" s="17"/>
      <c r="M5608" s="17"/>
      <c r="N5608" s="17"/>
    </row>
  </sheetData>
  <autoFilter ref="D2:O201" xr:uid="{00000000-0009-0000-0000-000004000000}">
    <filterColumn colId="4" showButton="0"/>
    <filterColumn colId="6" showButton="0"/>
    <filterColumn colId="8" showButton="0"/>
  </autoFilter>
  <mergeCells count="13">
    <mergeCell ref="D51:E51"/>
    <mergeCell ref="D52:E52"/>
    <mergeCell ref="D1:O1"/>
    <mergeCell ref="D2:D3"/>
    <mergeCell ref="E2:E3"/>
    <mergeCell ref="F2:F3"/>
    <mergeCell ref="G2:G3"/>
    <mergeCell ref="H2:I2"/>
    <mergeCell ref="J2:K2"/>
    <mergeCell ref="L2:M2"/>
    <mergeCell ref="N2:N3"/>
    <mergeCell ref="O2:O3"/>
    <mergeCell ref="D32:E32"/>
  </mergeCells>
  <phoneticPr fontId="4" type="noConversion"/>
  <printOptions horizontalCentered="1"/>
  <pageMargins left="0.59055118110236227" right="0.59055118110236227" top="0.74803149606299213" bottom="0.59055118110236227" header="0.31496062992125984" footer="0.31496062992125984"/>
  <pageSetup paperSize="9" scale="67" orientation="landscape" r:id="rId1"/>
  <headerFooter scaleWithDoc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7"/>
  <dimension ref="A1:Z492"/>
  <sheetViews>
    <sheetView view="pageBreakPreview" zoomScale="85" zoomScaleNormal="100" zoomScaleSheetLayoutView="85" workbookViewId="0">
      <selection activeCell="D1" sqref="D1:O1"/>
    </sheetView>
  </sheetViews>
  <sheetFormatPr defaultColWidth="10" defaultRowHeight="16.5"/>
  <cols>
    <col min="1" max="1" width="5.75" style="60" customWidth="1"/>
    <col min="2" max="2" width="12.375" style="61" customWidth="1"/>
    <col min="3" max="3" width="6.25" style="61" customWidth="1"/>
    <col min="4" max="4" width="8.375" style="65" customWidth="1"/>
    <col min="5" max="5" width="28.625" style="65" customWidth="1"/>
    <col min="6" max="6" width="27.5" style="65" customWidth="1"/>
    <col min="7" max="7" width="10.375" style="65" customWidth="1"/>
    <col min="8" max="8" width="10.625" style="97" customWidth="1"/>
    <col min="9" max="13" width="13.375" style="98" customWidth="1"/>
    <col min="14" max="14" width="16.625" style="98" customWidth="1"/>
    <col min="15" max="15" width="17.375" style="99" customWidth="1"/>
    <col min="16" max="16" width="12.125" style="63" customWidth="1"/>
    <col min="17" max="17" width="10" style="63" customWidth="1"/>
    <col min="18" max="18" width="9.125" style="64" bestFit="1" customWidth="1"/>
    <col min="19" max="19" width="7.625" style="63" customWidth="1"/>
    <col min="20" max="23" width="7.625" style="65" customWidth="1"/>
    <col min="24" max="24" width="7.625" style="66" customWidth="1"/>
    <col min="25" max="25" width="10" style="67"/>
    <col min="26" max="16384" width="10" style="68"/>
  </cols>
  <sheetData>
    <row r="1" spans="1:25" ht="43.5" customHeight="1">
      <c r="D1" s="576" t="s">
        <v>674</v>
      </c>
      <c r="E1" s="576"/>
      <c r="F1" s="576"/>
      <c r="G1" s="576"/>
      <c r="H1" s="576"/>
      <c r="I1" s="576"/>
      <c r="J1" s="576"/>
      <c r="K1" s="576"/>
      <c r="L1" s="576"/>
      <c r="M1" s="576"/>
      <c r="N1" s="576"/>
      <c r="O1" s="576"/>
      <c r="P1" s="62">
        <v>1</v>
      </c>
    </row>
    <row r="2" spans="1:25" s="71" customFormat="1" ht="21.95" customHeight="1">
      <c r="A2" s="69"/>
      <c r="B2" s="70"/>
      <c r="C2" s="70"/>
      <c r="D2" s="592" t="s">
        <v>135</v>
      </c>
      <c r="E2" s="594" t="s">
        <v>675</v>
      </c>
      <c r="F2" s="594" t="s">
        <v>136</v>
      </c>
      <c r="G2" s="594" t="s">
        <v>137</v>
      </c>
      <c r="H2" s="596" t="s">
        <v>138</v>
      </c>
      <c r="I2" s="598" t="s">
        <v>139</v>
      </c>
      <c r="J2" s="598"/>
      <c r="K2" s="598" t="s">
        <v>140</v>
      </c>
      <c r="L2" s="598"/>
      <c r="M2" s="598" t="s">
        <v>141</v>
      </c>
      <c r="N2" s="598"/>
      <c r="O2" s="599" t="s">
        <v>142</v>
      </c>
      <c r="R2" s="72"/>
      <c r="X2" s="73"/>
      <c r="Y2" s="73"/>
    </row>
    <row r="3" spans="1:25" s="71" customFormat="1" ht="21.95" customHeight="1">
      <c r="A3" s="69"/>
      <c r="B3" s="70"/>
      <c r="C3" s="70" t="s">
        <v>676</v>
      </c>
      <c r="D3" s="593"/>
      <c r="E3" s="595"/>
      <c r="F3" s="595"/>
      <c r="G3" s="595"/>
      <c r="H3" s="597"/>
      <c r="I3" s="74" t="s">
        <v>143</v>
      </c>
      <c r="J3" s="74" t="s">
        <v>144</v>
      </c>
      <c r="K3" s="74" t="s">
        <v>143</v>
      </c>
      <c r="L3" s="74" t="s">
        <v>144</v>
      </c>
      <c r="M3" s="74" t="s">
        <v>143</v>
      </c>
      <c r="N3" s="74" t="s">
        <v>144</v>
      </c>
      <c r="O3" s="600"/>
      <c r="R3" s="72"/>
      <c r="X3" s="73"/>
      <c r="Y3" s="73"/>
    </row>
    <row r="4" spans="1:25" s="17" customFormat="1" ht="18.75" customHeight="1">
      <c r="A4" s="75"/>
      <c r="B4" s="76" t="str">
        <f>D4&amp;"항목"</f>
        <v>1항목</v>
      </c>
      <c r="C4" s="76">
        <v>5</v>
      </c>
      <c r="D4" s="77">
        <v>1</v>
      </c>
      <c r="E4" s="78" t="s">
        <v>371</v>
      </c>
      <c r="F4" s="78" t="s">
        <v>372</v>
      </c>
      <c r="G4" s="79" t="s">
        <v>361</v>
      </c>
      <c r="H4" s="250"/>
      <c r="I4" s="80"/>
      <c r="J4" s="80"/>
      <c r="K4" s="80"/>
      <c r="L4" s="80"/>
      <c r="M4" s="80"/>
      <c r="N4" s="80"/>
      <c r="O4" s="81" t="s">
        <v>677</v>
      </c>
      <c r="R4" s="31"/>
      <c r="T4" s="44"/>
      <c r="U4" s="44"/>
      <c r="V4" s="44"/>
      <c r="W4" s="44"/>
      <c r="X4" s="44"/>
    </row>
    <row r="5" spans="1:25" s="17" customFormat="1" ht="18.75" customHeight="1">
      <c r="A5" s="75"/>
      <c r="B5" s="76"/>
      <c r="C5" s="76"/>
      <c r="D5" s="82"/>
      <c r="E5" s="83"/>
      <c r="F5" s="83"/>
      <c r="G5" s="84"/>
      <c r="H5" s="85"/>
      <c r="I5" s="86"/>
      <c r="J5" s="86"/>
      <c r="K5" s="86"/>
      <c r="L5" s="86"/>
      <c r="M5" s="86"/>
      <c r="N5" s="86"/>
      <c r="O5" s="87"/>
      <c r="R5" s="31"/>
      <c r="S5" s="44"/>
      <c r="T5" s="44" t="s">
        <v>405</v>
      </c>
      <c r="U5" s="44" t="s">
        <v>679</v>
      </c>
      <c r="V5" s="44" t="s">
        <v>681</v>
      </c>
      <c r="W5" s="44"/>
      <c r="X5" s="44"/>
    </row>
    <row r="6" spans="1:25" s="17" customFormat="1" ht="18.75" customHeight="1">
      <c r="A6" s="75"/>
      <c r="B6" s="76"/>
      <c r="C6" s="76"/>
      <c r="D6" s="82"/>
      <c r="E6" s="84"/>
      <c r="F6" s="84"/>
      <c r="G6" s="84"/>
      <c r="H6" s="85"/>
      <c r="I6" s="86"/>
      <c r="J6" s="86"/>
      <c r="K6" s="86"/>
      <c r="L6" s="86"/>
      <c r="M6" s="86"/>
      <c r="N6" s="86"/>
      <c r="O6" s="87"/>
      <c r="Q6" s="88">
        <f>T6*U6*V6*W6*X6</f>
        <v>0.33</v>
      </c>
      <c r="R6" s="31"/>
      <c r="T6" s="44">
        <v>1</v>
      </c>
      <c r="U6" s="44">
        <v>0.3</v>
      </c>
      <c r="V6" s="44">
        <v>1.1000000000000001</v>
      </c>
      <c r="W6" s="44">
        <v>1</v>
      </c>
      <c r="X6" s="44">
        <v>1</v>
      </c>
    </row>
    <row r="7" spans="1:25" s="17" customFormat="1" ht="18.75" customHeight="1">
      <c r="A7" s="75"/>
      <c r="B7" s="76"/>
      <c r="C7" s="76"/>
      <c r="D7" s="82" t="s">
        <v>683</v>
      </c>
      <c r="E7" s="84" t="s">
        <v>684</v>
      </c>
      <c r="F7" s="84" t="s">
        <v>686</v>
      </c>
      <c r="G7" s="84" t="s">
        <v>688</v>
      </c>
      <c r="H7" s="248"/>
      <c r="I7" s="86"/>
      <c r="J7" s="86"/>
      <c r="K7" s="86"/>
      <c r="L7" s="86"/>
      <c r="M7" s="86"/>
      <c r="N7" s="86"/>
      <c r="O7" s="89" t="s">
        <v>689</v>
      </c>
      <c r="P7" s="17">
        <f>Q7*R7</f>
        <v>5.9400000000000001E-2</v>
      </c>
      <c r="Q7" s="17">
        <f>Q6</f>
        <v>0.33</v>
      </c>
      <c r="R7" s="31">
        <v>0.18</v>
      </c>
      <c r="T7" s="44"/>
      <c r="U7" s="44"/>
      <c r="V7" s="44"/>
      <c r="W7" s="44"/>
      <c r="X7" s="44"/>
    </row>
    <row r="8" spans="1:25" s="17" customFormat="1" ht="18.75" customHeight="1">
      <c r="A8" s="75"/>
      <c r="B8" s="76"/>
      <c r="C8" s="76"/>
      <c r="D8" s="82"/>
      <c r="E8" s="84"/>
      <c r="F8" s="84" t="s">
        <v>691</v>
      </c>
      <c r="G8" s="84" t="s">
        <v>687</v>
      </c>
      <c r="H8" s="248"/>
      <c r="I8" s="86"/>
      <c r="J8" s="86"/>
      <c r="K8" s="86"/>
      <c r="L8" s="86"/>
      <c r="M8" s="86"/>
      <c r="N8" s="86"/>
      <c r="O8" s="89" t="s">
        <v>693</v>
      </c>
      <c r="P8" s="17">
        <f>Q8*R8</f>
        <v>5.9400000000000001E-2</v>
      </c>
      <c r="Q8" s="17">
        <f>Q7</f>
        <v>0.33</v>
      </c>
      <c r="R8" s="31">
        <v>0.18</v>
      </c>
      <c r="T8" s="44"/>
      <c r="U8" s="44"/>
      <c r="V8" s="44"/>
      <c r="W8" s="44"/>
      <c r="X8" s="44"/>
    </row>
    <row r="9" spans="1:25" s="17" customFormat="1" ht="18.75" customHeight="1">
      <c r="A9" s="75"/>
      <c r="B9" s="76"/>
      <c r="C9" s="76"/>
      <c r="D9" s="82"/>
      <c r="E9" s="84"/>
      <c r="F9" s="84"/>
      <c r="G9" s="84"/>
      <c r="H9" s="248"/>
      <c r="I9" s="86"/>
      <c r="J9" s="86"/>
      <c r="K9" s="86"/>
      <c r="L9" s="86"/>
      <c r="M9" s="86"/>
      <c r="N9" s="86"/>
      <c r="O9" s="89"/>
      <c r="R9" s="31"/>
      <c r="T9" s="44"/>
      <c r="U9" s="44"/>
      <c r="V9" s="44"/>
      <c r="W9" s="44"/>
      <c r="X9" s="44"/>
    </row>
    <row r="10" spans="1:25" s="17" customFormat="1" ht="18.75" customHeight="1">
      <c r="A10" s="75"/>
      <c r="B10" s="76"/>
      <c r="C10" s="76"/>
      <c r="D10" s="82"/>
      <c r="E10" s="84"/>
      <c r="F10" s="84"/>
      <c r="G10" s="84"/>
      <c r="H10" s="248"/>
      <c r="I10" s="86"/>
      <c r="J10" s="86"/>
      <c r="K10" s="86"/>
      <c r="L10" s="86"/>
      <c r="M10" s="86"/>
      <c r="N10" s="86"/>
      <c r="O10" s="89"/>
      <c r="R10" s="31"/>
      <c r="T10" s="44"/>
      <c r="U10" s="44"/>
      <c r="V10" s="44"/>
      <c r="W10" s="44"/>
      <c r="X10" s="44"/>
    </row>
    <row r="11" spans="1:25" s="17" customFormat="1" ht="18.75" customHeight="1">
      <c r="A11" s="75"/>
      <c r="B11" s="76"/>
      <c r="C11" s="76"/>
      <c r="D11" s="82"/>
      <c r="E11" s="84"/>
      <c r="F11" s="84"/>
      <c r="G11" s="84"/>
      <c r="H11" s="85"/>
      <c r="I11" s="86"/>
      <c r="J11" s="86"/>
      <c r="K11" s="86"/>
      <c r="L11" s="86"/>
      <c r="M11" s="86"/>
      <c r="N11" s="86"/>
      <c r="O11" s="87"/>
      <c r="R11" s="31"/>
      <c r="T11" s="44"/>
      <c r="U11" s="44"/>
      <c r="V11" s="44"/>
      <c r="W11" s="44"/>
      <c r="X11" s="44"/>
    </row>
    <row r="12" spans="1:25" s="17" customFormat="1" ht="18.75" customHeight="1">
      <c r="A12" s="75"/>
      <c r="B12" s="76"/>
      <c r="C12" s="76"/>
      <c r="D12" s="82"/>
      <c r="E12" s="84"/>
      <c r="F12" s="84"/>
      <c r="G12" s="84"/>
      <c r="H12" s="85"/>
      <c r="I12" s="86"/>
      <c r="J12" s="86"/>
      <c r="K12" s="86"/>
      <c r="L12" s="86"/>
      <c r="M12" s="86"/>
      <c r="N12" s="86"/>
      <c r="O12" s="87"/>
      <c r="R12" s="31"/>
      <c r="T12" s="44"/>
      <c r="U12" s="44"/>
      <c r="V12" s="44"/>
      <c r="W12" s="44"/>
      <c r="X12" s="44"/>
    </row>
    <row r="13" spans="1:25" s="17" customFormat="1" ht="18.75" customHeight="1">
      <c r="A13" s="75"/>
      <c r="B13" s="76"/>
      <c r="C13" s="76"/>
      <c r="D13" s="82"/>
      <c r="E13" s="84"/>
      <c r="F13" s="84"/>
      <c r="G13" s="84"/>
      <c r="H13" s="85"/>
      <c r="I13" s="86"/>
      <c r="J13" s="86"/>
      <c r="K13" s="86"/>
      <c r="L13" s="86"/>
      <c r="M13" s="86"/>
      <c r="N13" s="86"/>
      <c r="O13" s="87"/>
      <c r="R13" s="31"/>
      <c r="T13" s="44"/>
      <c r="U13" s="44"/>
      <c r="V13" s="44"/>
      <c r="W13" s="44"/>
      <c r="X13" s="44"/>
    </row>
    <row r="14" spans="1:25" s="17" customFormat="1" ht="18.75" customHeight="1">
      <c r="A14" s="75"/>
      <c r="B14" s="76"/>
      <c r="C14" s="76"/>
      <c r="D14" s="82" t="s">
        <v>695</v>
      </c>
      <c r="E14" s="84" t="s">
        <v>697</v>
      </c>
      <c r="F14" s="84" t="s">
        <v>699</v>
      </c>
      <c r="G14" s="84" t="s">
        <v>700</v>
      </c>
      <c r="H14" s="248"/>
      <c r="I14" s="241"/>
      <c r="J14" s="86"/>
      <c r="K14" s="86"/>
      <c r="L14" s="86"/>
      <c r="M14" s="86"/>
      <c r="N14" s="86"/>
      <c r="O14" s="90"/>
      <c r="R14" s="225"/>
      <c r="T14" s="44"/>
      <c r="U14" s="44"/>
      <c r="V14" s="44"/>
      <c r="W14" s="44"/>
      <c r="X14" s="44"/>
    </row>
    <row r="15" spans="1:25" s="17" customFormat="1" ht="18.75" customHeight="1">
      <c r="A15" s="75"/>
      <c r="B15" s="76" t="str">
        <f>D4&amp;D15</f>
        <v>1계</v>
      </c>
      <c r="C15" s="76"/>
      <c r="D15" s="91" t="s">
        <v>146</v>
      </c>
      <c r="E15" s="92"/>
      <c r="F15" s="92"/>
      <c r="G15" s="92"/>
      <c r="H15" s="93"/>
      <c r="I15" s="94"/>
      <c r="J15" s="94"/>
      <c r="K15" s="94"/>
      <c r="L15" s="94"/>
      <c r="M15" s="94"/>
      <c r="N15" s="94"/>
      <c r="O15" s="95"/>
      <c r="P15" s="96"/>
      <c r="Q15" s="96"/>
      <c r="R15" s="31"/>
      <c r="S15" s="96"/>
      <c r="T15" s="44"/>
      <c r="U15" s="44"/>
      <c r="V15" s="44"/>
      <c r="W15" s="44"/>
      <c r="X15" s="44"/>
    </row>
    <row r="16" spans="1:25" s="17" customFormat="1" ht="18.75" customHeight="1">
      <c r="A16" s="75"/>
      <c r="B16" s="76" t="str">
        <f>D16&amp;"항목"</f>
        <v>2항목</v>
      </c>
      <c r="C16" s="76">
        <v>6</v>
      </c>
      <c r="D16" s="77">
        <f>D4+1</f>
        <v>2</v>
      </c>
      <c r="E16" s="78" t="s">
        <v>371</v>
      </c>
      <c r="F16" s="78" t="s">
        <v>1430</v>
      </c>
      <c r="G16" s="79" t="s">
        <v>361</v>
      </c>
      <c r="H16" s="250"/>
      <c r="I16" s="80"/>
      <c r="J16" s="80"/>
      <c r="K16" s="80"/>
      <c r="L16" s="80"/>
      <c r="M16" s="80"/>
      <c r="N16" s="80"/>
      <c r="O16" s="81" t="s">
        <v>677</v>
      </c>
      <c r="R16" s="31"/>
      <c r="T16" s="44"/>
      <c r="U16" s="44"/>
      <c r="V16" s="44"/>
      <c r="W16" s="44"/>
      <c r="X16" s="44"/>
    </row>
    <row r="17" spans="1:24" s="17" customFormat="1" ht="18.75" customHeight="1">
      <c r="A17" s="75"/>
      <c r="B17" s="76"/>
      <c r="C17" s="76"/>
      <c r="D17" s="82"/>
      <c r="E17" s="83"/>
      <c r="F17" s="83"/>
      <c r="G17" s="84"/>
      <c r="H17" s="85"/>
      <c r="I17" s="86"/>
      <c r="J17" s="86"/>
      <c r="K17" s="86"/>
      <c r="L17" s="86"/>
      <c r="M17" s="86"/>
      <c r="N17" s="86"/>
      <c r="O17" s="87"/>
      <c r="R17" s="31"/>
      <c r="S17" s="44"/>
      <c r="T17" s="44" t="s">
        <v>405</v>
      </c>
      <c r="U17" s="44" t="s">
        <v>679</v>
      </c>
      <c r="V17" s="44" t="s">
        <v>681</v>
      </c>
      <c r="W17" s="44"/>
      <c r="X17" s="44"/>
    </row>
    <row r="18" spans="1:24" s="17" customFormat="1" ht="18.75" customHeight="1">
      <c r="A18" s="75"/>
      <c r="B18" s="76"/>
      <c r="C18" s="76"/>
      <c r="D18" s="82"/>
      <c r="E18" s="84"/>
      <c r="F18" s="84"/>
      <c r="G18" s="84"/>
      <c r="H18" s="85"/>
      <c r="I18" s="86"/>
      <c r="J18" s="86"/>
      <c r="K18" s="86"/>
      <c r="L18" s="86"/>
      <c r="M18" s="86"/>
      <c r="N18" s="86"/>
      <c r="O18" s="87"/>
      <c r="Q18" s="88">
        <f>T18*U18*V18*W18*X18</f>
        <v>0.33</v>
      </c>
      <c r="R18" s="31"/>
      <c r="T18" s="44">
        <v>1</v>
      </c>
      <c r="U18" s="44">
        <v>0.3</v>
      </c>
      <c r="V18" s="44">
        <v>1.1000000000000001</v>
      </c>
      <c r="W18" s="44">
        <v>1</v>
      </c>
      <c r="X18" s="44">
        <v>1</v>
      </c>
    </row>
    <row r="19" spans="1:24" s="17" customFormat="1" ht="18.75" customHeight="1">
      <c r="A19" s="75"/>
      <c r="B19" s="76"/>
      <c r="C19" s="76"/>
      <c r="D19" s="82" t="s">
        <v>683</v>
      </c>
      <c r="E19" s="84" t="s">
        <v>701</v>
      </c>
      <c r="F19" s="84" t="s">
        <v>685</v>
      </c>
      <c r="G19" s="84" t="s">
        <v>688</v>
      </c>
      <c r="H19" s="248"/>
      <c r="I19" s="86"/>
      <c r="J19" s="86"/>
      <c r="K19" s="86"/>
      <c r="L19" s="86"/>
      <c r="M19" s="86"/>
      <c r="N19" s="86"/>
      <c r="O19" s="89" t="s">
        <v>689</v>
      </c>
      <c r="P19" s="17">
        <f>Q19*R19</f>
        <v>7.9200000000000007E-2</v>
      </c>
      <c r="Q19" s="17">
        <f>Q18</f>
        <v>0.33</v>
      </c>
      <c r="R19" s="31">
        <v>0.24</v>
      </c>
      <c r="T19" s="44"/>
      <c r="U19" s="44"/>
      <c r="V19" s="44"/>
      <c r="W19" s="44"/>
      <c r="X19" s="44"/>
    </row>
    <row r="20" spans="1:24" s="17" customFormat="1" ht="18.75" customHeight="1">
      <c r="A20" s="75"/>
      <c r="B20" s="76"/>
      <c r="C20" s="76"/>
      <c r="D20" s="82"/>
      <c r="E20" s="84"/>
      <c r="F20" s="84" t="s">
        <v>691</v>
      </c>
      <c r="G20" s="84" t="s">
        <v>687</v>
      </c>
      <c r="H20" s="248"/>
      <c r="I20" s="86"/>
      <c r="J20" s="86"/>
      <c r="K20" s="86"/>
      <c r="L20" s="86"/>
      <c r="M20" s="86"/>
      <c r="N20" s="86"/>
      <c r="O20" s="89" t="s">
        <v>692</v>
      </c>
      <c r="P20" s="17">
        <f>Q20*R20</f>
        <v>7.9200000000000007E-2</v>
      </c>
      <c r="Q20" s="17">
        <f>Q19</f>
        <v>0.33</v>
      </c>
      <c r="R20" s="31">
        <v>0.24</v>
      </c>
      <c r="T20" s="44"/>
      <c r="U20" s="44"/>
      <c r="V20" s="44"/>
      <c r="W20" s="44"/>
      <c r="X20" s="44"/>
    </row>
    <row r="21" spans="1:24" s="17" customFormat="1" ht="18.75" customHeight="1">
      <c r="A21" s="75"/>
      <c r="B21" s="76"/>
      <c r="C21" s="76"/>
      <c r="D21" s="82"/>
      <c r="E21" s="84"/>
      <c r="F21" s="84"/>
      <c r="G21" s="84"/>
      <c r="H21" s="85"/>
      <c r="I21" s="86"/>
      <c r="J21" s="86"/>
      <c r="K21" s="86"/>
      <c r="L21" s="86"/>
      <c r="M21" s="86"/>
      <c r="N21" s="86"/>
      <c r="O21" s="87"/>
      <c r="R21" s="31"/>
      <c r="T21" s="44"/>
      <c r="U21" s="44"/>
      <c r="V21" s="44"/>
      <c r="W21" s="44"/>
      <c r="X21" s="44"/>
    </row>
    <row r="22" spans="1:24" s="17" customFormat="1" ht="18.75" customHeight="1">
      <c r="A22" s="75"/>
      <c r="B22" s="76"/>
      <c r="C22" s="76"/>
      <c r="D22" s="82"/>
      <c r="E22" s="84"/>
      <c r="F22" s="84"/>
      <c r="G22" s="84"/>
      <c r="H22" s="85"/>
      <c r="I22" s="86"/>
      <c r="J22" s="86"/>
      <c r="K22" s="86"/>
      <c r="L22" s="86"/>
      <c r="M22" s="86"/>
      <c r="N22" s="86"/>
      <c r="O22" s="87"/>
      <c r="R22" s="31"/>
      <c r="T22" s="44"/>
      <c r="U22" s="44"/>
      <c r="V22" s="44"/>
      <c r="W22" s="44"/>
      <c r="X22" s="44"/>
    </row>
    <row r="23" spans="1:24" s="17" customFormat="1" ht="18.75" customHeight="1">
      <c r="A23" s="75"/>
      <c r="B23" s="76"/>
      <c r="C23" s="76"/>
      <c r="D23" s="82"/>
      <c r="E23" s="84"/>
      <c r="F23" s="84"/>
      <c r="G23" s="84"/>
      <c r="H23" s="85"/>
      <c r="I23" s="86"/>
      <c r="J23" s="86"/>
      <c r="K23" s="86"/>
      <c r="L23" s="86"/>
      <c r="M23" s="86"/>
      <c r="N23" s="86"/>
      <c r="O23" s="87"/>
      <c r="R23" s="31"/>
      <c r="T23" s="44"/>
      <c r="U23" s="44"/>
      <c r="V23" s="44"/>
      <c r="W23" s="44"/>
      <c r="X23" s="44"/>
    </row>
    <row r="24" spans="1:24" s="17" customFormat="1" ht="18.75" customHeight="1">
      <c r="A24" s="75"/>
      <c r="B24" s="76"/>
      <c r="C24" s="76"/>
      <c r="D24" s="82"/>
      <c r="E24" s="84"/>
      <c r="F24" s="84"/>
      <c r="G24" s="84"/>
      <c r="H24" s="85"/>
      <c r="I24" s="86"/>
      <c r="J24" s="86"/>
      <c r="K24" s="86"/>
      <c r="L24" s="86"/>
      <c r="M24" s="86"/>
      <c r="N24" s="86"/>
      <c r="O24" s="87"/>
      <c r="R24" s="31"/>
      <c r="T24" s="44"/>
      <c r="U24" s="44"/>
      <c r="V24" s="44"/>
      <c r="W24" s="44"/>
      <c r="X24" s="44"/>
    </row>
    <row r="25" spans="1:24" s="17" customFormat="1" ht="18.75" customHeight="1">
      <c r="A25" s="75"/>
      <c r="B25" s="76"/>
      <c r="C25" s="76"/>
      <c r="D25" s="82"/>
      <c r="E25" s="84"/>
      <c r="F25" s="84"/>
      <c r="G25" s="84"/>
      <c r="H25" s="85"/>
      <c r="I25" s="86"/>
      <c r="J25" s="86"/>
      <c r="K25" s="86"/>
      <c r="L25" s="86"/>
      <c r="M25" s="86"/>
      <c r="N25" s="86"/>
      <c r="O25" s="87"/>
      <c r="R25" s="31"/>
      <c r="T25" s="44"/>
      <c r="U25" s="44"/>
      <c r="V25" s="44"/>
      <c r="W25" s="44"/>
      <c r="X25" s="44"/>
    </row>
    <row r="26" spans="1:24" s="17" customFormat="1" ht="18.75" customHeight="1">
      <c r="A26" s="75"/>
      <c r="B26" s="76"/>
      <c r="C26" s="76"/>
      <c r="D26" s="82" t="s">
        <v>702</v>
      </c>
      <c r="E26" s="84" t="s">
        <v>703</v>
      </c>
      <c r="F26" s="84" t="s">
        <v>698</v>
      </c>
      <c r="G26" s="84" t="s">
        <v>704</v>
      </c>
      <c r="H26" s="248"/>
      <c r="I26" s="241"/>
      <c r="J26" s="86"/>
      <c r="K26" s="86"/>
      <c r="L26" s="86"/>
      <c r="M26" s="86"/>
      <c r="N26" s="86"/>
      <c r="O26" s="90"/>
      <c r="R26" s="31"/>
      <c r="T26" s="44"/>
      <c r="U26" s="44"/>
      <c r="V26" s="44"/>
      <c r="W26" s="44"/>
      <c r="X26" s="44"/>
    </row>
    <row r="27" spans="1:24" s="17" customFormat="1" ht="18.75" customHeight="1">
      <c r="A27" s="75"/>
      <c r="B27" s="76" t="str">
        <f>D16&amp;D27</f>
        <v>2계</v>
      </c>
      <c r="C27" s="76"/>
      <c r="D27" s="91" t="s">
        <v>146</v>
      </c>
      <c r="E27" s="92"/>
      <c r="F27" s="92"/>
      <c r="G27" s="92"/>
      <c r="H27" s="93"/>
      <c r="I27" s="94"/>
      <c r="J27" s="94"/>
      <c r="K27" s="94"/>
      <c r="L27" s="94"/>
      <c r="M27" s="94"/>
      <c r="N27" s="94"/>
      <c r="O27" s="95"/>
      <c r="P27" s="96"/>
      <c r="Q27" s="96"/>
      <c r="R27" s="31"/>
      <c r="S27" s="96"/>
      <c r="T27" s="44"/>
      <c r="U27" s="44"/>
      <c r="V27" s="44"/>
      <c r="W27" s="44"/>
      <c r="X27" s="44"/>
    </row>
    <row r="28" spans="1:24" s="17" customFormat="1" ht="18.75" customHeight="1">
      <c r="A28" s="75"/>
      <c r="B28" s="76" t="str">
        <f>D28&amp;"항목"</f>
        <v>3항목</v>
      </c>
      <c r="C28" s="76">
        <v>7</v>
      </c>
      <c r="D28" s="77">
        <f>D16+1</f>
        <v>3</v>
      </c>
      <c r="E28" s="78" t="s">
        <v>371</v>
      </c>
      <c r="F28" s="78" t="s">
        <v>373</v>
      </c>
      <c r="G28" s="79" t="s">
        <v>361</v>
      </c>
      <c r="H28" s="250"/>
      <c r="I28" s="80"/>
      <c r="J28" s="80"/>
      <c r="K28" s="80"/>
      <c r="L28" s="80"/>
      <c r="M28" s="80"/>
      <c r="N28" s="80"/>
      <c r="O28" s="81" t="s">
        <v>677</v>
      </c>
      <c r="R28" s="31"/>
      <c r="T28" s="44"/>
      <c r="U28" s="44"/>
      <c r="V28" s="44"/>
      <c r="W28" s="44"/>
      <c r="X28" s="44"/>
    </row>
    <row r="29" spans="1:24" s="17" customFormat="1" ht="18.75" customHeight="1">
      <c r="A29" s="75"/>
      <c r="B29" s="76"/>
      <c r="C29" s="76"/>
      <c r="D29" s="82"/>
      <c r="E29" s="83"/>
      <c r="F29" s="83"/>
      <c r="G29" s="84"/>
      <c r="H29" s="85"/>
      <c r="I29" s="86"/>
      <c r="J29" s="86"/>
      <c r="K29" s="86"/>
      <c r="L29" s="86"/>
      <c r="M29" s="86"/>
      <c r="N29" s="86"/>
      <c r="O29" s="87"/>
      <c r="R29" s="31"/>
      <c r="S29" s="44"/>
      <c r="T29" s="44" t="s">
        <v>705</v>
      </c>
      <c r="U29" s="44" t="s">
        <v>706</v>
      </c>
      <c r="V29" s="44" t="s">
        <v>680</v>
      </c>
      <c r="W29" s="44"/>
      <c r="X29" s="44"/>
    </row>
    <row r="30" spans="1:24" s="17" customFormat="1" ht="18.75" customHeight="1">
      <c r="A30" s="75"/>
      <c r="B30" s="76"/>
      <c r="C30" s="76"/>
      <c r="D30" s="82"/>
      <c r="E30" s="84"/>
      <c r="F30" s="84"/>
      <c r="G30" s="84"/>
      <c r="H30" s="85"/>
      <c r="I30" s="86"/>
      <c r="J30" s="86"/>
      <c r="K30" s="86"/>
      <c r="L30" s="86"/>
      <c r="M30" s="86"/>
      <c r="N30" s="86"/>
      <c r="O30" s="87"/>
      <c r="Q30" s="88">
        <f>T30*U30*V30*W30*X30</f>
        <v>0.33</v>
      </c>
      <c r="R30" s="31"/>
      <c r="T30" s="44">
        <v>1</v>
      </c>
      <c r="U30" s="44">
        <v>0.3</v>
      </c>
      <c r="V30" s="44">
        <v>1.1000000000000001</v>
      </c>
      <c r="W30" s="44">
        <v>1</v>
      </c>
      <c r="X30" s="44">
        <v>1</v>
      </c>
    </row>
    <row r="31" spans="1:24" s="17" customFormat="1" ht="18.75" customHeight="1">
      <c r="A31" s="75"/>
      <c r="B31" s="76"/>
      <c r="C31" s="76"/>
      <c r="D31" s="82" t="s">
        <v>683</v>
      </c>
      <c r="E31" s="84" t="s">
        <v>707</v>
      </c>
      <c r="F31" s="84" t="s">
        <v>686</v>
      </c>
      <c r="G31" s="84" t="s">
        <v>687</v>
      </c>
      <c r="H31" s="248"/>
      <c r="I31" s="86"/>
      <c r="J31" s="86"/>
      <c r="K31" s="86"/>
      <c r="L31" s="86"/>
      <c r="M31" s="86"/>
      <c r="N31" s="86"/>
      <c r="O31" s="89" t="s">
        <v>708</v>
      </c>
      <c r="P31" s="17">
        <f>Q31*R31</f>
        <v>0.10560000000000001</v>
      </c>
      <c r="Q31" s="17">
        <f>Q30</f>
        <v>0.33</v>
      </c>
      <c r="R31" s="31">
        <v>0.32</v>
      </c>
      <c r="T31" s="44"/>
      <c r="U31" s="44"/>
      <c r="V31" s="44"/>
      <c r="W31" s="44"/>
      <c r="X31" s="44"/>
    </row>
    <row r="32" spans="1:24" s="17" customFormat="1" ht="18.75" customHeight="1">
      <c r="A32" s="75"/>
      <c r="B32" s="76"/>
      <c r="C32" s="76"/>
      <c r="D32" s="82"/>
      <c r="E32" s="84"/>
      <c r="F32" s="84" t="s">
        <v>690</v>
      </c>
      <c r="G32" s="84" t="s">
        <v>687</v>
      </c>
      <c r="H32" s="248"/>
      <c r="I32" s="86"/>
      <c r="J32" s="86"/>
      <c r="K32" s="86"/>
      <c r="L32" s="86"/>
      <c r="M32" s="86"/>
      <c r="N32" s="86"/>
      <c r="O32" s="89" t="s">
        <v>692</v>
      </c>
      <c r="P32" s="17">
        <f>Q32*R32</f>
        <v>0.10560000000000001</v>
      </c>
      <c r="Q32" s="17">
        <f>Q31</f>
        <v>0.33</v>
      </c>
      <c r="R32" s="31">
        <v>0.32</v>
      </c>
      <c r="T32" s="44"/>
      <c r="U32" s="44"/>
      <c r="V32" s="44"/>
      <c r="W32" s="44"/>
      <c r="X32" s="44"/>
    </row>
    <row r="33" spans="1:24" s="17" customFormat="1" ht="18.75" customHeight="1">
      <c r="A33" s="75"/>
      <c r="B33" s="76"/>
      <c r="C33" s="76"/>
      <c r="D33" s="82"/>
      <c r="E33" s="84"/>
      <c r="F33" s="84"/>
      <c r="G33" s="84"/>
      <c r="H33" s="85"/>
      <c r="I33" s="86"/>
      <c r="J33" s="86"/>
      <c r="K33" s="86"/>
      <c r="L33" s="86"/>
      <c r="M33" s="86"/>
      <c r="N33" s="86"/>
      <c r="O33" s="87"/>
      <c r="R33" s="31"/>
      <c r="T33" s="44"/>
      <c r="U33" s="44"/>
      <c r="V33" s="44"/>
      <c r="W33" s="44"/>
      <c r="X33" s="44"/>
    </row>
    <row r="34" spans="1:24" s="17" customFormat="1" ht="18.75" customHeight="1">
      <c r="A34" s="75"/>
      <c r="B34" s="76"/>
      <c r="C34" s="76"/>
      <c r="D34" s="82"/>
      <c r="E34" s="84"/>
      <c r="F34" s="84"/>
      <c r="G34" s="84"/>
      <c r="H34" s="85"/>
      <c r="I34" s="86"/>
      <c r="J34" s="86"/>
      <c r="K34" s="86"/>
      <c r="L34" s="86"/>
      <c r="M34" s="86"/>
      <c r="N34" s="86"/>
      <c r="O34" s="87"/>
      <c r="R34" s="31"/>
      <c r="T34" s="44"/>
      <c r="U34" s="44"/>
      <c r="V34" s="44"/>
      <c r="W34" s="44"/>
      <c r="X34" s="44"/>
    </row>
    <row r="35" spans="1:24" s="17" customFormat="1" ht="18.75" customHeight="1">
      <c r="A35" s="75"/>
      <c r="B35" s="76"/>
      <c r="C35" s="76"/>
      <c r="D35" s="82"/>
      <c r="E35" s="84"/>
      <c r="F35" s="84"/>
      <c r="G35" s="84"/>
      <c r="H35" s="85"/>
      <c r="I35" s="86"/>
      <c r="J35" s="86"/>
      <c r="K35" s="86"/>
      <c r="L35" s="86"/>
      <c r="M35" s="86"/>
      <c r="N35" s="86"/>
      <c r="O35" s="87"/>
      <c r="R35" s="31"/>
      <c r="T35" s="44"/>
      <c r="U35" s="44"/>
      <c r="V35" s="44"/>
      <c r="W35" s="44"/>
      <c r="X35" s="44"/>
    </row>
    <row r="36" spans="1:24" s="17" customFormat="1" ht="18.75" customHeight="1">
      <c r="A36" s="75"/>
      <c r="B36" s="76"/>
      <c r="C36" s="76"/>
      <c r="D36" s="82"/>
      <c r="E36" s="84"/>
      <c r="F36" s="84"/>
      <c r="G36" s="84"/>
      <c r="H36" s="85"/>
      <c r="I36" s="86"/>
      <c r="J36" s="86"/>
      <c r="K36" s="86"/>
      <c r="L36" s="86"/>
      <c r="M36" s="86"/>
      <c r="N36" s="86"/>
      <c r="O36" s="87"/>
      <c r="R36" s="31"/>
      <c r="T36" s="44"/>
      <c r="U36" s="44"/>
      <c r="V36" s="44"/>
      <c r="W36" s="44"/>
      <c r="X36" s="44"/>
    </row>
    <row r="37" spans="1:24" s="17" customFormat="1" ht="18.75" customHeight="1">
      <c r="A37" s="75"/>
      <c r="B37" s="76"/>
      <c r="C37" s="76"/>
      <c r="D37" s="82" t="s">
        <v>694</v>
      </c>
      <c r="E37" s="84" t="s">
        <v>696</v>
      </c>
      <c r="F37" s="84" t="s">
        <v>698</v>
      </c>
      <c r="G37" s="84" t="s">
        <v>709</v>
      </c>
      <c r="H37" s="85"/>
      <c r="I37" s="241"/>
      <c r="J37" s="86"/>
      <c r="K37" s="86"/>
      <c r="L37" s="86"/>
      <c r="M37" s="86"/>
      <c r="N37" s="86"/>
      <c r="O37" s="90"/>
      <c r="R37" s="31"/>
      <c r="T37" s="44"/>
      <c r="U37" s="44"/>
      <c r="V37" s="44"/>
      <c r="W37" s="44"/>
      <c r="X37" s="44"/>
    </row>
    <row r="38" spans="1:24" s="17" customFormat="1" ht="18.75" customHeight="1">
      <c r="A38" s="75"/>
      <c r="B38" s="76" t="str">
        <f>D28&amp;D38</f>
        <v>3계</v>
      </c>
      <c r="C38" s="76"/>
      <c r="D38" s="91" t="s">
        <v>146</v>
      </c>
      <c r="E38" s="92"/>
      <c r="F38" s="92"/>
      <c r="G38" s="92"/>
      <c r="H38" s="93"/>
      <c r="I38" s="94"/>
      <c r="J38" s="94"/>
      <c r="K38" s="94"/>
      <c r="L38" s="94"/>
      <c r="M38" s="94"/>
      <c r="N38" s="94"/>
      <c r="O38" s="95"/>
      <c r="P38" s="96"/>
      <c r="Q38" s="96"/>
      <c r="R38" s="31"/>
      <c r="S38" s="96"/>
      <c r="T38" s="44"/>
      <c r="U38" s="44"/>
      <c r="V38" s="44"/>
      <c r="W38" s="44"/>
      <c r="X38" s="44"/>
    </row>
    <row r="39" spans="1:24" s="17" customFormat="1" ht="18.75" customHeight="1">
      <c r="A39" s="75"/>
      <c r="B39" s="76" t="str">
        <f>D39&amp;"항목"</f>
        <v>4항목</v>
      </c>
      <c r="C39" s="76">
        <v>7</v>
      </c>
      <c r="D39" s="77">
        <f>D28+1</f>
        <v>4</v>
      </c>
      <c r="E39" s="78" t="s">
        <v>1419</v>
      </c>
      <c r="F39" s="78" t="s">
        <v>1420</v>
      </c>
      <c r="G39" s="79" t="s">
        <v>361</v>
      </c>
      <c r="H39" s="250"/>
      <c r="I39" s="80"/>
      <c r="J39" s="80"/>
      <c r="K39" s="80"/>
      <c r="L39" s="80"/>
      <c r="M39" s="80"/>
      <c r="N39" s="80"/>
      <c r="O39" s="81" t="s">
        <v>677</v>
      </c>
      <c r="R39" s="31"/>
      <c r="T39" s="44"/>
      <c r="U39" s="44"/>
      <c r="V39" s="44"/>
      <c r="W39" s="44"/>
      <c r="X39" s="44"/>
    </row>
    <row r="40" spans="1:24" s="17" customFormat="1" ht="18.75" customHeight="1">
      <c r="A40" s="75"/>
      <c r="B40" s="76"/>
      <c r="C40" s="76"/>
      <c r="D40" s="82"/>
      <c r="E40" s="83"/>
      <c r="F40" s="83"/>
      <c r="G40" s="84"/>
      <c r="H40" s="85"/>
      <c r="I40" s="86"/>
      <c r="J40" s="86"/>
      <c r="K40" s="86"/>
      <c r="L40" s="86"/>
      <c r="M40" s="86"/>
      <c r="N40" s="86"/>
      <c r="O40" s="87"/>
      <c r="R40" s="31"/>
      <c r="S40" s="44"/>
      <c r="T40" s="44" t="s">
        <v>405</v>
      </c>
      <c r="U40" s="44" t="s">
        <v>678</v>
      </c>
      <c r="V40" s="44" t="s">
        <v>402</v>
      </c>
      <c r="W40" s="44"/>
      <c r="X40" s="44"/>
    </row>
    <row r="41" spans="1:24" s="17" customFormat="1" ht="18.75" customHeight="1">
      <c r="A41" s="75"/>
      <c r="B41" s="76"/>
      <c r="C41" s="76"/>
      <c r="D41" s="82"/>
      <c r="E41" s="84"/>
      <c r="F41" s="84"/>
      <c r="G41" s="84"/>
      <c r="H41" s="85"/>
      <c r="I41" s="86"/>
      <c r="J41" s="86"/>
      <c r="K41" s="86"/>
      <c r="L41" s="86"/>
      <c r="M41" s="86"/>
      <c r="N41" s="86"/>
      <c r="O41" s="87"/>
      <c r="Q41" s="88">
        <f>T41*U41*V41*W41*X41</f>
        <v>0.3</v>
      </c>
      <c r="R41" s="31"/>
      <c r="T41" s="44">
        <v>1</v>
      </c>
      <c r="U41" s="44">
        <v>0.3</v>
      </c>
      <c r="V41" s="44">
        <v>1</v>
      </c>
      <c r="W41" s="44">
        <v>1</v>
      </c>
      <c r="X41" s="44">
        <v>1</v>
      </c>
    </row>
    <row r="42" spans="1:24" s="17" customFormat="1" ht="18.75" customHeight="1">
      <c r="A42" s="75"/>
      <c r="B42" s="76"/>
      <c r="C42" s="76"/>
      <c r="D42" s="82" t="s">
        <v>682</v>
      </c>
      <c r="E42" s="84" t="s">
        <v>1421</v>
      </c>
      <c r="F42" s="84" t="s">
        <v>1173</v>
      </c>
      <c r="G42" s="84" t="s">
        <v>687</v>
      </c>
      <c r="H42" s="248"/>
      <c r="I42" s="86"/>
      <c r="J42" s="86"/>
      <c r="K42" s="86"/>
      <c r="L42" s="86"/>
      <c r="M42" s="86"/>
      <c r="N42" s="86"/>
      <c r="O42" s="89" t="s">
        <v>689</v>
      </c>
      <c r="P42" s="17">
        <f>Q42*R42</f>
        <v>5.3999999999999999E-2</v>
      </c>
      <c r="Q42" s="17">
        <f>Q41</f>
        <v>0.3</v>
      </c>
      <c r="R42" s="31">
        <v>0.18</v>
      </c>
      <c r="T42" s="44"/>
      <c r="U42" s="44"/>
      <c r="V42" s="44"/>
      <c r="W42" s="44"/>
      <c r="X42" s="44"/>
    </row>
    <row r="43" spans="1:24" s="17" customFormat="1" ht="18.75" customHeight="1">
      <c r="A43" s="75"/>
      <c r="B43" s="76"/>
      <c r="C43" s="76"/>
      <c r="D43" s="82"/>
      <c r="E43" s="84"/>
      <c r="F43" s="84" t="s">
        <v>685</v>
      </c>
      <c r="G43" s="84" t="s">
        <v>687</v>
      </c>
      <c r="H43" s="248"/>
      <c r="I43" s="86"/>
      <c r="J43" s="86"/>
      <c r="K43" s="86"/>
      <c r="L43" s="86"/>
      <c r="M43" s="86"/>
      <c r="N43" s="86"/>
      <c r="O43" s="89"/>
      <c r="P43" s="17">
        <f>Q43*R43</f>
        <v>5.3999999999999999E-2</v>
      </c>
      <c r="Q43" s="17">
        <f>Q42</f>
        <v>0.3</v>
      </c>
      <c r="R43" s="31">
        <v>0.18</v>
      </c>
      <c r="T43" s="44"/>
      <c r="U43" s="44"/>
      <c r="V43" s="44"/>
      <c r="W43" s="44"/>
      <c r="X43" s="44"/>
    </row>
    <row r="44" spans="1:24" s="17" customFormat="1" ht="18.75" customHeight="1">
      <c r="A44" s="75"/>
      <c r="B44" s="76"/>
      <c r="C44" s="76"/>
      <c r="D44" s="82"/>
      <c r="E44" s="84"/>
      <c r="F44" s="84"/>
      <c r="G44" s="84"/>
      <c r="H44" s="85"/>
      <c r="I44" s="86"/>
      <c r="J44" s="86"/>
      <c r="K44" s="86"/>
      <c r="L44" s="86"/>
      <c r="M44" s="86"/>
      <c r="N44" s="86"/>
      <c r="O44" s="87"/>
      <c r="R44" s="31"/>
      <c r="T44" s="44"/>
      <c r="U44" s="44"/>
      <c r="V44" s="44"/>
      <c r="W44" s="44"/>
      <c r="X44" s="44"/>
    </row>
    <row r="45" spans="1:24" s="17" customFormat="1" ht="18.75" customHeight="1">
      <c r="A45" s="75"/>
      <c r="B45" s="76"/>
      <c r="C45" s="76"/>
      <c r="D45" s="82"/>
      <c r="E45" s="84"/>
      <c r="F45" s="84"/>
      <c r="G45" s="84"/>
      <c r="H45" s="85"/>
      <c r="I45" s="86"/>
      <c r="J45" s="86"/>
      <c r="K45" s="86"/>
      <c r="L45" s="86"/>
      <c r="M45" s="86"/>
      <c r="N45" s="86"/>
      <c r="O45" s="87"/>
      <c r="R45" s="31"/>
      <c r="T45" s="44"/>
      <c r="U45" s="44"/>
      <c r="V45" s="44"/>
      <c r="W45" s="44"/>
      <c r="X45" s="44"/>
    </row>
    <row r="46" spans="1:24" s="17" customFormat="1" ht="18.75" customHeight="1">
      <c r="A46" s="75"/>
      <c r="B46" s="76"/>
      <c r="C46" s="76"/>
      <c r="D46" s="82"/>
      <c r="E46" s="84"/>
      <c r="F46" s="84"/>
      <c r="G46" s="84"/>
      <c r="H46" s="85"/>
      <c r="I46" s="86"/>
      <c r="J46" s="86"/>
      <c r="K46" s="86"/>
      <c r="L46" s="86"/>
      <c r="M46" s="86"/>
      <c r="N46" s="86"/>
      <c r="O46" s="87"/>
      <c r="R46" s="31"/>
      <c r="T46" s="44"/>
      <c r="U46" s="44"/>
      <c r="V46" s="44"/>
      <c r="W46" s="44"/>
      <c r="X46" s="44"/>
    </row>
    <row r="47" spans="1:24" s="17" customFormat="1" ht="18.75" customHeight="1">
      <c r="A47" s="75"/>
      <c r="B47" s="76"/>
      <c r="C47" s="76"/>
      <c r="D47" s="82"/>
      <c r="E47" s="84"/>
      <c r="F47" s="84"/>
      <c r="G47" s="84"/>
      <c r="H47" s="85"/>
      <c r="I47" s="86"/>
      <c r="J47" s="86"/>
      <c r="K47" s="86"/>
      <c r="L47" s="86"/>
      <c r="M47" s="86"/>
      <c r="N47" s="86"/>
      <c r="O47" s="87"/>
      <c r="R47" s="31"/>
      <c r="T47" s="44"/>
      <c r="U47" s="44"/>
      <c r="V47" s="44"/>
      <c r="W47" s="44"/>
      <c r="X47" s="44"/>
    </row>
    <row r="48" spans="1:24" s="17" customFormat="1" ht="18.75" customHeight="1">
      <c r="A48" s="75"/>
      <c r="B48" s="76"/>
      <c r="C48" s="76"/>
      <c r="D48" s="82" t="s">
        <v>694</v>
      </c>
      <c r="E48" s="84" t="s">
        <v>696</v>
      </c>
      <c r="F48" s="84" t="s">
        <v>698</v>
      </c>
      <c r="G48" s="84" t="s">
        <v>145</v>
      </c>
      <c r="H48" s="85"/>
      <c r="I48" s="241"/>
      <c r="J48" s="86"/>
      <c r="K48" s="86"/>
      <c r="L48" s="86"/>
      <c r="M48" s="86"/>
      <c r="N48" s="86"/>
      <c r="O48" s="90"/>
      <c r="R48" s="31"/>
      <c r="T48" s="44"/>
      <c r="U48" s="44"/>
      <c r="V48" s="44"/>
      <c r="W48" s="44"/>
      <c r="X48" s="44"/>
    </row>
    <row r="49" spans="1:25" s="17" customFormat="1" ht="18.75" customHeight="1">
      <c r="A49" s="75"/>
      <c r="B49" s="76" t="str">
        <f>D39&amp;D49</f>
        <v>4계</v>
      </c>
      <c r="C49" s="76"/>
      <c r="D49" s="91" t="s">
        <v>146</v>
      </c>
      <c r="E49" s="92"/>
      <c r="F49" s="92"/>
      <c r="G49" s="92"/>
      <c r="H49" s="93"/>
      <c r="I49" s="94"/>
      <c r="J49" s="94"/>
      <c r="K49" s="94"/>
      <c r="L49" s="94"/>
      <c r="M49" s="94"/>
      <c r="N49" s="94"/>
      <c r="O49" s="95"/>
      <c r="P49" s="96"/>
      <c r="Q49" s="96"/>
      <c r="R49" s="31"/>
      <c r="S49" s="96"/>
      <c r="T49" s="44"/>
      <c r="U49" s="44"/>
      <c r="V49" s="44"/>
      <c r="W49" s="44"/>
      <c r="X49" s="44"/>
    </row>
    <row r="50" spans="1:25" s="17" customFormat="1" ht="18.75" customHeight="1">
      <c r="A50" s="75"/>
      <c r="B50" s="76" t="str">
        <f>D50&amp;"항목"</f>
        <v>5항목</v>
      </c>
      <c r="C50" s="76">
        <v>1</v>
      </c>
      <c r="D50" s="77">
        <f>D39+1</f>
        <v>5</v>
      </c>
      <c r="E50" s="78" t="s">
        <v>710</v>
      </c>
      <c r="F50" s="78" t="s">
        <v>711</v>
      </c>
      <c r="G50" s="79" t="s">
        <v>262</v>
      </c>
      <c r="H50" s="250"/>
      <c r="I50" s="80"/>
      <c r="J50" s="80"/>
      <c r="K50" s="80"/>
      <c r="L50" s="80"/>
      <c r="M50" s="80"/>
      <c r="N50" s="80"/>
      <c r="O50" s="81" t="s">
        <v>712</v>
      </c>
      <c r="R50" s="31"/>
      <c r="T50" s="44"/>
      <c r="U50" s="44"/>
      <c r="V50" s="44"/>
      <c r="W50" s="44"/>
      <c r="X50" s="44"/>
    </row>
    <row r="51" spans="1:25" s="17" customFormat="1" ht="18.75" customHeight="1">
      <c r="A51" s="75"/>
      <c r="B51" s="76"/>
      <c r="C51" s="76"/>
      <c r="D51" s="82"/>
      <c r="E51" s="83"/>
      <c r="F51" s="83"/>
      <c r="G51" s="84"/>
      <c r="H51" s="85"/>
      <c r="I51" s="86"/>
      <c r="J51" s="86"/>
      <c r="K51" s="86"/>
      <c r="L51" s="86"/>
      <c r="M51" s="86"/>
      <c r="N51" s="86"/>
      <c r="O51" s="87"/>
      <c r="R51" s="31"/>
      <c r="S51" s="44"/>
      <c r="T51" s="44" t="s">
        <v>713</v>
      </c>
      <c r="U51" s="44"/>
      <c r="V51" s="44" t="s">
        <v>714</v>
      </c>
      <c r="W51" s="44"/>
      <c r="X51" s="44"/>
      <c r="Y51" s="17" t="s">
        <v>1415</v>
      </c>
    </row>
    <row r="52" spans="1:25" s="17" customFormat="1" ht="18.75" customHeight="1">
      <c r="A52" s="75"/>
      <c r="B52" s="76"/>
      <c r="C52" s="76">
        <v>1</v>
      </c>
      <c r="D52" s="82" t="s">
        <v>715</v>
      </c>
      <c r="E52" s="84" t="s">
        <v>716</v>
      </c>
      <c r="F52" s="84" t="s">
        <v>711</v>
      </c>
      <c r="G52" s="84" t="s">
        <v>717</v>
      </c>
      <c r="H52" s="249"/>
      <c r="I52" s="86"/>
      <c r="J52" s="86"/>
      <c r="K52" s="86"/>
      <c r="L52" s="86"/>
      <c r="M52" s="86"/>
      <c r="N52" s="86"/>
      <c r="O52" s="87"/>
      <c r="Q52" s="88">
        <f>T52*U52*V52*W52*X52*Y52</f>
        <v>8.8000000000000005E-3</v>
      </c>
      <c r="R52" s="31"/>
      <c r="T52" s="44">
        <v>0.01</v>
      </c>
      <c r="U52" s="44">
        <v>1</v>
      </c>
      <c r="V52" s="44">
        <v>1.1000000000000001</v>
      </c>
      <c r="W52" s="44">
        <v>1</v>
      </c>
      <c r="X52" s="44">
        <v>1</v>
      </c>
      <c r="Y52" s="17">
        <v>0.8</v>
      </c>
    </row>
    <row r="53" spans="1:25" s="17" customFormat="1" ht="18.75" customHeight="1">
      <c r="A53" s="75"/>
      <c r="B53" s="76"/>
      <c r="C53" s="76"/>
      <c r="D53" s="82" t="s">
        <v>718</v>
      </c>
      <c r="E53" s="84" t="s">
        <v>719</v>
      </c>
      <c r="F53" s="84" t="s">
        <v>720</v>
      </c>
      <c r="G53" s="84" t="s">
        <v>721</v>
      </c>
      <c r="H53" s="300"/>
      <c r="I53" s="86"/>
      <c r="J53" s="86"/>
      <c r="K53" s="86"/>
      <c r="L53" s="86"/>
      <c r="M53" s="86"/>
      <c r="N53" s="86"/>
      <c r="O53" s="89" t="s">
        <v>722</v>
      </c>
      <c r="P53" s="17">
        <f>Q53*R53</f>
        <v>8.2719999999999998E-3</v>
      </c>
      <c r="Q53" s="17">
        <f>Q52</f>
        <v>8.8000000000000005E-3</v>
      </c>
      <c r="R53" s="31">
        <v>0.94</v>
      </c>
      <c r="T53" s="44"/>
      <c r="U53" s="44"/>
      <c r="V53" s="44"/>
      <c r="W53" s="44"/>
      <c r="X53" s="44"/>
    </row>
    <row r="54" spans="1:25" s="17" customFormat="1" ht="18.75" customHeight="1">
      <c r="A54" s="75"/>
      <c r="B54" s="76"/>
      <c r="C54" s="76"/>
      <c r="D54" s="82"/>
      <c r="E54" s="84"/>
      <c r="F54" s="84" t="s">
        <v>723</v>
      </c>
      <c r="G54" s="84" t="s">
        <v>721</v>
      </c>
      <c r="H54" s="300"/>
      <c r="I54" s="86"/>
      <c r="J54" s="86"/>
      <c r="K54" s="86"/>
      <c r="L54" s="86"/>
      <c r="M54" s="86"/>
      <c r="N54" s="86"/>
      <c r="O54" s="87"/>
      <c r="P54" s="17">
        <f>Q54*R54</f>
        <v>1.2408000000000001E-2</v>
      </c>
      <c r="Q54" s="17">
        <f>Q53</f>
        <v>8.8000000000000005E-3</v>
      </c>
      <c r="R54" s="31">
        <v>1.41</v>
      </c>
      <c r="T54" s="44"/>
      <c r="U54" s="44"/>
      <c r="V54" s="44"/>
      <c r="W54" s="44"/>
      <c r="X54" s="44"/>
    </row>
    <row r="55" spans="1:25" s="17" customFormat="1" ht="18.75" customHeight="1">
      <c r="A55" s="75"/>
      <c r="B55" s="76"/>
      <c r="C55" s="76"/>
      <c r="D55" s="82" t="s">
        <v>724</v>
      </c>
      <c r="E55" s="84" t="s">
        <v>726</v>
      </c>
      <c r="F55" s="84" t="s">
        <v>728</v>
      </c>
      <c r="G55" s="84" t="s">
        <v>729</v>
      </c>
      <c r="H55" s="248"/>
      <c r="I55" s="86"/>
      <c r="J55" s="86"/>
      <c r="K55" s="86"/>
      <c r="L55" s="86"/>
      <c r="M55" s="86"/>
      <c r="N55" s="86"/>
      <c r="O55" s="87"/>
      <c r="R55" s="31"/>
      <c r="T55" s="44"/>
      <c r="U55" s="44"/>
      <c r="V55" s="44"/>
      <c r="W55" s="44"/>
      <c r="X55" s="44"/>
    </row>
    <row r="56" spans="1:25" s="17" customFormat="1" ht="18.75" customHeight="1">
      <c r="A56" s="75"/>
      <c r="B56" s="76"/>
      <c r="C56" s="76"/>
      <c r="D56" s="82"/>
      <c r="E56" s="84"/>
      <c r="F56" s="84"/>
      <c r="G56" s="84"/>
      <c r="H56" s="248"/>
      <c r="I56" s="86"/>
      <c r="J56" s="86"/>
      <c r="K56" s="86"/>
      <c r="L56" s="86"/>
      <c r="M56" s="86"/>
      <c r="N56" s="86"/>
      <c r="O56" s="87"/>
      <c r="R56" s="31"/>
      <c r="T56" s="44"/>
      <c r="U56" s="44"/>
      <c r="V56" s="44"/>
      <c r="W56" s="44"/>
      <c r="X56" s="44"/>
    </row>
    <row r="57" spans="1:25" s="17" customFormat="1" ht="18.75" customHeight="1">
      <c r="A57" s="75"/>
      <c r="B57" s="76"/>
      <c r="C57" s="76"/>
      <c r="D57" s="82"/>
      <c r="E57" s="84"/>
      <c r="F57" s="84"/>
      <c r="G57" s="84"/>
      <c r="H57" s="248"/>
      <c r="I57" s="86"/>
      <c r="J57" s="86"/>
      <c r="K57" s="86"/>
      <c r="L57" s="86"/>
      <c r="M57" s="86"/>
      <c r="N57" s="86"/>
      <c r="O57" s="87"/>
      <c r="R57" s="31"/>
      <c r="T57" s="44"/>
      <c r="U57" s="44"/>
      <c r="V57" s="44"/>
      <c r="W57" s="44"/>
      <c r="X57" s="44"/>
    </row>
    <row r="58" spans="1:25" s="17" customFormat="1" ht="18.75" customHeight="1">
      <c r="A58" s="75"/>
      <c r="B58" s="76"/>
      <c r="C58" s="76"/>
      <c r="D58" s="82"/>
      <c r="E58" s="84"/>
      <c r="F58" s="84"/>
      <c r="G58" s="84"/>
      <c r="H58" s="85"/>
      <c r="I58" s="86"/>
      <c r="J58" s="86"/>
      <c r="K58" s="86"/>
      <c r="L58" s="86"/>
      <c r="M58" s="86"/>
      <c r="N58" s="86"/>
      <c r="O58" s="87"/>
      <c r="R58" s="31"/>
      <c r="T58" s="44"/>
      <c r="U58" s="44"/>
      <c r="V58" s="44"/>
      <c r="W58" s="44"/>
      <c r="X58" s="44"/>
    </row>
    <row r="59" spans="1:25" s="17" customFormat="1" ht="18.75" customHeight="1">
      <c r="A59" s="75"/>
      <c r="B59" s="76"/>
      <c r="C59" s="76"/>
      <c r="D59" s="82"/>
      <c r="E59" s="84"/>
      <c r="F59" s="84"/>
      <c r="G59" s="84"/>
      <c r="H59" s="85"/>
      <c r="I59" s="86"/>
      <c r="J59" s="86"/>
      <c r="K59" s="86"/>
      <c r="L59" s="86"/>
      <c r="M59" s="86"/>
      <c r="N59" s="86"/>
      <c r="O59" s="87"/>
      <c r="R59" s="31"/>
      <c r="T59" s="44"/>
      <c r="U59" s="44"/>
      <c r="V59" s="44"/>
      <c r="W59" s="44"/>
      <c r="X59" s="44"/>
    </row>
    <row r="60" spans="1:25" s="17" customFormat="1" ht="18.75" customHeight="1">
      <c r="A60" s="75"/>
      <c r="B60" s="76"/>
      <c r="C60" s="76"/>
      <c r="D60" s="82"/>
      <c r="E60" s="84"/>
      <c r="F60" s="84"/>
      <c r="G60" s="84"/>
      <c r="H60" s="85"/>
      <c r="I60" s="86"/>
      <c r="J60" s="86"/>
      <c r="K60" s="86"/>
      <c r="L60" s="86"/>
      <c r="M60" s="86"/>
      <c r="N60" s="86"/>
      <c r="O60" s="87"/>
      <c r="R60" s="31"/>
      <c r="T60" s="44"/>
      <c r="U60" s="44"/>
      <c r="V60" s="44"/>
      <c r="W60" s="44"/>
      <c r="X60" s="44"/>
    </row>
    <row r="61" spans="1:25" s="17" customFormat="1" ht="18.75" customHeight="1">
      <c r="A61" s="75"/>
      <c r="B61" s="76"/>
      <c r="C61" s="76"/>
      <c r="D61" s="82" t="s">
        <v>724</v>
      </c>
      <c r="E61" s="84" t="s">
        <v>730</v>
      </c>
      <c r="F61" s="84" t="s">
        <v>731</v>
      </c>
      <c r="G61" s="84" t="s">
        <v>709</v>
      </c>
      <c r="H61" s="248"/>
      <c r="I61" s="241"/>
      <c r="J61" s="86"/>
      <c r="K61" s="86"/>
      <c r="L61" s="86"/>
      <c r="M61" s="86"/>
      <c r="N61" s="86"/>
      <c r="O61" s="90"/>
      <c r="R61" s="31"/>
      <c r="T61" s="44"/>
      <c r="U61" s="44"/>
      <c r="V61" s="44"/>
      <c r="W61" s="44"/>
      <c r="X61" s="44"/>
    </row>
    <row r="62" spans="1:25" s="17" customFormat="1" ht="18.75" customHeight="1">
      <c r="A62" s="75"/>
      <c r="B62" s="76" t="str">
        <f>D50&amp;D62</f>
        <v>5계</v>
      </c>
      <c r="C62" s="76"/>
      <c r="D62" s="91" t="s">
        <v>146</v>
      </c>
      <c r="E62" s="92"/>
      <c r="F62" s="92"/>
      <c r="G62" s="92"/>
      <c r="H62" s="93"/>
      <c r="I62" s="94"/>
      <c r="J62" s="94"/>
      <c r="K62" s="94"/>
      <c r="L62" s="94"/>
      <c r="M62" s="94"/>
      <c r="N62" s="94"/>
      <c r="O62" s="95"/>
      <c r="P62" s="96"/>
      <c r="Q62" s="96"/>
      <c r="R62" s="31"/>
      <c r="S62" s="96"/>
      <c r="T62" s="44"/>
      <c r="U62" s="44"/>
      <c r="V62" s="44"/>
      <c r="W62" s="44"/>
      <c r="X62" s="44"/>
    </row>
    <row r="63" spans="1:25" s="17" customFormat="1" ht="18.75" customHeight="1">
      <c r="A63" s="75"/>
      <c r="B63" s="76" t="str">
        <f>D63&amp;"항목"</f>
        <v>6항목</v>
      </c>
      <c r="C63" s="76">
        <v>2003</v>
      </c>
      <c r="D63" s="77">
        <f>D50+1</f>
        <v>6</v>
      </c>
      <c r="E63" s="78" t="s">
        <v>732</v>
      </c>
      <c r="F63" s="78" t="s">
        <v>733</v>
      </c>
      <c r="G63" s="79" t="s">
        <v>262</v>
      </c>
      <c r="H63" s="250"/>
      <c r="I63" s="80"/>
      <c r="J63" s="80"/>
      <c r="K63" s="80"/>
      <c r="L63" s="80"/>
      <c r="M63" s="80"/>
      <c r="N63" s="80"/>
      <c r="O63" s="81" t="s">
        <v>734</v>
      </c>
      <c r="R63" s="31"/>
      <c r="T63" s="44"/>
      <c r="U63" s="44"/>
      <c r="V63" s="44"/>
      <c r="W63" s="44"/>
      <c r="X63" s="44"/>
    </row>
    <row r="64" spans="1:25" s="17" customFormat="1" ht="18.75" customHeight="1">
      <c r="A64" s="75"/>
      <c r="B64" s="76"/>
      <c r="C64" s="76"/>
      <c r="D64" s="82"/>
      <c r="E64" s="83"/>
      <c r="F64" s="83"/>
      <c r="G64" s="84"/>
      <c r="H64" s="85"/>
      <c r="I64" s="86"/>
      <c r="J64" s="86"/>
      <c r="K64" s="86"/>
      <c r="L64" s="86"/>
      <c r="M64" s="86"/>
      <c r="N64" s="86"/>
      <c r="O64" s="87"/>
      <c r="R64" s="31"/>
      <c r="S64" s="44"/>
      <c r="T64" s="44" t="s">
        <v>736</v>
      </c>
      <c r="U64" s="44"/>
      <c r="V64" s="44" t="s">
        <v>402</v>
      </c>
      <c r="W64" s="44"/>
      <c r="X64" s="44"/>
      <c r="Y64" s="17" t="s">
        <v>1415</v>
      </c>
    </row>
    <row r="65" spans="1:25" s="17" customFormat="1" ht="18.75" customHeight="1">
      <c r="A65" s="75"/>
      <c r="B65" s="76"/>
      <c r="C65" s="76">
        <v>2</v>
      </c>
      <c r="D65" s="82" t="s">
        <v>715</v>
      </c>
      <c r="E65" s="84" t="s">
        <v>738</v>
      </c>
      <c r="F65" s="84" t="s">
        <v>739</v>
      </c>
      <c r="G65" s="84" t="s">
        <v>717</v>
      </c>
      <c r="H65" s="249"/>
      <c r="I65" s="86"/>
      <c r="J65" s="86"/>
      <c r="K65" s="86"/>
      <c r="L65" s="86"/>
      <c r="M65" s="86"/>
      <c r="N65" s="86"/>
      <c r="O65" s="87"/>
      <c r="Q65" s="88">
        <f>T65*U65*V65*W65*X65*Y65</f>
        <v>8.8000000000000023E-2</v>
      </c>
      <c r="R65" s="31"/>
      <c r="T65" s="44">
        <v>0.1</v>
      </c>
      <c r="U65" s="44">
        <v>1</v>
      </c>
      <c r="V65" s="44">
        <v>1.1000000000000001</v>
      </c>
      <c r="W65" s="44">
        <v>1</v>
      </c>
      <c r="X65" s="44">
        <v>1</v>
      </c>
      <c r="Y65" s="17">
        <v>0.8</v>
      </c>
    </row>
    <row r="66" spans="1:25" s="17" customFormat="1" ht="18.75" customHeight="1">
      <c r="A66" s="75"/>
      <c r="B66" s="76"/>
      <c r="C66" s="76"/>
      <c r="D66" s="82" t="s">
        <v>718</v>
      </c>
      <c r="E66" s="84" t="s">
        <v>740</v>
      </c>
      <c r="F66" s="84" t="s">
        <v>742</v>
      </c>
      <c r="G66" s="84" t="s">
        <v>743</v>
      </c>
      <c r="H66" s="248"/>
      <c r="I66" s="86"/>
      <c r="J66" s="86"/>
      <c r="K66" s="86"/>
      <c r="L66" s="86"/>
      <c r="M66" s="86"/>
      <c r="N66" s="86"/>
      <c r="O66" s="89" t="s">
        <v>744</v>
      </c>
      <c r="P66" s="17">
        <f>Q66*R66</f>
        <v>1.3200000000000003E-2</v>
      </c>
      <c r="Q66" s="17">
        <f>Q65</f>
        <v>8.8000000000000023E-2</v>
      </c>
      <c r="R66" s="31">
        <v>0.15</v>
      </c>
      <c r="T66" s="44"/>
      <c r="U66" s="44"/>
      <c r="V66" s="44"/>
      <c r="W66" s="44"/>
      <c r="X66" s="44"/>
    </row>
    <row r="67" spans="1:25" s="17" customFormat="1" ht="18.75" customHeight="1">
      <c r="A67" s="75"/>
      <c r="B67" s="76"/>
      <c r="C67" s="76"/>
      <c r="D67" s="82" t="s">
        <v>724</v>
      </c>
      <c r="E67" s="84" t="s">
        <v>726</v>
      </c>
      <c r="F67" s="84" t="s">
        <v>728</v>
      </c>
      <c r="G67" s="84" t="s">
        <v>745</v>
      </c>
      <c r="H67" s="248"/>
      <c r="I67" s="86"/>
      <c r="J67" s="86"/>
      <c r="K67" s="86"/>
      <c r="L67" s="86"/>
      <c r="M67" s="86"/>
      <c r="N67" s="86"/>
      <c r="O67" s="87"/>
      <c r="R67" s="31"/>
      <c r="T67" s="44"/>
      <c r="U67" s="44"/>
      <c r="V67" s="44"/>
      <c r="W67" s="44"/>
      <c r="X67" s="44"/>
    </row>
    <row r="68" spans="1:25" s="17" customFormat="1" ht="18.75" customHeight="1">
      <c r="A68" s="75"/>
      <c r="B68" s="76"/>
      <c r="C68" s="76"/>
      <c r="D68" s="82"/>
      <c r="E68" s="84"/>
      <c r="F68" s="84"/>
      <c r="G68" s="84"/>
      <c r="H68" s="85"/>
      <c r="I68" s="86"/>
      <c r="J68" s="86"/>
      <c r="K68" s="86"/>
      <c r="L68" s="86"/>
      <c r="M68" s="86"/>
      <c r="N68" s="86"/>
      <c r="O68" s="87"/>
      <c r="R68" s="31"/>
      <c r="T68" s="44"/>
      <c r="U68" s="44"/>
      <c r="V68" s="44"/>
      <c r="W68" s="44"/>
      <c r="X68" s="44"/>
    </row>
    <row r="69" spans="1:25" s="17" customFormat="1" ht="18.75" customHeight="1">
      <c r="A69" s="75"/>
      <c r="B69" s="76"/>
      <c r="C69" s="76"/>
      <c r="D69" s="82"/>
      <c r="E69" s="84"/>
      <c r="F69" s="84"/>
      <c r="G69" s="84"/>
      <c r="H69" s="85"/>
      <c r="I69" s="86"/>
      <c r="J69" s="86"/>
      <c r="K69" s="86"/>
      <c r="L69" s="86"/>
      <c r="M69" s="86"/>
      <c r="N69" s="86"/>
      <c r="O69" s="87"/>
      <c r="R69" s="31"/>
      <c r="T69" s="44"/>
      <c r="U69" s="44"/>
      <c r="V69" s="44"/>
      <c r="W69" s="44"/>
      <c r="X69" s="44"/>
    </row>
    <row r="70" spans="1:25" s="17" customFormat="1" ht="18.75" customHeight="1">
      <c r="A70" s="75"/>
      <c r="B70" s="76"/>
      <c r="C70" s="76"/>
      <c r="D70" s="82"/>
      <c r="E70" s="84"/>
      <c r="F70" s="84"/>
      <c r="G70" s="84"/>
      <c r="H70" s="85"/>
      <c r="I70" s="86"/>
      <c r="J70" s="86"/>
      <c r="K70" s="86"/>
      <c r="L70" s="86"/>
      <c r="M70" s="86"/>
      <c r="N70" s="86"/>
      <c r="O70" s="87"/>
      <c r="R70" s="31"/>
      <c r="T70" s="44"/>
      <c r="U70" s="44"/>
      <c r="V70" s="44"/>
      <c r="W70" s="44"/>
      <c r="X70" s="44"/>
    </row>
    <row r="71" spans="1:25" s="17" customFormat="1" ht="18.75" customHeight="1">
      <c r="A71" s="75"/>
      <c r="B71" s="76"/>
      <c r="C71" s="76"/>
      <c r="D71" s="82"/>
      <c r="E71" s="84"/>
      <c r="F71" s="84"/>
      <c r="G71" s="84"/>
      <c r="H71" s="85"/>
      <c r="I71" s="86"/>
      <c r="J71" s="86"/>
      <c r="K71" s="86"/>
      <c r="L71" s="86"/>
      <c r="M71" s="86"/>
      <c r="N71" s="86"/>
      <c r="O71" s="87"/>
      <c r="R71" s="31"/>
      <c r="T71" s="44"/>
      <c r="U71" s="44"/>
      <c r="V71" s="44"/>
      <c r="W71" s="44"/>
      <c r="X71" s="44"/>
    </row>
    <row r="72" spans="1:25" s="17" customFormat="1" ht="18.75" customHeight="1">
      <c r="A72" s="75"/>
      <c r="B72" s="76"/>
      <c r="C72" s="76"/>
      <c r="D72" s="82" t="s">
        <v>724</v>
      </c>
      <c r="E72" s="84" t="s">
        <v>730</v>
      </c>
      <c r="F72" s="84" t="s">
        <v>731</v>
      </c>
      <c r="G72" s="84" t="s">
        <v>746</v>
      </c>
      <c r="H72" s="248"/>
      <c r="I72" s="241"/>
      <c r="J72" s="86"/>
      <c r="K72" s="86"/>
      <c r="L72" s="86"/>
      <c r="M72" s="86"/>
      <c r="N72" s="86"/>
      <c r="O72" s="90"/>
      <c r="R72" s="31"/>
      <c r="T72" s="44"/>
      <c r="U72" s="44"/>
      <c r="V72" s="44"/>
      <c r="W72" s="44"/>
      <c r="X72" s="44"/>
    </row>
    <row r="73" spans="1:25" s="17" customFormat="1" ht="18.75" customHeight="1">
      <c r="A73" s="75"/>
      <c r="B73" s="76" t="str">
        <f>D63&amp;D73</f>
        <v>6계</v>
      </c>
      <c r="C73" s="76"/>
      <c r="D73" s="91" t="s">
        <v>146</v>
      </c>
      <c r="E73" s="92"/>
      <c r="F73" s="92"/>
      <c r="G73" s="92"/>
      <c r="H73" s="93"/>
      <c r="I73" s="94"/>
      <c r="J73" s="94"/>
      <c r="K73" s="94"/>
      <c r="L73" s="94"/>
      <c r="M73" s="94"/>
      <c r="N73" s="94"/>
      <c r="O73" s="95"/>
      <c r="P73" s="96"/>
      <c r="Q73" s="96"/>
      <c r="R73" s="31"/>
      <c r="S73" s="96"/>
      <c r="T73" s="44"/>
      <c r="U73" s="44"/>
      <c r="V73" s="44"/>
      <c r="W73" s="44"/>
      <c r="X73" s="44"/>
    </row>
    <row r="74" spans="1:25" s="17" customFormat="1" ht="18.75" customHeight="1">
      <c r="A74" s="75"/>
      <c r="B74" s="76" t="str">
        <f>D74&amp;"항목"</f>
        <v>7항목</v>
      </c>
      <c r="C74" s="76">
        <v>2004</v>
      </c>
      <c r="D74" s="77">
        <f>D63+1</f>
        <v>7</v>
      </c>
      <c r="E74" s="78" t="s">
        <v>747</v>
      </c>
      <c r="F74" s="78" t="s">
        <v>748</v>
      </c>
      <c r="G74" s="79" t="s">
        <v>262</v>
      </c>
      <c r="H74" s="250"/>
      <c r="I74" s="80"/>
      <c r="J74" s="80"/>
      <c r="K74" s="80"/>
      <c r="L74" s="80"/>
      <c r="M74" s="80"/>
      <c r="N74" s="80"/>
      <c r="O74" s="81" t="s">
        <v>734</v>
      </c>
      <c r="R74" s="31"/>
      <c r="T74" s="44"/>
      <c r="U74" s="44"/>
      <c r="V74" s="44"/>
      <c r="W74" s="44"/>
      <c r="X74" s="44"/>
    </row>
    <row r="75" spans="1:25" s="17" customFormat="1" ht="18.75" customHeight="1">
      <c r="A75" s="75"/>
      <c r="B75" s="76"/>
      <c r="C75" s="76"/>
      <c r="D75" s="82"/>
      <c r="E75" s="83"/>
      <c r="F75" s="83"/>
      <c r="G75" s="84"/>
      <c r="H75" s="85"/>
      <c r="I75" s="86"/>
      <c r="J75" s="86"/>
      <c r="K75" s="86"/>
      <c r="L75" s="86"/>
      <c r="M75" s="86"/>
      <c r="N75" s="86"/>
      <c r="O75" s="87"/>
      <c r="R75" s="31"/>
      <c r="S75" s="44"/>
      <c r="T75" s="44" t="s">
        <v>736</v>
      </c>
      <c r="U75" s="44"/>
      <c r="V75" s="44" t="s">
        <v>749</v>
      </c>
      <c r="W75" s="44" t="s">
        <v>750</v>
      </c>
      <c r="X75" s="44"/>
      <c r="Y75" s="17" t="s">
        <v>1415</v>
      </c>
    </row>
    <row r="76" spans="1:25" s="17" customFormat="1" ht="18.75" customHeight="1">
      <c r="A76" s="75"/>
      <c r="B76" s="76"/>
      <c r="C76" s="76">
        <v>2</v>
      </c>
      <c r="D76" s="82" t="s">
        <v>751</v>
      </c>
      <c r="E76" s="84" t="s">
        <v>738</v>
      </c>
      <c r="F76" s="84" t="s">
        <v>752</v>
      </c>
      <c r="G76" s="84" t="s">
        <v>717</v>
      </c>
      <c r="H76" s="249"/>
      <c r="I76" s="86"/>
      <c r="J76" s="86"/>
      <c r="K76" s="86"/>
      <c r="L76" s="86"/>
      <c r="M76" s="86"/>
      <c r="N76" s="86"/>
      <c r="O76" s="87"/>
      <c r="Q76" s="88">
        <f>T76*U76*V76*W76*X76*Y76</f>
        <v>0.15840000000000004</v>
      </c>
      <c r="R76" s="31"/>
      <c r="T76" s="44">
        <v>0.1</v>
      </c>
      <c r="U76" s="44">
        <v>1</v>
      </c>
      <c r="V76" s="44">
        <v>1.1000000000000001</v>
      </c>
      <c r="W76" s="44">
        <v>1.8</v>
      </c>
      <c r="X76" s="44">
        <v>1</v>
      </c>
      <c r="Y76" s="17">
        <v>0.8</v>
      </c>
    </row>
    <row r="77" spans="1:25" s="17" customFormat="1" ht="18.75" customHeight="1">
      <c r="A77" s="75"/>
      <c r="B77" s="76"/>
      <c r="C77" s="76"/>
      <c r="D77" s="82" t="s">
        <v>753</v>
      </c>
      <c r="E77" s="84" t="s">
        <v>754</v>
      </c>
      <c r="F77" s="84" t="s">
        <v>755</v>
      </c>
      <c r="G77" s="84" t="s">
        <v>756</v>
      </c>
      <c r="H77" s="248"/>
      <c r="I77" s="86"/>
      <c r="J77" s="86"/>
      <c r="K77" s="86"/>
      <c r="L77" s="86"/>
      <c r="M77" s="86"/>
      <c r="N77" s="86"/>
      <c r="O77" s="89" t="s">
        <v>722</v>
      </c>
      <c r="P77" s="17">
        <f>Q77*R77</f>
        <v>2.3760000000000007E-2</v>
      </c>
      <c r="Q77" s="17">
        <f>Q76</f>
        <v>0.15840000000000004</v>
      </c>
      <c r="R77" s="31">
        <v>0.15</v>
      </c>
      <c r="T77" s="44"/>
      <c r="U77" s="44"/>
      <c r="V77" s="44"/>
      <c r="W77" s="44"/>
      <c r="X77" s="44"/>
    </row>
    <row r="78" spans="1:25" s="17" customFormat="1" ht="18.75" customHeight="1">
      <c r="A78" s="75"/>
      <c r="B78" s="76"/>
      <c r="C78" s="76"/>
      <c r="D78" s="82" t="s">
        <v>724</v>
      </c>
      <c r="E78" s="84" t="s">
        <v>757</v>
      </c>
      <c r="F78" s="84" t="s">
        <v>758</v>
      </c>
      <c r="G78" s="84" t="s">
        <v>759</v>
      </c>
      <c r="H78" s="248"/>
      <c r="I78" s="86"/>
      <c r="J78" s="86"/>
      <c r="K78" s="86"/>
      <c r="L78" s="86"/>
      <c r="M78" s="86"/>
      <c r="N78" s="86"/>
      <c r="O78" s="89" t="s">
        <v>760</v>
      </c>
      <c r="R78" s="31"/>
      <c r="T78" s="44"/>
      <c r="U78" s="44"/>
      <c r="V78" s="44"/>
      <c r="W78" s="44"/>
      <c r="X78" s="44"/>
    </row>
    <row r="79" spans="1:25" s="17" customFormat="1" ht="18.75" customHeight="1">
      <c r="A79" s="75"/>
      <c r="B79" s="76"/>
      <c r="C79" s="76"/>
      <c r="D79" s="82"/>
      <c r="E79" s="84"/>
      <c r="F79" s="84"/>
      <c r="G79" s="84"/>
      <c r="H79" s="85"/>
      <c r="I79" s="86"/>
      <c r="J79" s="86"/>
      <c r="K79" s="86"/>
      <c r="L79" s="86"/>
      <c r="M79" s="86"/>
      <c r="N79" s="86"/>
      <c r="O79" s="87"/>
      <c r="R79" s="31"/>
      <c r="T79" s="44"/>
      <c r="U79" s="44"/>
      <c r="V79" s="44"/>
      <c r="W79" s="44"/>
      <c r="X79" s="44"/>
    </row>
    <row r="80" spans="1:25" s="17" customFormat="1" ht="18.75" customHeight="1">
      <c r="A80" s="75"/>
      <c r="B80" s="76"/>
      <c r="C80" s="76"/>
      <c r="D80" s="82"/>
      <c r="E80" s="84"/>
      <c r="F80" s="84"/>
      <c r="G80" s="84"/>
      <c r="H80" s="85"/>
      <c r="I80" s="86"/>
      <c r="J80" s="86"/>
      <c r="K80" s="86"/>
      <c r="L80" s="86"/>
      <c r="M80" s="86"/>
      <c r="N80" s="86"/>
      <c r="O80" s="87"/>
      <c r="R80" s="31"/>
      <c r="T80" s="44"/>
      <c r="U80" s="44"/>
      <c r="V80" s="44"/>
      <c r="W80" s="44"/>
      <c r="X80" s="44"/>
    </row>
    <row r="81" spans="1:25" s="17" customFormat="1" ht="18.75" customHeight="1">
      <c r="A81" s="75"/>
      <c r="B81" s="76"/>
      <c r="C81" s="76"/>
      <c r="D81" s="82"/>
      <c r="E81" s="84"/>
      <c r="F81" s="84"/>
      <c r="G81" s="84"/>
      <c r="H81" s="85"/>
      <c r="I81" s="86"/>
      <c r="J81" s="86"/>
      <c r="K81" s="86"/>
      <c r="L81" s="86"/>
      <c r="M81" s="86"/>
      <c r="N81" s="86"/>
      <c r="O81" s="87"/>
      <c r="R81" s="31"/>
      <c r="T81" s="44"/>
      <c r="U81" s="44"/>
      <c r="V81" s="44"/>
      <c r="W81" s="44"/>
      <c r="X81" s="44"/>
    </row>
    <row r="82" spans="1:25" s="17" customFormat="1" ht="18.75" customHeight="1">
      <c r="A82" s="75"/>
      <c r="B82" s="76"/>
      <c r="C82" s="76"/>
      <c r="D82" s="82"/>
      <c r="E82" s="84"/>
      <c r="F82" s="84"/>
      <c r="G82" s="84"/>
      <c r="H82" s="85"/>
      <c r="I82" s="86"/>
      <c r="J82" s="86"/>
      <c r="K82" s="86"/>
      <c r="L82" s="86"/>
      <c r="M82" s="86"/>
      <c r="N82" s="86"/>
      <c r="O82" s="87"/>
      <c r="R82" s="31"/>
      <c r="T82" s="44"/>
      <c r="U82" s="44"/>
      <c r="V82" s="44"/>
      <c r="W82" s="44"/>
      <c r="X82" s="44"/>
    </row>
    <row r="83" spans="1:25" s="17" customFormat="1" ht="18.75" customHeight="1">
      <c r="A83" s="75"/>
      <c r="B83" s="76"/>
      <c r="C83" s="76"/>
      <c r="D83" s="82"/>
      <c r="E83" s="84"/>
      <c r="F83" s="84"/>
      <c r="G83" s="84"/>
      <c r="H83" s="85"/>
      <c r="I83" s="86"/>
      <c r="J83" s="86"/>
      <c r="K83" s="86"/>
      <c r="L83" s="86"/>
      <c r="M83" s="86"/>
      <c r="N83" s="86"/>
      <c r="O83" s="87"/>
      <c r="R83" s="31"/>
      <c r="T83" s="44"/>
      <c r="U83" s="44"/>
      <c r="V83" s="44"/>
      <c r="W83" s="44"/>
      <c r="X83" s="44"/>
    </row>
    <row r="84" spans="1:25" s="17" customFormat="1" ht="18.75" customHeight="1">
      <c r="A84" s="75"/>
      <c r="B84" s="76"/>
      <c r="C84" s="76"/>
      <c r="D84" s="82" t="s">
        <v>761</v>
      </c>
      <c r="E84" s="84" t="s">
        <v>730</v>
      </c>
      <c r="F84" s="84" t="s">
        <v>762</v>
      </c>
      <c r="G84" s="84" t="s">
        <v>709</v>
      </c>
      <c r="H84" s="248"/>
      <c r="I84" s="241"/>
      <c r="J84" s="86"/>
      <c r="K84" s="86"/>
      <c r="L84" s="86"/>
      <c r="M84" s="86"/>
      <c r="N84" s="86"/>
      <c r="O84" s="90"/>
      <c r="R84" s="31"/>
      <c r="T84" s="44"/>
      <c r="U84" s="44"/>
      <c r="V84" s="44"/>
      <c r="W84" s="44"/>
      <c r="X84" s="44"/>
    </row>
    <row r="85" spans="1:25" s="17" customFormat="1" ht="18.75" customHeight="1">
      <c r="A85" s="75"/>
      <c r="B85" s="76" t="str">
        <f>D74&amp;D85</f>
        <v>7계</v>
      </c>
      <c r="C85" s="76"/>
      <c r="D85" s="91" t="s">
        <v>146</v>
      </c>
      <c r="E85" s="92"/>
      <c r="F85" s="92"/>
      <c r="G85" s="92"/>
      <c r="H85" s="93"/>
      <c r="I85" s="94"/>
      <c r="J85" s="94"/>
      <c r="K85" s="94"/>
      <c r="L85" s="94"/>
      <c r="M85" s="94"/>
      <c r="N85" s="94"/>
      <c r="O85" s="95"/>
      <c r="P85" s="96"/>
      <c r="Q85" s="96"/>
      <c r="R85" s="31"/>
      <c r="S85" s="96"/>
      <c r="T85" s="44"/>
      <c r="U85" s="44"/>
      <c r="V85" s="44"/>
      <c r="W85" s="44"/>
      <c r="X85" s="44"/>
    </row>
    <row r="86" spans="1:25" s="17" customFormat="1" ht="18.75" customHeight="1">
      <c r="A86" s="75"/>
      <c r="B86" s="76" t="str">
        <f>D86&amp;"항목"</f>
        <v>8항목</v>
      </c>
      <c r="C86" s="76">
        <v>2005</v>
      </c>
      <c r="D86" s="77">
        <f>D74+1</f>
        <v>8</v>
      </c>
      <c r="E86" s="78" t="s">
        <v>763</v>
      </c>
      <c r="F86" s="78" t="s">
        <v>764</v>
      </c>
      <c r="G86" s="79" t="s">
        <v>262</v>
      </c>
      <c r="H86" s="250"/>
      <c r="I86" s="80"/>
      <c r="J86" s="80"/>
      <c r="K86" s="80"/>
      <c r="L86" s="80"/>
      <c r="M86" s="80"/>
      <c r="N86" s="80"/>
      <c r="O86" s="81" t="s">
        <v>765</v>
      </c>
      <c r="R86" s="31"/>
      <c r="T86" s="44"/>
      <c r="U86" s="44"/>
      <c r="V86" s="44"/>
      <c r="W86" s="44"/>
      <c r="X86" s="44"/>
    </row>
    <row r="87" spans="1:25" s="17" customFormat="1" ht="18.75" customHeight="1">
      <c r="A87" s="75"/>
      <c r="B87" s="76"/>
      <c r="C87" s="76"/>
      <c r="D87" s="82"/>
      <c r="E87" s="83"/>
      <c r="F87" s="83"/>
      <c r="G87" s="84"/>
      <c r="H87" s="85"/>
      <c r="I87" s="86"/>
      <c r="J87" s="86"/>
      <c r="K87" s="86"/>
      <c r="L87" s="86"/>
      <c r="M87" s="86"/>
      <c r="N87" s="86"/>
      <c r="O87" s="87"/>
      <c r="R87" s="31"/>
      <c r="S87" s="44"/>
      <c r="T87" s="44" t="s">
        <v>766</v>
      </c>
      <c r="U87" s="44"/>
      <c r="V87" s="44" t="s">
        <v>767</v>
      </c>
      <c r="W87" s="44" t="s">
        <v>768</v>
      </c>
      <c r="X87" s="44"/>
      <c r="Y87" s="17" t="s">
        <v>1415</v>
      </c>
    </row>
    <row r="88" spans="1:25" s="17" customFormat="1" ht="18.75" customHeight="1">
      <c r="A88" s="75"/>
      <c r="B88" s="76"/>
      <c r="C88" s="76">
        <v>2</v>
      </c>
      <c r="D88" s="82" t="s">
        <v>769</v>
      </c>
      <c r="E88" s="84" t="s">
        <v>770</v>
      </c>
      <c r="F88" s="84" t="s">
        <v>771</v>
      </c>
      <c r="G88" s="84" t="s">
        <v>772</v>
      </c>
      <c r="H88" s="249"/>
      <c r="I88" s="86"/>
      <c r="J88" s="86"/>
      <c r="K88" s="86"/>
      <c r="L88" s="86"/>
      <c r="M88" s="86"/>
      <c r="N88" s="86"/>
      <c r="O88" s="87"/>
      <c r="Q88" s="88">
        <f>T88*U88*V88*W88*X88*Y88</f>
        <v>0.22880000000000003</v>
      </c>
      <c r="R88" s="31"/>
      <c r="T88" s="44">
        <v>0.1</v>
      </c>
      <c r="U88" s="44">
        <v>1</v>
      </c>
      <c r="V88" s="44">
        <v>1.1000000000000001</v>
      </c>
      <c r="W88" s="44">
        <v>2.6</v>
      </c>
      <c r="X88" s="44">
        <v>1</v>
      </c>
      <c r="Y88" s="17">
        <v>0.8</v>
      </c>
    </row>
    <row r="89" spans="1:25" s="17" customFormat="1" ht="18.75" customHeight="1">
      <c r="A89" s="75"/>
      <c r="B89" s="76"/>
      <c r="C89" s="76"/>
      <c r="D89" s="82" t="s">
        <v>773</v>
      </c>
      <c r="E89" s="84" t="s">
        <v>774</v>
      </c>
      <c r="F89" s="84" t="s">
        <v>775</v>
      </c>
      <c r="G89" s="84" t="s">
        <v>776</v>
      </c>
      <c r="H89" s="248"/>
      <c r="I89" s="86"/>
      <c r="J89" s="86"/>
      <c r="K89" s="86"/>
      <c r="L89" s="86"/>
      <c r="M89" s="86"/>
      <c r="N89" s="86"/>
      <c r="O89" s="89" t="s">
        <v>777</v>
      </c>
      <c r="P89" s="17">
        <f>Q89*R89</f>
        <v>3.4320000000000003E-2</v>
      </c>
      <c r="Q89" s="17">
        <f>Q88</f>
        <v>0.22880000000000003</v>
      </c>
      <c r="R89" s="31">
        <v>0.15</v>
      </c>
      <c r="T89" s="44"/>
      <c r="U89" s="44"/>
      <c r="V89" s="44"/>
      <c r="W89" s="44"/>
      <c r="X89" s="44"/>
    </row>
    <row r="90" spans="1:25" s="17" customFormat="1" ht="18.75" customHeight="1">
      <c r="A90" s="75"/>
      <c r="B90" s="76"/>
      <c r="C90" s="76"/>
      <c r="D90" s="82" t="s">
        <v>778</v>
      </c>
      <c r="E90" s="84" t="s">
        <v>779</v>
      </c>
      <c r="F90" s="84" t="s">
        <v>780</v>
      </c>
      <c r="G90" s="84" t="s">
        <v>781</v>
      </c>
      <c r="H90" s="248"/>
      <c r="I90" s="86"/>
      <c r="J90" s="86"/>
      <c r="K90" s="86"/>
      <c r="L90" s="86"/>
      <c r="M90" s="86"/>
      <c r="N90" s="86"/>
      <c r="O90" s="89" t="s">
        <v>782</v>
      </c>
      <c r="R90" s="31"/>
      <c r="T90" s="44"/>
      <c r="U90" s="44"/>
      <c r="V90" s="44"/>
      <c r="W90" s="44"/>
      <c r="X90" s="44"/>
    </row>
    <row r="91" spans="1:25" s="17" customFormat="1" ht="18.75" customHeight="1">
      <c r="A91" s="75"/>
      <c r="B91" s="76"/>
      <c r="C91" s="76"/>
      <c r="D91" s="82"/>
      <c r="E91" s="84"/>
      <c r="F91" s="84"/>
      <c r="G91" s="84"/>
      <c r="H91" s="85"/>
      <c r="I91" s="86"/>
      <c r="J91" s="86"/>
      <c r="K91" s="86"/>
      <c r="L91" s="86"/>
      <c r="M91" s="86"/>
      <c r="N91" s="86"/>
      <c r="O91" s="87"/>
      <c r="R91" s="31"/>
      <c r="T91" s="44"/>
      <c r="U91" s="44"/>
      <c r="V91" s="44"/>
      <c r="W91" s="44"/>
      <c r="X91" s="44"/>
    </row>
    <row r="92" spans="1:25" s="17" customFormat="1" ht="18.75" customHeight="1">
      <c r="A92" s="75"/>
      <c r="B92" s="76"/>
      <c r="C92" s="76"/>
      <c r="D92" s="82"/>
      <c r="E92" s="84"/>
      <c r="F92" s="84"/>
      <c r="G92" s="84"/>
      <c r="H92" s="85"/>
      <c r="I92" s="86"/>
      <c r="J92" s="86"/>
      <c r="K92" s="86"/>
      <c r="L92" s="86"/>
      <c r="M92" s="86"/>
      <c r="N92" s="86"/>
      <c r="O92" s="87"/>
      <c r="R92" s="31"/>
      <c r="T92" s="44"/>
      <c r="U92" s="44"/>
      <c r="V92" s="44"/>
      <c r="W92" s="44"/>
      <c r="X92" s="44"/>
    </row>
    <row r="93" spans="1:25" s="17" customFormat="1" ht="18.75" customHeight="1">
      <c r="A93" s="75"/>
      <c r="B93" s="76"/>
      <c r="C93" s="76"/>
      <c r="D93" s="82"/>
      <c r="E93" s="84"/>
      <c r="F93" s="84"/>
      <c r="G93" s="84"/>
      <c r="H93" s="85"/>
      <c r="I93" s="86"/>
      <c r="J93" s="86"/>
      <c r="K93" s="86"/>
      <c r="L93" s="86"/>
      <c r="M93" s="86"/>
      <c r="N93" s="86"/>
      <c r="O93" s="87"/>
      <c r="R93" s="31"/>
      <c r="T93" s="44"/>
      <c r="U93" s="44"/>
      <c r="V93" s="44"/>
      <c r="W93" s="44"/>
      <c r="X93" s="44"/>
    </row>
    <row r="94" spans="1:25" s="17" customFormat="1" ht="18.75" customHeight="1">
      <c r="A94" s="75"/>
      <c r="B94" s="76"/>
      <c r="C94" s="76"/>
      <c r="D94" s="82"/>
      <c r="E94" s="84"/>
      <c r="F94" s="84"/>
      <c r="G94" s="84"/>
      <c r="H94" s="85"/>
      <c r="I94" s="86"/>
      <c r="J94" s="86"/>
      <c r="K94" s="86"/>
      <c r="L94" s="86"/>
      <c r="M94" s="86"/>
      <c r="N94" s="86"/>
      <c r="O94" s="87"/>
      <c r="R94" s="31"/>
      <c r="T94" s="44"/>
      <c r="U94" s="44"/>
      <c r="V94" s="44"/>
      <c r="W94" s="44"/>
      <c r="X94" s="44"/>
    </row>
    <row r="95" spans="1:25" s="17" customFormat="1" ht="18.75" customHeight="1">
      <c r="A95" s="75"/>
      <c r="B95" s="76"/>
      <c r="C95" s="76"/>
      <c r="D95" s="82" t="s">
        <v>778</v>
      </c>
      <c r="E95" s="84" t="s">
        <v>783</v>
      </c>
      <c r="F95" s="84" t="s">
        <v>784</v>
      </c>
      <c r="G95" s="84" t="s">
        <v>785</v>
      </c>
      <c r="H95" s="85"/>
      <c r="I95" s="241"/>
      <c r="J95" s="86"/>
      <c r="K95" s="86"/>
      <c r="L95" s="86"/>
      <c r="M95" s="86"/>
      <c r="N95" s="86"/>
      <c r="O95" s="90"/>
      <c r="R95" s="31"/>
      <c r="T95" s="44"/>
      <c r="U95" s="44"/>
      <c r="V95" s="44"/>
      <c r="W95" s="44"/>
      <c r="X95" s="44"/>
    </row>
    <row r="96" spans="1:25" s="17" customFormat="1" ht="18.75" customHeight="1">
      <c r="A96" s="75"/>
      <c r="B96" s="76" t="str">
        <f>D86&amp;D96</f>
        <v>8계</v>
      </c>
      <c r="C96" s="76"/>
      <c r="D96" s="91" t="s">
        <v>146</v>
      </c>
      <c r="E96" s="92"/>
      <c r="F96" s="92"/>
      <c r="G96" s="92"/>
      <c r="H96" s="93"/>
      <c r="I96" s="94"/>
      <c r="J96" s="94"/>
      <c r="K96" s="94"/>
      <c r="L96" s="94"/>
      <c r="M96" s="94"/>
      <c r="N96" s="94"/>
      <c r="O96" s="95"/>
      <c r="P96" s="96"/>
      <c r="Q96" s="96"/>
      <c r="R96" s="31"/>
      <c r="S96" s="96"/>
      <c r="T96" s="44"/>
      <c r="U96" s="44"/>
      <c r="V96" s="44"/>
      <c r="W96" s="44"/>
      <c r="X96" s="44"/>
    </row>
    <row r="97" spans="1:25" s="17" customFormat="1" ht="18.75" customHeight="1">
      <c r="A97" s="75"/>
      <c r="B97" s="76" t="str">
        <f>D97&amp;"항목"</f>
        <v>9항목</v>
      </c>
      <c r="C97" s="76">
        <v>2006</v>
      </c>
      <c r="D97" s="77">
        <f>D86+1</f>
        <v>9</v>
      </c>
      <c r="E97" s="78" t="s">
        <v>786</v>
      </c>
      <c r="F97" s="78" t="s">
        <v>787</v>
      </c>
      <c r="G97" s="79" t="s">
        <v>262</v>
      </c>
      <c r="H97" s="250"/>
      <c r="I97" s="80"/>
      <c r="J97" s="80"/>
      <c r="K97" s="80"/>
      <c r="L97" s="80"/>
      <c r="M97" s="80"/>
      <c r="N97" s="80"/>
      <c r="O97" s="81" t="s">
        <v>788</v>
      </c>
      <c r="R97" s="31"/>
      <c r="T97" s="44"/>
      <c r="U97" s="44"/>
      <c r="V97" s="44"/>
      <c r="W97" s="44"/>
      <c r="X97" s="44"/>
    </row>
    <row r="98" spans="1:25" s="17" customFormat="1" ht="18.75" customHeight="1">
      <c r="A98" s="75"/>
      <c r="B98" s="76"/>
      <c r="C98" s="76"/>
      <c r="D98" s="82"/>
      <c r="E98" s="83"/>
      <c r="F98" s="83"/>
      <c r="G98" s="84"/>
      <c r="H98" s="85"/>
      <c r="I98" s="86"/>
      <c r="J98" s="86"/>
      <c r="K98" s="86"/>
      <c r="L98" s="86"/>
      <c r="M98" s="86"/>
      <c r="N98" s="86"/>
      <c r="O98" s="87"/>
      <c r="R98" s="31"/>
      <c r="S98" s="44"/>
      <c r="T98" s="44" t="s">
        <v>789</v>
      </c>
      <c r="U98" s="44"/>
      <c r="V98" s="44" t="s">
        <v>790</v>
      </c>
      <c r="W98" s="44" t="s">
        <v>791</v>
      </c>
      <c r="X98" s="44"/>
      <c r="Y98" s="17" t="s">
        <v>1415</v>
      </c>
    </row>
    <row r="99" spans="1:25" s="17" customFormat="1" ht="18.75" customHeight="1">
      <c r="A99" s="75"/>
      <c r="B99" s="76"/>
      <c r="C99" s="76">
        <v>2</v>
      </c>
      <c r="D99" s="82" t="s">
        <v>792</v>
      </c>
      <c r="E99" s="84" t="s">
        <v>786</v>
      </c>
      <c r="F99" s="84" t="s">
        <v>793</v>
      </c>
      <c r="G99" s="84" t="s">
        <v>794</v>
      </c>
      <c r="H99" s="249"/>
      <c r="I99" s="86"/>
      <c r="J99" s="86"/>
      <c r="K99" s="86"/>
      <c r="L99" s="86"/>
      <c r="M99" s="86"/>
      <c r="N99" s="86"/>
      <c r="O99" s="87"/>
      <c r="Q99" s="88">
        <f>T99*U99*V99*W99*X99*Y99</f>
        <v>0.29920000000000008</v>
      </c>
      <c r="R99" s="31"/>
      <c r="T99" s="44">
        <v>0.1</v>
      </c>
      <c r="U99" s="44">
        <v>1</v>
      </c>
      <c r="V99" s="44">
        <v>1.1000000000000001</v>
      </c>
      <c r="W99" s="44">
        <v>3.4</v>
      </c>
      <c r="X99" s="44">
        <v>1</v>
      </c>
      <c r="Y99" s="17">
        <v>0.8</v>
      </c>
    </row>
    <row r="100" spans="1:25" s="17" customFormat="1" ht="18.75" customHeight="1">
      <c r="A100" s="75"/>
      <c r="B100" s="76"/>
      <c r="C100" s="76"/>
      <c r="D100" s="82" t="s">
        <v>795</v>
      </c>
      <c r="E100" s="84" t="s">
        <v>796</v>
      </c>
      <c r="F100" s="84" t="s">
        <v>797</v>
      </c>
      <c r="G100" s="84" t="s">
        <v>798</v>
      </c>
      <c r="H100" s="248"/>
      <c r="I100" s="86"/>
      <c r="J100" s="86"/>
      <c r="K100" s="86"/>
      <c r="L100" s="86"/>
      <c r="M100" s="86"/>
      <c r="N100" s="86"/>
      <c r="O100" s="89" t="s">
        <v>799</v>
      </c>
      <c r="P100" s="17">
        <f>Q100*R100</f>
        <v>4.488000000000001E-2</v>
      </c>
      <c r="Q100" s="17">
        <f>Q99</f>
        <v>0.29920000000000008</v>
      </c>
      <c r="R100" s="31">
        <v>0.15</v>
      </c>
      <c r="T100" s="44"/>
      <c r="U100" s="44"/>
      <c r="V100" s="44"/>
      <c r="W100" s="44"/>
      <c r="X100" s="44"/>
    </row>
    <row r="101" spans="1:25" s="17" customFormat="1" ht="18.75" customHeight="1">
      <c r="A101" s="75"/>
      <c r="B101" s="76"/>
      <c r="C101" s="76"/>
      <c r="D101" s="82" t="s">
        <v>800</v>
      </c>
      <c r="E101" s="84" t="s">
        <v>801</v>
      </c>
      <c r="F101" s="84" t="s">
        <v>802</v>
      </c>
      <c r="G101" s="84" t="s">
        <v>803</v>
      </c>
      <c r="H101" s="248"/>
      <c r="I101" s="86"/>
      <c r="J101" s="86"/>
      <c r="K101" s="86"/>
      <c r="L101" s="86"/>
      <c r="M101" s="86"/>
      <c r="N101" s="86"/>
      <c r="O101" s="89" t="s">
        <v>804</v>
      </c>
      <c r="R101" s="31"/>
      <c r="T101" s="44"/>
      <c r="U101" s="44"/>
      <c r="V101" s="44"/>
      <c r="W101" s="44"/>
      <c r="X101" s="44"/>
    </row>
    <row r="102" spans="1:25" s="17" customFormat="1" ht="18.75" customHeight="1">
      <c r="A102" s="75"/>
      <c r="B102" s="76"/>
      <c r="C102" s="76"/>
      <c r="D102" s="82"/>
      <c r="E102" s="84"/>
      <c r="F102" s="84"/>
      <c r="G102" s="84"/>
      <c r="H102" s="85"/>
      <c r="I102" s="86"/>
      <c r="J102" s="86"/>
      <c r="K102" s="86"/>
      <c r="L102" s="86"/>
      <c r="M102" s="86"/>
      <c r="N102" s="86"/>
      <c r="O102" s="87"/>
      <c r="R102" s="31"/>
      <c r="T102" s="44"/>
      <c r="U102" s="44"/>
      <c r="V102" s="44"/>
      <c r="W102" s="44"/>
      <c r="X102" s="44"/>
    </row>
    <row r="103" spans="1:25" s="17" customFormat="1" ht="18.75" customHeight="1">
      <c r="A103" s="75"/>
      <c r="B103" s="76"/>
      <c r="C103" s="76"/>
      <c r="D103" s="82"/>
      <c r="E103" s="84"/>
      <c r="F103" s="84"/>
      <c r="G103" s="84"/>
      <c r="H103" s="85"/>
      <c r="I103" s="86"/>
      <c r="J103" s="86"/>
      <c r="K103" s="86"/>
      <c r="L103" s="86"/>
      <c r="M103" s="86"/>
      <c r="N103" s="86"/>
      <c r="O103" s="87"/>
      <c r="R103" s="31"/>
      <c r="T103" s="44"/>
      <c r="U103" s="44"/>
      <c r="V103" s="44"/>
      <c r="W103" s="44"/>
      <c r="X103" s="44"/>
    </row>
    <row r="104" spans="1:25" s="17" customFormat="1" ht="18.75" customHeight="1">
      <c r="A104" s="75"/>
      <c r="B104" s="76"/>
      <c r="C104" s="76"/>
      <c r="D104" s="82"/>
      <c r="E104" s="84"/>
      <c r="F104" s="84"/>
      <c r="G104" s="84"/>
      <c r="H104" s="85"/>
      <c r="I104" s="86"/>
      <c r="J104" s="86"/>
      <c r="K104" s="86"/>
      <c r="L104" s="86"/>
      <c r="M104" s="86"/>
      <c r="N104" s="86"/>
      <c r="O104" s="87"/>
      <c r="R104" s="31"/>
      <c r="T104" s="44"/>
      <c r="U104" s="44"/>
      <c r="V104" s="44"/>
      <c r="W104" s="44"/>
      <c r="X104" s="44"/>
    </row>
    <row r="105" spans="1:25" s="17" customFormat="1" ht="18.75" customHeight="1">
      <c r="A105" s="75"/>
      <c r="B105" s="76"/>
      <c r="C105" s="76"/>
      <c r="D105" s="82"/>
      <c r="E105" s="84"/>
      <c r="F105" s="84"/>
      <c r="G105" s="84"/>
      <c r="H105" s="85"/>
      <c r="I105" s="86"/>
      <c r="J105" s="86"/>
      <c r="K105" s="86"/>
      <c r="L105" s="86"/>
      <c r="M105" s="86"/>
      <c r="N105" s="86"/>
      <c r="O105" s="87"/>
      <c r="R105" s="31"/>
      <c r="T105" s="44"/>
      <c r="U105" s="44"/>
      <c r="V105" s="44"/>
      <c r="W105" s="44"/>
      <c r="X105" s="44"/>
    </row>
    <row r="106" spans="1:25" s="17" customFormat="1" ht="18.75" customHeight="1">
      <c r="A106" s="75"/>
      <c r="B106" s="76"/>
      <c r="C106" s="76"/>
      <c r="D106" s="82"/>
      <c r="E106" s="84"/>
      <c r="F106" s="84"/>
      <c r="G106" s="84"/>
      <c r="H106" s="85"/>
      <c r="I106" s="86"/>
      <c r="J106" s="86"/>
      <c r="K106" s="86"/>
      <c r="L106" s="86"/>
      <c r="M106" s="86"/>
      <c r="N106" s="86"/>
      <c r="O106" s="87"/>
      <c r="R106" s="31"/>
      <c r="T106" s="44"/>
      <c r="U106" s="44"/>
      <c r="V106" s="44"/>
      <c r="W106" s="44"/>
      <c r="X106" s="44"/>
    </row>
    <row r="107" spans="1:25" s="17" customFormat="1" ht="18.75" customHeight="1">
      <c r="A107" s="75"/>
      <c r="B107" s="76"/>
      <c r="C107" s="76"/>
      <c r="D107" s="82" t="s">
        <v>800</v>
      </c>
      <c r="E107" s="84" t="s">
        <v>805</v>
      </c>
      <c r="F107" s="84" t="s">
        <v>806</v>
      </c>
      <c r="G107" s="84" t="s">
        <v>807</v>
      </c>
      <c r="H107" s="248"/>
      <c r="I107" s="241"/>
      <c r="J107" s="86"/>
      <c r="K107" s="86"/>
      <c r="L107" s="86"/>
      <c r="M107" s="86"/>
      <c r="N107" s="86"/>
      <c r="O107" s="90"/>
      <c r="R107" s="31"/>
      <c r="T107" s="44"/>
      <c r="U107" s="44"/>
      <c r="V107" s="44"/>
      <c r="W107" s="44"/>
      <c r="X107" s="44"/>
    </row>
    <row r="108" spans="1:25" s="17" customFormat="1" ht="18.75" customHeight="1">
      <c r="A108" s="75"/>
      <c r="B108" s="76" t="str">
        <f>D97&amp;D108</f>
        <v>9계</v>
      </c>
      <c r="C108" s="76"/>
      <c r="D108" s="91" t="s">
        <v>146</v>
      </c>
      <c r="E108" s="92"/>
      <c r="F108" s="92"/>
      <c r="G108" s="92"/>
      <c r="H108" s="93"/>
      <c r="I108" s="94"/>
      <c r="J108" s="94"/>
      <c r="K108" s="94"/>
      <c r="L108" s="94"/>
      <c r="M108" s="94"/>
      <c r="N108" s="94"/>
      <c r="O108" s="95"/>
      <c r="P108" s="96"/>
      <c r="Q108" s="96"/>
      <c r="R108" s="31"/>
      <c r="S108" s="96"/>
      <c r="T108" s="44"/>
      <c r="U108" s="44"/>
      <c r="V108" s="44"/>
      <c r="W108" s="44"/>
      <c r="X108" s="44"/>
    </row>
    <row r="109" spans="1:25" s="17" customFormat="1" ht="18.75" customHeight="1">
      <c r="A109" s="75"/>
      <c r="B109" s="76" t="str">
        <f>D109&amp;"항목"</f>
        <v>10항목</v>
      </c>
      <c r="C109" s="76">
        <v>2008</v>
      </c>
      <c r="D109" s="77">
        <f>D97+1</f>
        <v>10</v>
      </c>
      <c r="E109" s="78" t="s">
        <v>808</v>
      </c>
      <c r="F109" s="78" t="s">
        <v>809</v>
      </c>
      <c r="G109" s="79" t="s">
        <v>262</v>
      </c>
      <c r="H109" s="250"/>
      <c r="I109" s="80"/>
      <c r="J109" s="80"/>
      <c r="K109" s="80"/>
      <c r="L109" s="80"/>
      <c r="M109" s="80"/>
      <c r="N109" s="80"/>
      <c r="O109" s="81" t="s">
        <v>810</v>
      </c>
      <c r="R109" s="31"/>
      <c r="T109" s="44"/>
      <c r="U109" s="44"/>
      <c r="V109" s="44"/>
      <c r="W109" s="44"/>
      <c r="X109" s="44"/>
    </row>
    <row r="110" spans="1:25" s="17" customFormat="1" ht="18.75" customHeight="1">
      <c r="A110" s="75"/>
      <c r="B110" s="76"/>
      <c r="C110" s="76"/>
      <c r="D110" s="82"/>
      <c r="E110" s="83"/>
      <c r="F110" s="83"/>
      <c r="G110" s="84"/>
      <c r="H110" s="85"/>
      <c r="I110" s="86"/>
      <c r="J110" s="86"/>
      <c r="K110" s="86"/>
      <c r="L110" s="86"/>
      <c r="M110" s="86"/>
      <c r="N110" s="86"/>
      <c r="O110" s="87"/>
      <c r="R110" s="31"/>
      <c r="S110" s="44"/>
      <c r="T110" s="44" t="s">
        <v>789</v>
      </c>
      <c r="U110" s="44"/>
      <c r="V110" s="44" t="s">
        <v>811</v>
      </c>
      <c r="W110" s="44" t="s">
        <v>812</v>
      </c>
      <c r="X110" s="44"/>
      <c r="Y110" s="17" t="s">
        <v>1415</v>
      </c>
    </row>
    <row r="111" spans="1:25" s="17" customFormat="1" ht="18.75" customHeight="1">
      <c r="A111" s="75"/>
      <c r="B111" s="76"/>
      <c r="C111" s="76">
        <v>2</v>
      </c>
      <c r="D111" s="82" t="s">
        <v>813</v>
      </c>
      <c r="E111" s="84" t="s">
        <v>808</v>
      </c>
      <c r="F111" s="84" t="s">
        <v>814</v>
      </c>
      <c r="G111" s="84" t="s">
        <v>815</v>
      </c>
      <c r="H111" s="249"/>
      <c r="I111" s="86"/>
      <c r="J111" s="86"/>
      <c r="K111" s="86"/>
      <c r="L111" s="86"/>
      <c r="M111" s="86"/>
      <c r="N111" s="86"/>
      <c r="O111" s="87"/>
      <c r="Q111" s="88">
        <f>T111*U111*V111*W111*X111*Y111</f>
        <v>0.44000000000000006</v>
      </c>
      <c r="R111" s="31"/>
      <c r="T111" s="44">
        <v>0.1</v>
      </c>
      <c r="U111" s="44">
        <v>1</v>
      </c>
      <c r="V111" s="44">
        <v>1.1000000000000001</v>
      </c>
      <c r="W111" s="44">
        <v>5</v>
      </c>
      <c r="X111" s="44">
        <v>1</v>
      </c>
      <c r="Y111" s="17">
        <v>0.8</v>
      </c>
    </row>
    <row r="112" spans="1:25" s="17" customFormat="1" ht="18.75" customHeight="1">
      <c r="A112" s="75"/>
      <c r="B112" s="76"/>
      <c r="C112" s="76"/>
      <c r="D112" s="82" t="s">
        <v>816</v>
      </c>
      <c r="E112" s="84" t="s">
        <v>817</v>
      </c>
      <c r="F112" s="84" t="s">
        <v>797</v>
      </c>
      <c r="G112" s="84" t="s">
        <v>743</v>
      </c>
      <c r="H112" s="248"/>
      <c r="I112" s="86"/>
      <c r="J112" s="86"/>
      <c r="K112" s="86"/>
      <c r="L112" s="86"/>
      <c r="M112" s="86"/>
      <c r="N112" s="86"/>
      <c r="O112" s="89" t="s">
        <v>818</v>
      </c>
      <c r="P112" s="17">
        <f>Q112*R112</f>
        <v>6.6000000000000003E-2</v>
      </c>
      <c r="Q112" s="17">
        <f>Q111</f>
        <v>0.44000000000000006</v>
      </c>
      <c r="R112" s="31">
        <v>0.15</v>
      </c>
      <c r="T112" s="44"/>
      <c r="U112" s="44"/>
      <c r="V112" s="44"/>
      <c r="W112" s="44"/>
      <c r="X112" s="44"/>
    </row>
    <row r="113" spans="1:25" s="17" customFormat="1" ht="18.75" customHeight="1">
      <c r="A113" s="75"/>
      <c r="B113" s="76"/>
      <c r="C113" s="76"/>
      <c r="D113" s="82" t="s">
        <v>819</v>
      </c>
      <c r="E113" s="84" t="s">
        <v>820</v>
      </c>
      <c r="F113" s="84" t="s">
        <v>821</v>
      </c>
      <c r="G113" s="84" t="s">
        <v>803</v>
      </c>
      <c r="H113" s="248"/>
      <c r="I113" s="86"/>
      <c r="J113" s="86"/>
      <c r="K113" s="86"/>
      <c r="L113" s="86"/>
      <c r="M113" s="86"/>
      <c r="N113" s="86"/>
      <c r="O113" s="89" t="s">
        <v>822</v>
      </c>
      <c r="R113" s="31"/>
      <c r="T113" s="44"/>
      <c r="U113" s="44"/>
      <c r="V113" s="44"/>
      <c r="W113" s="44"/>
      <c r="X113" s="44"/>
    </row>
    <row r="114" spans="1:25" s="17" customFormat="1" ht="18.75" customHeight="1">
      <c r="A114" s="75"/>
      <c r="B114" s="76"/>
      <c r="C114" s="76"/>
      <c r="D114" s="82"/>
      <c r="E114" s="84"/>
      <c r="F114" s="84"/>
      <c r="G114" s="84"/>
      <c r="H114" s="85"/>
      <c r="I114" s="86"/>
      <c r="J114" s="86"/>
      <c r="K114" s="86"/>
      <c r="L114" s="86"/>
      <c r="M114" s="86"/>
      <c r="N114" s="86"/>
      <c r="O114" s="87"/>
      <c r="R114" s="31"/>
      <c r="T114" s="44"/>
      <c r="U114" s="44"/>
      <c r="V114" s="44"/>
      <c r="W114" s="44"/>
      <c r="X114" s="44"/>
    </row>
    <row r="115" spans="1:25" s="17" customFormat="1" ht="18.75" customHeight="1">
      <c r="A115" s="75"/>
      <c r="B115" s="76"/>
      <c r="C115" s="76"/>
      <c r="D115" s="82"/>
      <c r="E115" s="84"/>
      <c r="F115" s="84"/>
      <c r="G115" s="84"/>
      <c r="H115" s="85"/>
      <c r="I115" s="86"/>
      <c r="J115" s="86"/>
      <c r="K115" s="86"/>
      <c r="L115" s="86"/>
      <c r="M115" s="86"/>
      <c r="N115" s="86"/>
      <c r="O115" s="87"/>
      <c r="R115" s="31"/>
      <c r="T115" s="44"/>
      <c r="U115" s="44"/>
      <c r="V115" s="44"/>
      <c r="W115" s="44"/>
      <c r="X115" s="44"/>
    </row>
    <row r="116" spans="1:25" s="17" customFormat="1" ht="18.75" customHeight="1">
      <c r="A116" s="75"/>
      <c r="B116" s="76"/>
      <c r="C116" s="76"/>
      <c r="D116" s="82"/>
      <c r="E116" s="84"/>
      <c r="F116" s="84"/>
      <c r="G116" s="84"/>
      <c r="H116" s="85"/>
      <c r="I116" s="86"/>
      <c r="J116" s="86"/>
      <c r="K116" s="86"/>
      <c r="L116" s="86"/>
      <c r="M116" s="86"/>
      <c r="N116" s="86"/>
      <c r="O116" s="87"/>
      <c r="R116" s="31"/>
      <c r="T116" s="44"/>
      <c r="U116" s="44"/>
      <c r="V116" s="44"/>
      <c r="W116" s="44"/>
      <c r="X116" s="44"/>
    </row>
    <row r="117" spans="1:25" s="17" customFormat="1" ht="18.75" customHeight="1">
      <c r="A117" s="75"/>
      <c r="B117" s="76"/>
      <c r="C117" s="76"/>
      <c r="D117" s="82"/>
      <c r="E117" s="84"/>
      <c r="F117" s="84"/>
      <c r="G117" s="84"/>
      <c r="H117" s="85"/>
      <c r="I117" s="86"/>
      <c r="J117" s="86"/>
      <c r="K117" s="86"/>
      <c r="L117" s="86"/>
      <c r="M117" s="86"/>
      <c r="N117" s="86"/>
      <c r="O117" s="87"/>
      <c r="R117" s="31"/>
      <c r="T117" s="44"/>
      <c r="U117" s="44"/>
      <c r="V117" s="44"/>
      <c r="W117" s="44"/>
      <c r="X117" s="44"/>
    </row>
    <row r="118" spans="1:25" s="17" customFormat="1" ht="18.75" customHeight="1">
      <c r="A118" s="75"/>
      <c r="B118" s="76"/>
      <c r="C118" s="76"/>
      <c r="D118" s="82"/>
      <c r="E118" s="84"/>
      <c r="F118" s="84"/>
      <c r="G118" s="84"/>
      <c r="H118" s="85"/>
      <c r="I118" s="86"/>
      <c r="J118" s="86"/>
      <c r="K118" s="86"/>
      <c r="L118" s="86"/>
      <c r="M118" s="86"/>
      <c r="N118" s="86"/>
      <c r="O118" s="87"/>
      <c r="R118" s="31"/>
      <c r="T118" s="44"/>
      <c r="U118" s="44"/>
      <c r="V118" s="44"/>
      <c r="W118" s="44"/>
      <c r="X118" s="44"/>
    </row>
    <row r="119" spans="1:25" s="17" customFormat="1" ht="18.75" customHeight="1">
      <c r="A119" s="75"/>
      <c r="B119" s="76"/>
      <c r="C119" s="76"/>
      <c r="D119" s="82" t="s">
        <v>702</v>
      </c>
      <c r="E119" s="84" t="s">
        <v>823</v>
      </c>
      <c r="F119" s="84" t="s">
        <v>824</v>
      </c>
      <c r="G119" s="84" t="s">
        <v>825</v>
      </c>
      <c r="H119" s="85"/>
      <c r="I119" s="241"/>
      <c r="J119" s="86"/>
      <c r="K119" s="86"/>
      <c r="L119" s="86"/>
      <c r="M119" s="86"/>
      <c r="N119" s="86"/>
      <c r="O119" s="90"/>
      <c r="R119" s="31"/>
      <c r="T119" s="44"/>
      <c r="U119" s="44"/>
      <c r="V119" s="44"/>
      <c r="W119" s="44"/>
      <c r="X119" s="44"/>
    </row>
    <row r="120" spans="1:25" s="17" customFormat="1" ht="18.75" customHeight="1">
      <c r="A120" s="75"/>
      <c r="B120" s="76" t="str">
        <f>D109&amp;D120</f>
        <v>10계</v>
      </c>
      <c r="C120" s="76"/>
      <c r="D120" s="91" t="s">
        <v>146</v>
      </c>
      <c r="E120" s="92"/>
      <c r="F120" s="92"/>
      <c r="G120" s="92"/>
      <c r="H120" s="93"/>
      <c r="I120" s="94"/>
      <c r="J120" s="94"/>
      <c r="K120" s="94"/>
      <c r="L120" s="94"/>
      <c r="M120" s="94"/>
      <c r="N120" s="94"/>
      <c r="O120" s="95"/>
      <c r="P120" s="96"/>
      <c r="Q120" s="96"/>
      <c r="R120" s="31"/>
      <c r="S120" s="96"/>
      <c r="T120" s="44"/>
      <c r="U120" s="44"/>
      <c r="V120" s="44"/>
      <c r="W120" s="44"/>
      <c r="X120" s="44"/>
    </row>
    <row r="121" spans="1:25" s="17" customFormat="1" ht="18.75" customHeight="1">
      <c r="A121" s="75"/>
      <c r="B121" s="76" t="str">
        <f>D121&amp;"항목"</f>
        <v>11항목</v>
      </c>
      <c r="C121" s="76">
        <v>2009</v>
      </c>
      <c r="D121" s="77">
        <f>D109+1</f>
        <v>11</v>
      </c>
      <c r="E121" s="78" t="s">
        <v>826</v>
      </c>
      <c r="F121" s="78" t="s">
        <v>827</v>
      </c>
      <c r="G121" s="79" t="s">
        <v>262</v>
      </c>
      <c r="H121" s="250"/>
      <c r="I121" s="80"/>
      <c r="J121" s="80"/>
      <c r="K121" s="80"/>
      <c r="L121" s="80"/>
      <c r="M121" s="80"/>
      <c r="N121" s="80"/>
      <c r="O121" s="81" t="s">
        <v>828</v>
      </c>
      <c r="R121" s="31"/>
      <c r="T121" s="44"/>
      <c r="U121" s="44"/>
      <c r="V121" s="44"/>
      <c r="W121" s="44"/>
      <c r="X121" s="44"/>
    </row>
    <row r="122" spans="1:25" s="17" customFormat="1" ht="18.75" customHeight="1">
      <c r="A122" s="75"/>
      <c r="B122" s="76"/>
      <c r="C122" s="76"/>
      <c r="D122" s="82"/>
      <c r="E122" s="83"/>
      <c r="F122" s="83"/>
      <c r="G122" s="84"/>
      <c r="H122" s="85"/>
      <c r="I122" s="86"/>
      <c r="J122" s="86"/>
      <c r="K122" s="86"/>
      <c r="L122" s="86"/>
      <c r="M122" s="86"/>
      <c r="N122" s="86"/>
      <c r="O122" s="87"/>
      <c r="R122" s="31"/>
      <c r="S122" s="44"/>
      <c r="T122" s="44" t="s">
        <v>735</v>
      </c>
      <c r="U122" s="44"/>
      <c r="V122" s="44" t="s">
        <v>829</v>
      </c>
      <c r="W122" s="44" t="s">
        <v>830</v>
      </c>
      <c r="X122" s="44"/>
      <c r="Y122" s="17" t="s">
        <v>1415</v>
      </c>
    </row>
    <row r="123" spans="1:25" s="17" customFormat="1" ht="18.75" customHeight="1">
      <c r="A123" s="75"/>
      <c r="B123" s="76"/>
      <c r="C123" s="76">
        <v>2</v>
      </c>
      <c r="D123" s="82" t="s">
        <v>737</v>
      </c>
      <c r="E123" s="84" t="s">
        <v>826</v>
      </c>
      <c r="F123" s="84" t="s">
        <v>831</v>
      </c>
      <c r="G123" s="84" t="s">
        <v>832</v>
      </c>
      <c r="H123" s="249"/>
      <c r="I123" s="86"/>
      <c r="J123" s="86"/>
      <c r="K123" s="86"/>
      <c r="L123" s="86"/>
      <c r="M123" s="86"/>
      <c r="N123" s="86"/>
      <c r="O123" s="87"/>
      <c r="Q123" s="88">
        <f>T123*U123*V123*W123*X123*Y123</f>
        <v>0.51040000000000008</v>
      </c>
      <c r="R123" s="31"/>
      <c r="T123" s="44">
        <v>0.1</v>
      </c>
      <c r="U123" s="44">
        <v>1</v>
      </c>
      <c r="V123" s="44">
        <v>1.1000000000000001</v>
      </c>
      <c r="W123" s="44">
        <v>5.8</v>
      </c>
      <c r="X123" s="44">
        <v>1</v>
      </c>
      <c r="Y123" s="17">
        <v>0.8</v>
      </c>
    </row>
    <row r="124" spans="1:25" s="17" customFormat="1" ht="18.75" customHeight="1">
      <c r="A124" s="75"/>
      <c r="B124" s="76"/>
      <c r="C124" s="76"/>
      <c r="D124" s="82" t="s">
        <v>833</v>
      </c>
      <c r="E124" s="84" t="s">
        <v>834</v>
      </c>
      <c r="F124" s="84" t="s">
        <v>741</v>
      </c>
      <c r="G124" s="84" t="s">
        <v>835</v>
      </c>
      <c r="H124" s="248"/>
      <c r="I124" s="86"/>
      <c r="J124" s="86"/>
      <c r="K124" s="86"/>
      <c r="L124" s="86"/>
      <c r="M124" s="86"/>
      <c r="N124" s="86"/>
      <c r="O124" s="89" t="s">
        <v>836</v>
      </c>
      <c r="P124" s="17">
        <f>Q124*R124</f>
        <v>7.6560000000000003E-2</v>
      </c>
      <c r="Q124" s="17">
        <f>Q123</f>
        <v>0.51040000000000008</v>
      </c>
      <c r="R124" s="31">
        <v>0.15</v>
      </c>
      <c r="T124" s="44"/>
      <c r="U124" s="44"/>
      <c r="V124" s="44"/>
      <c r="W124" s="44"/>
      <c r="X124" s="44"/>
    </row>
    <row r="125" spans="1:25" s="17" customFormat="1" ht="18.75" customHeight="1">
      <c r="A125" s="75"/>
      <c r="B125" s="76"/>
      <c r="C125" s="76"/>
      <c r="D125" s="82" t="s">
        <v>837</v>
      </c>
      <c r="E125" s="84" t="s">
        <v>725</v>
      </c>
      <c r="F125" s="84" t="s">
        <v>838</v>
      </c>
      <c r="G125" s="84" t="s">
        <v>52</v>
      </c>
      <c r="H125" s="248"/>
      <c r="I125" s="86"/>
      <c r="J125" s="86"/>
      <c r="K125" s="86"/>
      <c r="L125" s="86"/>
      <c r="M125" s="86"/>
      <c r="N125" s="86"/>
      <c r="O125" s="89" t="s">
        <v>839</v>
      </c>
      <c r="R125" s="31"/>
      <c r="T125" s="44"/>
      <c r="U125" s="44"/>
      <c r="V125" s="44"/>
      <c r="W125" s="44"/>
      <c r="X125" s="44"/>
    </row>
    <row r="126" spans="1:25" s="17" customFormat="1" ht="18.75" customHeight="1">
      <c r="A126" s="75"/>
      <c r="B126" s="76"/>
      <c r="C126" s="76"/>
      <c r="D126" s="82"/>
      <c r="E126" s="84"/>
      <c r="F126" s="84"/>
      <c r="G126" s="84"/>
      <c r="H126" s="85"/>
      <c r="I126" s="86"/>
      <c r="J126" s="86"/>
      <c r="K126" s="86"/>
      <c r="L126" s="86"/>
      <c r="M126" s="86"/>
      <c r="N126" s="86"/>
      <c r="O126" s="87"/>
      <c r="R126" s="31"/>
      <c r="T126" s="44"/>
      <c r="U126" s="44"/>
      <c r="V126" s="44"/>
      <c r="W126" s="44"/>
      <c r="X126" s="44"/>
    </row>
    <row r="127" spans="1:25" s="17" customFormat="1" ht="18.75" customHeight="1">
      <c r="A127" s="75"/>
      <c r="B127" s="76"/>
      <c r="C127" s="76"/>
      <c r="D127" s="82"/>
      <c r="E127" s="84"/>
      <c r="F127" s="84"/>
      <c r="G127" s="84"/>
      <c r="H127" s="85"/>
      <c r="I127" s="86"/>
      <c r="J127" s="86"/>
      <c r="K127" s="86"/>
      <c r="L127" s="86"/>
      <c r="M127" s="86"/>
      <c r="N127" s="86"/>
      <c r="O127" s="87"/>
      <c r="R127" s="31"/>
      <c r="T127" s="44"/>
      <c r="U127" s="44"/>
      <c r="V127" s="44"/>
      <c r="W127" s="44"/>
      <c r="X127" s="44"/>
    </row>
    <row r="128" spans="1:25" s="17" customFormat="1" ht="18.75" customHeight="1">
      <c r="A128" s="75"/>
      <c r="B128" s="76"/>
      <c r="C128" s="76"/>
      <c r="D128" s="82"/>
      <c r="E128" s="84"/>
      <c r="F128" s="84"/>
      <c r="G128" s="84"/>
      <c r="H128" s="85"/>
      <c r="I128" s="86"/>
      <c r="J128" s="86"/>
      <c r="K128" s="86"/>
      <c r="L128" s="86"/>
      <c r="M128" s="86"/>
      <c r="N128" s="86"/>
      <c r="O128" s="87"/>
      <c r="R128" s="31"/>
      <c r="T128" s="44"/>
      <c r="U128" s="44"/>
      <c r="V128" s="44"/>
      <c r="W128" s="44"/>
      <c r="X128" s="44"/>
    </row>
    <row r="129" spans="1:25" s="17" customFormat="1" ht="18.75" customHeight="1">
      <c r="A129" s="75"/>
      <c r="B129" s="76"/>
      <c r="C129" s="76"/>
      <c r="D129" s="82"/>
      <c r="E129" s="84"/>
      <c r="F129" s="84"/>
      <c r="G129" s="84"/>
      <c r="H129" s="85"/>
      <c r="I129" s="86"/>
      <c r="J129" s="86"/>
      <c r="K129" s="86"/>
      <c r="L129" s="86"/>
      <c r="M129" s="86"/>
      <c r="N129" s="86"/>
      <c r="O129" s="87"/>
      <c r="R129" s="31"/>
      <c r="T129" s="44"/>
      <c r="U129" s="44"/>
      <c r="V129" s="44"/>
      <c r="W129" s="44"/>
      <c r="X129" s="44"/>
    </row>
    <row r="130" spans="1:25" s="17" customFormat="1" ht="18.75" customHeight="1">
      <c r="A130" s="75"/>
      <c r="B130" s="76"/>
      <c r="C130" s="76"/>
      <c r="D130" s="82"/>
      <c r="E130" s="84"/>
      <c r="F130" s="84"/>
      <c r="G130" s="84"/>
      <c r="H130" s="85"/>
      <c r="I130" s="86"/>
      <c r="J130" s="86"/>
      <c r="K130" s="86"/>
      <c r="L130" s="86"/>
      <c r="M130" s="86"/>
      <c r="N130" s="86"/>
      <c r="O130" s="87"/>
      <c r="R130" s="31"/>
      <c r="T130" s="44"/>
      <c r="U130" s="44"/>
      <c r="V130" s="44"/>
      <c r="W130" s="44"/>
      <c r="X130" s="44"/>
    </row>
    <row r="131" spans="1:25" s="17" customFormat="1" ht="18.75" customHeight="1">
      <c r="A131" s="75"/>
      <c r="B131" s="76"/>
      <c r="C131" s="76"/>
      <c r="D131" s="82" t="s">
        <v>837</v>
      </c>
      <c r="E131" s="84" t="s">
        <v>840</v>
      </c>
      <c r="F131" s="84" t="s">
        <v>841</v>
      </c>
      <c r="G131" s="84" t="s">
        <v>700</v>
      </c>
      <c r="H131" s="248"/>
      <c r="I131" s="241"/>
      <c r="J131" s="86"/>
      <c r="K131" s="86"/>
      <c r="L131" s="86"/>
      <c r="M131" s="86"/>
      <c r="N131" s="86"/>
      <c r="O131" s="90"/>
      <c r="R131" s="31"/>
      <c r="T131" s="44"/>
      <c r="U131" s="44"/>
      <c r="V131" s="44"/>
      <c r="W131" s="44"/>
      <c r="X131" s="44"/>
    </row>
    <row r="132" spans="1:25" s="17" customFormat="1" ht="18.75" customHeight="1">
      <c r="A132" s="75"/>
      <c r="B132" s="76" t="str">
        <f>D121&amp;D132</f>
        <v>11계</v>
      </c>
      <c r="C132" s="76"/>
      <c r="D132" s="91" t="s">
        <v>146</v>
      </c>
      <c r="E132" s="92"/>
      <c r="F132" s="92"/>
      <c r="G132" s="92"/>
      <c r="H132" s="93"/>
      <c r="I132" s="94"/>
      <c r="J132" s="94"/>
      <c r="K132" s="94"/>
      <c r="L132" s="94"/>
      <c r="M132" s="94"/>
      <c r="N132" s="94"/>
      <c r="O132" s="95"/>
      <c r="P132" s="96"/>
      <c r="Q132" s="96"/>
      <c r="R132" s="31"/>
      <c r="S132" s="96"/>
      <c r="T132" s="44"/>
      <c r="U132" s="44"/>
      <c r="V132" s="44"/>
      <c r="W132" s="44"/>
      <c r="X132" s="44"/>
    </row>
    <row r="133" spans="1:25" s="17" customFormat="1" ht="18.75" customHeight="1">
      <c r="A133" s="75"/>
      <c r="B133" s="76" t="str">
        <f>D133&amp;"항목"</f>
        <v>12항목</v>
      </c>
      <c r="C133" s="76">
        <v>39</v>
      </c>
      <c r="D133" s="77">
        <f>D121+1</f>
        <v>12</v>
      </c>
      <c r="E133" s="78" t="s">
        <v>732</v>
      </c>
      <c r="F133" s="78" t="s">
        <v>1161</v>
      </c>
      <c r="G133" s="79" t="s">
        <v>262</v>
      </c>
      <c r="H133" s="250"/>
      <c r="I133" s="80"/>
      <c r="J133" s="80"/>
      <c r="K133" s="80"/>
      <c r="L133" s="80"/>
      <c r="M133" s="80"/>
      <c r="N133" s="80"/>
      <c r="O133" s="81" t="s">
        <v>734</v>
      </c>
      <c r="R133" s="31"/>
      <c r="T133" s="44"/>
      <c r="U133" s="44"/>
      <c r="V133" s="44"/>
      <c r="W133" s="44"/>
      <c r="X133" s="44"/>
    </row>
    <row r="134" spans="1:25" s="17" customFormat="1" ht="18.75" customHeight="1">
      <c r="A134" s="75"/>
      <c r="B134" s="76"/>
      <c r="C134" s="76"/>
      <c r="D134" s="82"/>
      <c r="E134" s="83"/>
      <c r="F134" s="83"/>
      <c r="G134" s="84"/>
      <c r="H134" s="85"/>
      <c r="I134" s="86"/>
      <c r="J134" s="86"/>
      <c r="K134" s="86"/>
      <c r="L134" s="86"/>
      <c r="M134" s="86"/>
      <c r="N134" s="86"/>
      <c r="O134" s="87"/>
      <c r="R134" s="31"/>
      <c r="S134" s="44"/>
      <c r="T134" s="44" t="s">
        <v>735</v>
      </c>
      <c r="U134" s="44"/>
      <c r="V134" s="44" t="s">
        <v>402</v>
      </c>
      <c r="W134" s="44" t="s">
        <v>750</v>
      </c>
      <c r="X134" s="44"/>
      <c r="Y134" s="17" t="s">
        <v>1415</v>
      </c>
    </row>
    <row r="135" spans="1:25" s="17" customFormat="1" ht="18.75" customHeight="1">
      <c r="A135" s="75"/>
      <c r="B135" s="76"/>
      <c r="C135" s="76">
        <v>2</v>
      </c>
      <c r="D135" s="82" t="s">
        <v>715</v>
      </c>
      <c r="E135" s="84" t="s">
        <v>732</v>
      </c>
      <c r="F135" s="84" t="s">
        <v>438</v>
      </c>
      <c r="G135" s="84" t="s">
        <v>717</v>
      </c>
      <c r="H135" s="249"/>
      <c r="I135" s="86"/>
      <c r="J135" s="86"/>
      <c r="K135" s="86"/>
      <c r="L135" s="86"/>
      <c r="M135" s="86"/>
      <c r="N135" s="86"/>
      <c r="O135" s="87"/>
      <c r="Q135" s="88">
        <f>T135*U135*V135*W135*X135*Y135</f>
        <v>0.65120000000000022</v>
      </c>
      <c r="R135" s="31"/>
      <c r="T135" s="44">
        <v>0.1</v>
      </c>
      <c r="U135" s="44">
        <v>1</v>
      </c>
      <c r="V135" s="44">
        <v>1.1000000000000001</v>
      </c>
      <c r="W135" s="44">
        <v>7.4</v>
      </c>
      <c r="X135" s="44">
        <v>1</v>
      </c>
      <c r="Y135" s="17">
        <v>0.8</v>
      </c>
    </row>
    <row r="136" spans="1:25" s="17" customFormat="1" ht="18.75" customHeight="1">
      <c r="A136" s="75"/>
      <c r="B136" s="76"/>
      <c r="C136" s="76"/>
      <c r="D136" s="82" t="s">
        <v>682</v>
      </c>
      <c r="E136" s="84" t="s">
        <v>740</v>
      </c>
      <c r="F136" s="84" t="s">
        <v>741</v>
      </c>
      <c r="G136" s="84" t="s">
        <v>687</v>
      </c>
      <c r="H136" s="248"/>
      <c r="I136" s="86"/>
      <c r="J136" s="86"/>
      <c r="K136" s="86"/>
      <c r="L136" s="86"/>
      <c r="M136" s="86"/>
      <c r="N136" s="86"/>
      <c r="O136" s="89" t="s">
        <v>692</v>
      </c>
      <c r="P136" s="17">
        <f>Q136*R136</f>
        <v>9.7680000000000031E-2</v>
      </c>
      <c r="Q136" s="17">
        <f>Q135</f>
        <v>0.65120000000000022</v>
      </c>
      <c r="R136" s="31">
        <v>0.15</v>
      </c>
      <c r="T136" s="44"/>
      <c r="U136" s="44"/>
      <c r="V136" s="44"/>
      <c r="W136" s="44"/>
      <c r="X136" s="44"/>
    </row>
    <row r="137" spans="1:25" s="17" customFormat="1" ht="18.75" customHeight="1">
      <c r="A137" s="75"/>
      <c r="B137" s="76"/>
      <c r="C137" s="76"/>
      <c r="D137" s="82" t="s">
        <v>694</v>
      </c>
      <c r="E137" s="84" t="s">
        <v>725</v>
      </c>
      <c r="F137" s="84" t="s">
        <v>727</v>
      </c>
      <c r="G137" s="84" t="s">
        <v>52</v>
      </c>
      <c r="H137" s="248"/>
      <c r="I137" s="86"/>
      <c r="J137" s="86"/>
      <c r="K137" s="86"/>
      <c r="L137" s="86"/>
      <c r="M137" s="86"/>
      <c r="N137" s="86"/>
      <c r="O137" s="89" t="s">
        <v>1163</v>
      </c>
      <c r="R137" s="31"/>
      <c r="T137" s="44"/>
      <c r="U137" s="44"/>
      <c r="V137" s="44"/>
      <c r="W137" s="44"/>
      <c r="X137" s="44"/>
    </row>
    <row r="138" spans="1:25" s="17" customFormat="1" ht="18.75" customHeight="1">
      <c r="A138" s="75"/>
      <c r="B138" s="76"/>
      <c r="C138" s="76"/>
      <c r="D138" s="82"/>
      <c r="E138" s="84"/>
      <c r="F138" s="84"/>
      <c r="G138" s="84"/>
      <c r="H138" s="85"/>
      <c r="I138" s="86"/>
      <c r="J138" s="86"/>
      <c r="K138" s="86"/>
      <c r="L138" s="86"/>
      <c r="M138" s="86"/>
      <c r="N138" s="86"/>
      <c r="O138" s="87"/>
      <c r="R138" s="31"/>
      <c r="T138" s="44"/>
      <c r="U138" s="44"/>
      <c r="V138" s="44"/>
      <c r="W138" s="44"/>
      <c r="X138" s="44"/>
    </row>
    <row r="139" spans="1:25" s="17" customFormat="1" ht="18.75" customHeight="1">
      <c r="A139" s="75"/>
      <c r="B139" s="76"/>
      <c r="C139" s="76"/>
      <c r="D139" s="82"/>
      <c r="E139" s="84"/>
      <c r="F139" s="84"/>
      <c r="G139" s="84"/>
      <c r="H139" s="85"/>
      <c r="I139" s="86"/>
      <c r="J139" s="86"/>
      <c r="K139" s="86"/>
      <c r="L139" s="86"/>
      <c r="M139" s="86"/>
      <c r="N139" s="86"/>
      <c r="O139" s="87"/>
      <c r="R139" s="31"/>
      <c r="T139" s="44"/>
      <c r="U139" s="44"/>
      <c r="V139" s="44"/>
      <c r="W139" s="44"/>
      <c r="X139" s="44"/>
    </row>
    <row r="140" spans="1:25" s="17" customFormat="1" ht="18.75" customHeight="1">
      <c r="A140" s="75"/>
      <c r="B140" s="76"/>
      <c r="C140" s="76"/>
      <c r="D140" s="82"/>
      <c r="E140" s="84"/>
      <c r="F140" s="84"/>
      <c r="G140" s="84"/>
      <c r="H140" s="85"/>
      <c r="I140" s="86"/>
      <c r="J140" s="86"/>
      <c r="K140" s="86"/>
      <c r="L140" s="86"/>
      <c r="M140" s="86"/>
      <c r="N140" s="86"/>
      <c r="O140" s="87"/>
      <c r="R140" s="31"/>
      <c r="T140" s="44"/>
      <c r="U140" s="44"/>
      <c r="V140" s="44"/>
      <c r="W140" s="44"/>
      <c r="X140" s="44"/>
    </row>
    <row r="141" spans="1:25" s="17" customFormat="1" ht="18.75" customHeight="1">
      <c r="A141" s="75"/>
      <c r="B141" s="76"/>
      <c r="C141" s="76"/>
      <c r="D141" s="82"/>
      <c r="E141" s="84"/>
      <c r="F141" s="84"/>
      <c r="G141" s="84"/>
      <c r="H141" s="85"/>
      <c r="I141" s="86"/>
      <c r="J141" s="86"/>
      <c r="K141" s="86"/>
      <c r="L141" s="86"/>
      <c r="M141" s="86"/>
      <c r="N141" s="86"/>
      <c r="O141" s="87"/>
      <c r="R141" s="31"/>
      <c r="T141" s="44"/>
      <c r="U141" s="44"/>
      <c r="V141" s="44"/>
      <c r="W141" s="44"/>
      <c r="X141" s="44"/>
    </row>
    <row r="142" spans="1:25" s="17" customFormat="1" ht="18.75" customHeight="1">
      <c r="A142" s="75"/>
      <c r="B142" s="76"/>
      <c r="C142" s="76"/>
      <c r="D142" s="82" t="s">
        <v>694</v>
      </c>
      <c r="E142" s="84" t="s">
        <v>696</v>
      </c>
      <c r="F142" s="84" t="s">
        <v>698</v>
      </c>
      <c r="G142" s="84" t="s">
        <v>145</v>
      </c>
      <c r="H142" s="248"/>
      <c r="I142" s="241"/>
      <c r="J142" s="86"/>
      <c r="K142" s="86"/>
      <c r="L142" s="86"/>
      <c r="M142" s="86"/>
      <c r="N142" s="86"/>
      <c r="O142" s="90"/>
      <c r="R142" s="31"/>
      <c r="T142" s="44"/>
      <c r="U142" s="44"/>
      <c r="V142" s="44"/>
      <c r="W142" s="44"/>
      <c r="X142" s="44"/>
    </row>
    <row r="143" spans="1:25" s="17" customFormat="1" ht="18.75" customHeight="1">
      <c r="A143" s="75"/>
      <c r="B143" s="76" t="str">
        <f>D133&amp;D143</f>
        <v>12계</v>
      </c>
      <c r="C143" s="76"/>
      <c r="D143" s="91" t="s">
        <v>146</v>
      </c>
      <c r="E143" s="92"/>
      <c r="F143" s="92"/>
      <c r="G143" s="92"/>
      <c r="H143" s="93"/>
      <c r="I143" s="94"/>
      <c r="J143" s="94"/>
      <c r="K143" s="94"/>
      <c r="L143" s="94"/>
      <c r="M143" s="94"/>
      <c r="N143" s="94"/>
      <c r="O143" s="95"/>
      <c r="P143" s="96"/>
      <c r="Q143" s="96"/>
      <c r="R143" s="31"/>
      <c r="S143" s="96"/>
      <c r="T143" s="44"/>
      <c r="U143" s="44"/>
      <c r="V143" s="44"/>
      <c r="W143" s="44"/>
      <c r="X143" s="44"/>
    </row>
    <row r="144" spans="1:25" s="17" customFormat="1" ht="18.75" customHeight="1">
      <c r="A144" s="75"/>
      <c r="B144" s="76" t="str">
        <f>D144&amp;"항목"</f>
        <v>13항목</v>
      </c>
      <c r="C144" s="76">
        <v>11</v>
      </c>
      <c r="D144" s="77">
        <f>D133+1</f>
        <v>13</v>
      </c>
      <c r="E144" s="78" t="s">
        <v>843</v>
      </c>
      <c r="F144" s="78" t="s">
        <v>844</v>
      </c>
      <c r="G144" s="79" t="s">
        <v>262</v>
      </c>
      <c r="H144" s="250"/>
      <c r="I144" s="80"/>
      <c r="J144" s="80"/>
      <c r="K144" s="80"/>
      <c r="L144" s="80"/>
      <c r="M144" s="80"/>
      <c r="N144" s="80"/>
      <c r="O144" s="81" t="s">
        <v>846</v>
      </c>
      <c r="R144" s="31"/>
      <c r="T144" s="44"/>
      <c r="U144" s="44"/>
      <c r="V144" s="44"/>
      <c r="W144" s="44"/>
      <c r="X144" s="44"/>
    </row>
    <row r="145" spans="1:24" s="17" customFormat="1" ht="18.75" customHeight="1">
      <c r="A145" s="75"/>
      <c r="B145" s="76"/>
      <c r="C145" s="76"/>
      <c r="D145" s="82"/>
      <c r="E145" s="83"/>
      <c r="F145" s="83"/>
      <c r="G145" s="246"/>
      <c r="H145" s="85"/>
      <c r="I145" s="86"/>
      <c r="J145" s="86"/>
      <c r="K145" s="86"/>
      <c r="L145" s="86"/>
      <c r="M145" s="86"/>
      <c r="N145" s="86"/>
      <c r="O145" s="87"/>
      <c r="R145" s="31"/>
      <c r="S145" s="44"/>
      <c r="T145" s="44" t="s">
        <v>847</v>
      </c>
      <c r="U145" s="44"/>
      <c r="V145" s="44" t="s">
        <v>848</v>
      </c>
      <c r="W145" s="44" t="s">
        <v>850</v>
      </c>
      <c r="X145" s="44"/>
    </row>
    <row r="146" spans="1:24" s="17" customFormat="1" ht="18.75" customHeight="1">
      <c r="A146" s="75"/>
      <c r="B146" s="76"/>
      <c r="C146" s="76">
        <v>3</v>
      </c>
      <c r="D146" s="82" t="s">
        <v>851</v>
      </c>
      <c r="E146" s="84" t="s">
        <v>843</v>
      </c>
      <c r="F146" s="84" t="s">
        <v>844</v>
      </c>
      <c r="G146" s="247" t="s">
        <v>262</v>
      </c>
      <c r="H146" s="249"/>
      <c r="I146" s="86"/>
      <c r="J146" s="86"/>
      <c r="K146" s="86"/>
      <c r="L146" s="86"/>
      <c r="M146" s="86"/>
      <c r="N146" s="86"/>
      <c r="O146" s="89" t="s">
        <v>853</v>
      </c>
      <c r="Q146" s="88">
        <f>T146*U146*V146*W146*X146</f>
        <v>8.8000000000000023E-2</v>
      </c>
      <c r="R146" s="31"/>
      <c r="T146" s="44">
        <v>0.1</v>
      </c>
      <c r="U146" s="44">
        <v>1</v>
      </c>
      <c r="V146" s="44">
        <v>1.1000000000000001</v>
      </c>
      <c r="W146" s="44">
        <v>0.8</v>
      </c>
      <c r="X146" s="44">
        <v>1</v>
      </c>
    </row>
    <row r="147" spans="1:24" s="17" customFormat="1" ht="18.75" customHeight="1">
      <c r="A147" s="75"/>
      <c r="B147" s="76"/>
      <c r="C147" s="76"/>
      <c r="D147" s="82" t="s">
        <v>854</v>
      </c>
      <c r="E147" s="84" t="s">
        <v>843</v>
      </c>
      <c r="F147" s="84" t="s">
        <v>856</v>
      </c>
      <c r="G147" s="84" t="s">
        <v>857</v>
      </c>
      <c r="H147" s="248"/>
      <c r="I147" s="86"/>
      <c r="J147" s="86"/>
      <c r="K147" s="86"/>
      <c r="L147" s="86"/>
      <c r="M147" s="86"/>
      <c r="N147" s="86"/>
      <c r="O147" s="89" t="s">
        <v>777</v>
      </c>
      <c r="P147" s="17">
        <f>Q147*R147</f>
        <v>4.4000000000000011E-2</v>
      </c>
      <c r="Q147" s="17">
        <f>Q146</f>
        <v>8.8000000000000023E-2</v>
      </c>
      <c r="R147" s="31">
        <v>0.5</v>
      </c>
      <c r="T147" s="44"/>
      <c r="U147" s="44"/>
      <c r="V147" s="44"/>
      <c r="W147" s="44"/>
      <c r="X147" s="44"/>
    </row>
    <row r="148" spans="1:24" s="17" customFormat="1" ht="18.75" customHeight="1">
      <c r="A148" s="75"/>
      <c r="B148" s="76"/>
      <c r="C148" s="76"/>
      <c r="D148" s="82" t="s">
        <v>858</v>
      </c>
      <c r="E148" s="84" t="s">
        <v>859</v>
      </c>
      <c r="F148" s="84" t="s">
        <v>860</v>
      </c>
      <c r="G148" s="84" t="s">
        <v>861</v>
      </c>
      <c r="H148" s="248"/>
      <c r="I148" s="86"/>
      <c r="J148" s="86"/>
      <c r="K148" s="86"/>
      <c r="L148" s="86"/>
      <c r="M148" s="86"/>
      <c r="N148" s="86"/>
      <c r="O148" s="89"/>
      <c r="R148" s="31"/>
      <c r="T148" s="44"/>
      <c r="U148" s="44"/>
      <c r="V148" s="44"/>
      <c r="W148" s="44"/>
      <c r="X148" s="44"/>
    </row>
    <row r="149" spans="1:24" s="17" customFormat="1" ht="18.75" customHeight="1">
      <c r="A149" s="75"/>
      <c r="B149" s="76"/>
      <c r="C149" s="76"/>
      <c r="D149" s="82" t="s">
        <v>862</v>
      </c>
      <c r="E149" s="84" t="s">
        <v>864</v>
      </c>
      <c r="F149" s="84" t="s">
        <v>865</v>
      </c>
      <c r="G149" s="84" t="s">
        <v>861</v>
      </c>
      <c r="H149" s="245"/>
      <c r="I149" s="86"/>
      <c r="J149" s="86"/>
      <c r="K149" s="86"/>
      <c r="L149" s="86"/>
      <c r="M149" s="86"/>
      <c r="N149" s="86"/>
      <c r="O149" s="87"/>
      <c r="R149" s="31"/>
      <c r="T149" s="44"/>
      <c r="U149" s="44"/>
      <c r="V149" s="44"/>
      <c r="W149" s="44"/>
      <c r="X149" s="44"/>
    </row>
    <row r="150" spans="1:24" s="17" customFormat="1" ht="18.75" customHeight="1">
      <c r="A150" s="75"/>
      <c r="B150" s="76"/>
      <c r="C150" s="76"/>
      <c r="D150" s="82"/>
      <c r="E150" s="84"/>
      <c r="F150" s="84"/>
      <c r="G150" s="84"/>
      <c r="H150" s="85"/>
      <c r="I150" s="86"/>
      <c r="J150" s="86"/>
      <c r="K150" s="86"/>
      <c r="L150" s="86"/>
      <c r="M150" s="86"/>
      <c r="N150" s="86"/>
      <c r="O150" s="87"/>
      <c r="R150" s="31"/>
      <c r="T150" s="44"/>
      <c r="U150" s="44"/>
      <c r="V150" s="44"/>
      <c r="W150" s="44"/>
      <c r="X150" s="44"/>
    </row>
    <row r="151" spans="1:24" s="17" customFormat="1" ht="18.75" customHeight="1">
      <c r="A151" s="75"/>
      <c r="B151" s="76"/>
      <c r="C151" s="76"/>
      <c r="D151" s="82"/>
      <c r="E151" s="84"/>
      <c r="F151" s="84"/>
      <c r="G151" s="84"/>
      <c r="H151" s="85"/>
      <c r="I151" s="86"/>
      <c r="J151" s="86"/>
      <c r="K151" s="86"/>
      <c r="L151" s="86"/>
      <c r="M151" s="86"/>
      <c r="N151" s="86"/>
      <c r="O151" s="87"/>
      <c r="R151" s="31"/>
      <c r="T151" s="44"/>
      <c r="U151" s="44"/>
      <c r="V151" s="44"/>
      <c r="W151" s="44"/>
      <c r="X151" s="44"/>
    </row>
    <row r="152" spans="1:24" s="17" customFormat="1" ht="18.75" customHeight="1">
      <c r="A152" s="75"/>
      <c r="B152" s="76"/>
      <c r="C152" s="76"/>
      <c r="D152" s="82"/>
      <c r="E152" s="84"/>
      <c r="F152" s="84"/>
      <c r="G152" s="84"/>
      <c r="H152" s="85"/>
      <c r="I152" s="86"/>
      <c r="J152" s="86"/>
      <c r="K152" s="86"/>
      <c r="L152" s="86"/>
      <c r="M152" s="86"/>
      <c r="N152" s="86"/>
      <c r="O152" s="87"/>
      <c r="R152" s="31"/>
      <c r="T152" s="44"/>
      <c r="U152" s="44"/>
      <c r="V152" s="44"/>
      <c r="W152" s="44"/>
      <c r="X152" s="44"/>
    </row>
    <row r="153" spans="1:24" s="17" customFormat="1" ht="18.75" customHeight="1">
      <c r="A153" s="75"/>
      <c r="B153" s="76"/>
      <c r="C153" s="76"/>
      <c r="D153" s="82" t="s">
        <v>862</v>
      </c>
      <c r="E153" s="84" t="s">
        <v>866</v>
      </c>
      <c r="F153" s="84" t="s">
        <v>867</v>
      </c>
      <c r="G153" s="84" t="s">
        <v>868</v>
      </c>
      <c r="H153" s="248"/>
      <c r="I153" s="241"/>
      <c r="J153" s="86"/>
      <c r="K153" s="86"/>
      <c r="L153" s="86"/>
      <c r="M153" s="86"/>
      <c r="N153" s="86"/>
      <c r="O153" s="90"/>
      <c r="R153" s="31"/>
      <c r="T153" s="44"/>
      <c r="U153" s="44"/>
      <c r="V153" s="44"/>
      <c r="W153" s="44"/>
      <c r="X153" s="44"/>
    </row>
    <row r="154" spans="1:24" s="17" customFormat="1" ht="18.75" customHeight="1">
      <c r="A154" s="75"/>
      <c r="B154" s="76" t="str">
        <f>D144&amp;D154</f>
        <v>13계</v>
      </c>
      <c r="C154" s="76"/>
      <c r="D154" s="91" t="s">
        <v>146</v>
      </c>
      <c r="E154" s="92"/>
      <c r="F154" s="92"/>
      <c r="G154" s="92"/>
      <c r="H154" s="93"/>
      <c r="I154" s="94"/>
      <c r="J154" s="94"/>
      <c r="K154" s="94"/>
      <c r="L154" s="94"/>
      <c r="M154" s="94"/>
      <c r="N154" s="94"/>
      <c r="O154" s="95"/>
      <c r="P154" s="96"/>
      <c r="Q154" s="96"/>
      <c r="R154" s="31"/>
      <c r="S154" s="96"/>
      <c r="T154" s="44"/>
      <c r="U154" s="44"/>
      <c r="V154" s="44"/>
      <c r="W154" s="44"/>
      <c r="X154" s="44"/>
    </row>
    <row r="155" spans="1:24" s="17" customFormat="1" ht="18.75" customHeight="1">
      <c r="A155" s="75"/>
      <c r="B155" s="76" t="str">
        <f>D155&amp;"항목"</f>
        <v>14항목</v>
      </c>
      <c r="C155" s="76">
        <v>12</v>
      </c>
      <c r="D155" s="77">
        <f>D144+1</f>
        <v>14</v>
      </c>
      <c r="E155" s="78" t="s">
        <v>439</v>
      </c>
      <c r="F155" s="78" t="s">
        <v>442</v>
      </c>
      <c r="G155" s="79" t="s">
        <v>262</v>
      </c>
      <c r="H155" s="250"/>
      <c r="I155" s="80"/>
      <c r="J155" s="80"/>
      <c r="K155" s="80"/>
      <c r="L155" s="80"/>
      <c r="M155" s="80"/>
      <c r="N155" s="80"/>
      <c r="O155" s="81" t="s">
        <v>845</v>
      </c>
      <c r="R155" s="31"/>
      <c r="T155" s="44"/>
      <c r="U155" s="44"/>
      <c r="V155" s="44"/>
      <c r="W155" s="44"/>
      <c r="X155" s="44"/>
    </row>
    <row r="156" spans="1:24" s="17" customFormat="1" ht="18.75" customHeight="1">
      <c r="A156" s="75"/>
      <c r="B156" s="76"/>
      <c r="C156" s="76"/>
      <c r="D156" s="82"/>
      <c r="E156" s="83"/>
      <c r="F156" s="83"/>
      <c r="G156" s="84"/>
      <c r="H156" s="85"/>
      <c r="I156" s="86"/>
      <c r="J156" s="86"/>
      <c r="K156" s="86"/>
      <c r="L156" s="86"/>
      <c r="M156" s="86"/>
      <c r="N156" s="86"/>
      <c r="O156" s="87"/>
      <c r="R156" s="31"/>
      <c r="S156" s="44"/>
      <c r="T156" s="44" t="s">
        <v>735</v>
      </c>
      <c r="U156" s="44"/>
      <c r="V156" s="44" t="s">
        <v>402</v>
      </c>
      <c r="W156" s="44" t="s">
        <v>849</v>
      </c>
      <c r="X156" s="44"/>
    </row>
    <row r="157" spans="1:24" s="17" customFormat="1" ht="18.75" customHeight="1">
      <c r="A157" s="75"/>
      <c r="B157" s="76"/>
      <c r="C157" s="76">
        <v>4</v>
      </c>
      <c r="D157" s="82" t="s">
        <v>715</v>
      </c>
      <c r="E157" s="84" t="s">
        <v>439</v>
      </c>
      <c r="F157" s="84" t="s">
        <v>1215</v>
      </c>
      <c r="G157" s="247" t="s">
        <v>262</v>
      </c>
      <c r="H157" s="249"/>
      <c r="I157" s="86"/>
      <c r="J157" s="86"/>
      <c r="K157" s="86"/>
      <c r="L157" s="86"/>
      <c r="M157" s="86"/>
      <c r="N157" s="86"/>
      <c r="O157" s="89" t="s">
        <v>852</v>
      </c>
      <c r="Q157" s="88">
        <f>T157*U157*V157*W157*X157</f>
        <v>8.8000000000000023E-2</v>
      </c>
      <c r="R157" s="31"/>
      <c r="T157" s="44">
        <v>0.1</v>
      </c>
      <c r="U157" s="44">
        <v>1</v>
      </c>
      <c r="V157" s="44">
        <v>1.1000000000000001</v>
      </c>
      <c r="W157" s="44">
        <v>0.8</v>
      </c>
      <c r="X157" s="44">
        <v>1</v>
      </c>
    </row>
    <row r="158" spans="1:24" s="17" customFormat="1" ht="18.75" customHeight="1">
      <c r="A158" s="75"/>
      <c r="B158" s="76"/>
      <c r="C158" s="76"/>
      <c r="D158" s="82" t="s">
        <v>682</v>
      </c>
      <c r="E158" s="84" t="s">
        <v>439</v>
      </c>
      <c r="F158" s="84" t="s">
        <v>855</v>
      </c>
      <c r="G158" s="84" t="s">
        <v>687</v>
      </c>
      <c r="H158" s="248"/>
      <c r="I158" s="86"/>
      <c r="J158" s="86"/>
      <c r="K158" s="86"/>
      <c r="L158" s="86"/>
      <c r="M158" s="86"/>
      <c r="N158" s="86"/>
      <c r="O158" s="89" t="s">
        <v>692</v>
      </c>
      <c r="P158" s="17">
        <f>Q158*R158</f>
        <v>7.0400000000000018E-2</v>
      </c>
      <c r="Q158" s="17">
        <f>Q157</f>
        <v>8.8000000000000023E-2</v>
      </c>
      <c r="R158" s="31">
        <v>0.8</v>
      </c>
      <c r="T158" s="44"/>
      <c r="U158" s="44"/>
      <c r="V158" s="44"/>
      <c r="W158" s="44"/>
      <c r="X158" s="44"/>
    </row>
    <row r="159" spans="1:24" s="17" customFormat="1" ht="18.75" customHeight="1">
      <c r="A159" s="75"/>
      <c r="B159" s="76"/>
      <c r="C159" s="76"/>
      <c r="D159" s="82" t="s">
        <v>694</v>
      </c>
      <c r="E159" s="84" t="s">
        <v>725</v>
      </c>
      <c r="F159" s="84" t="s">
        <v>727</v>
      </c>
      <c r="G159" s="84" t="s">
        <v>548</v>
      </c>
      <c r="H159" s="248"/>
      <c r="I159" s="86"/>
      <c r="J159" s="86"/>
      <c r="K159" s="86"/>
      <c r="L159" s="86"/>
      <c r="M159" s="86"/>
      <c r="N159" s="86"/>
      <c r="O159" s="89"/>
      <c r="R159" s="31"/>
      <c r="T159" s="44"/>
      <c r="U159" s="44"/>
      <c r="V159" s="44"/>
      <c r="W159" s="44"/>
      <c r="X159" s="44"/>
    </row>
    <row r="160" spans="1:24" s="17" customFormat="1" ht="18.75" customHeight="1">
      <c r="A160" s="75"/>
      <c r="B160" s="76"/>
      <c r="C160" s="76"/>
      <c r="D160" s="82" t="s">
        <v>694</v>
      </c>
      <c r="E160" s="84" t="s">
        <v>863</v>
      </c>
      <c r="F160" s="84" t="s">
        <v>865</v>
      </c>
      <c r="G160" s="84" t="s">
        <v>548</v>
      </c>
      <c r="H160" s="245"/>
      <c r="I160" s="86"/>
      <c r="J160" s="86"/>
      <c r="K160" s="86"/>
      <c r="L160" s="86"/>
      <c r="M160" s="86"/>
      <c r="N160" s="86"/>
      <c r="O160" s="87"/>
      <c r="R160" s="31"/>
      <c r="T160" s="44"/>
      <c r="U160" s="44"/>
      <c r="V160" s="44"/>
      <c r="W160" s="44"/>
      <c r="X160" s="44"/>
    </row>
    <row r="161" spans="1:24" s="17" customFormat="1" ht="18.75" customHeight="1">
      <c r="A161" s="75"/>
      <c r="B161" s="76"/>
      <c r="C161" s="76"/>
      <c r="D161" s="82"/>
      <c r="E161" s="84"/>
      <c r="F161" s="84"/>
      <c r="G161" s="84"/>
      <c r="H161" s="85"/>
      <c r="I161" s="86"/>
      <c r="J161" s="86"/>
      <c r="K161" s="86"/>
      <c r="L161" s="86"/>
      <c r="M161" s="86"/>
      <c r="N161" s="86"/>
      <c r="O161" s="87"/>
      <c r="R161" s="31"/>
      <c r="T161" s="44"/>
      <c r="U161" s="44"/>
      <c r="V161" s="44"/>
      <c r="W161" s="44"/>
      <c r="X161" s="44"/>
    </row>
    <row r="162" spans="1:24" s="17" customFormat="1" ht="18.75" customHeight="1">
      <c r="A162" s="75"/>
      <c r="B162" s="76"/>
      <c r="C162" s="76"/>
      <c r="D162" s="82"/>
      <c r="E162" s="84"/>
      <c r="F162" s="84"/>
      <c r="G162" s="84"/>
      <c r="H162" s="85"/>
      <c r="I162" s="86"/>
      <c r="J162" s="86"/>
      <c r="K162" s="86"/>
      <c r="L162" s="86"/>
      <c r="M162" s="86"/>
      <c r="N162" s="86"/>
      <c r="O162" s="87"/>
      <c r="R162" s="31"/>
      <c r="T162" s="44"/>
      <c r="U162" s="44"/>
      <c r="V162" s="44"/>
      <c r="W162" s="44"/>
      <c r="X162" s="44"/>
    </row>
    <row r="163" spans="1:24" s="17" customFormat="1" ht="18.75" customHeight="1">
      <c r="A163" s="75"/>
      <c r="B163" s="76"/>
      <c r="C163" s="76"/>
      <c r="D163" s="82"/>
      <c r="E163" s="84"/>
      <c r="F163" s="84"/>
      <c r="G163" s="84"/>
      <c r="H163" s="85"/>
      <c r="I163" s="86"/>
      <c r="J163" s="86"/>
      <c r="K163" s="86"/>
      <c r="L163" s="86"/>
      <c r="M163" s="86"/>
      <c r="N163" s="86"/>
      <c r="O163" s="87"/>
      <c r="R163" s="31"/>
      <c r="T163" s="44"/>
      <c r="U163" s="44"/>
      <c r="V163" s="44"/>
      <c r="W163" s="44"/>
      <c r="X163" s="44"/>
    </row>
    <row r="164" spans="1:24" s="17" customFormat="1" ht="18.75" customHeight="1">
      <c r="A164" s="75"/>
      <c r="B164" s="76"/>
      <c r="C164" s="76"/>
      <c r="D164" s="82"/>
      <c r="E164" s="84"/>
      <c r="F164" s="84"/>
      <c r="G164" s="84"/>
      <c r="H164" s="85"/>
      <c r="I164" s="86"/>
      <c r="J164" s="86"/>
      <c r="K164" s="86"/>
      <c r="L164" s="86"/>
      <c r="M164" s="86"/>
      <c r="N164" s="86"/>
      <c r="O164" s="87"/>
      <c r="R164" s="31"/>
      <c r="T164" s="44"/>
      <c r="U164" s="44"/>
      <c r="V164" s="44"/>
      <c r="W164" s="44"/>
      <c r="X164" s="44"/>
    </row>
    <row r="165" spans="1:24" s="17" customFormat="1" ht="18.75" customHeight="1">
      <c r="A165" s="75"/>
      <c r="B165" s="76"/>
      <c r="C165" s="76"/>
      <c r="D165" s="82" t="s">
        <v>694</v>
      </c>
      <c r="E165" s="84" t="s">
        <v>696</v>
      </c>
      <c r="F165" s="84" t="s">
        <v>698</v>
      </c>
      <c r="G165" s="84" t="s">
        <v>145</v>
      </c>
      <c r="H165" s="248"/>
      <c r="I165" s="241"/>
      <c r="J165" s="86"/>
      <c r="K165" s="86"/>
      <c r="L165" s="86"/>
      <c r="M165" s="86"/>
      <c r="N165" s="86"/>
      <c r="O165" s="90"/>
      <c r="R165" s="31"/>
      <c r="T165" s="44"/>
      <c r="U165" s="44"/>
      <c r="V165" s="44"/>
      <c r="W165" s="44"/>
      <c r="X165" s="44"/>
    </row>
    <row r="166" spans="1:24" s="17" customFormat="1" ht="18.75" customHeight="1">
      <c r="A166" s="75"/>
      <c r="B166" s="76" t="str">
        <f>D155&amp;D166</f>
        <v>14계</v>
      </c>
      <c r="C166" s="76"/>
      <c r="D166" s="91" t="s">
        <v>146</v>
      </c>
      <c r="E166" s="92"/>
      <c r="F166" s="92"/>
      <c r="G166" s="92"/>
      <c r="H166" s="93"/>
      <c r="I166" s="94"/>
      <c r="J166" s="94"/>
      <c r="K166" s="94"/>
      <c r="L166" s="94"/>
      <c r="M166" s="94"/>
      <c r="N166" s="94"/>
      <c r="O166" s="95"/>
      <c r="P166" s="96"/>
      <c r="Q166" s="96"/>
      <c r="R166" s="31"/>
      <c r="S166" s="96"/>
      <c r="T166" s="44"/>
      <c r="U166" s="44"/>
      <c r="V166" s="44"/>
      <c r="W166" s="44"/>
      <c r="X166" s="44"/>
    </row>
    <row r="167" spans="1:24" s="17" customFormat="1" ht="18.75" customHeight="1">
      <c r="A167" s="75"/>
      <c r="B167" s="76" t="str">
        <f>D167&amp;"항목"</f>
        <v>15항목</v>
      </c>
      <c r="C167" s="76">
        <v>13</v>
      </c>
      <c r="D167" s="77">
        <f>D155+1</f>
        <v>15</v>
      </c>
      <c r="E167" s="78" t="s">
        <v>869</v>
      </c>
      <c r="F167" s="78" t="s">
        <v>1214</v>
      </c>
      <c r="G167" s="79" t="s">
        <v>262</v>
      </c>
      <c r="H167" s="250"/>
      <c r="I167" s="80"/>
      <c r="J167" s="80"/>
      <c r="K167" s="80"/>
      <c r="L167" s="80"/>
      <c r="M167" s="80"/>
      <c r="N167" s="80"/>
      <c r="O167" s="81" t="s">
        <v>872</v>
      </c>
      <c r="R167" s="31"/>
      <c r="T167" s="44"/>
      <c r="U167" s="44"/>
      <c r="V167" s="44"/>
      <c r="W167" s="44"/>
      <c r="X167" s="44"/>
    </row>
    <row r="168" spans="1:24" s="17" customFormat="1" ht="18.75" customHeight="1">
      <c r="A168" s="75"/>
      <c r="B168" s="76"/>
      <c r="C168" s="76"/>
      <c r="D168" s="82"/>
      <c r="E168" s="83"/>
      <c r="F168" s="83"/>
      <c r="G168" s="84"/>
      <c r="H168" s="85"/>
      <c r="I168" s="86"/>
      <c r="J168" s="86"/>
      <c r="K168" s="86"/>
      <c r="L168" s="86"/>
      <c r="M168" s="86"/>
      <c r="N168" s="86"/>
      <c r="O168" s="87"/>
      <c r="R168" s="31"/>
      <c r="S168" s="44"/>
      <c r="T168" s="44" t="s">
        <v>870</v>
      </c>
      <c r="U168" s="44"/>
      <c r="V168" s="44" t="s">
        <v>873</v>
      </c>
      <c r="W168" s="44" t="s">
        <v>874</v>
      </c>
      <c r="X168" s="44"/>
    </row>
    <row r="169" spans="1:24" s="17" customFormat="1" ht="18.75" customHeight="1">
      <c r="A169" s="75"/>
      <c r="B169" s="76"/>
      <c r="C169" s="76">
        <v>5</v>
      </c>
      <c r="D169" s="82" t="s">
        <v>737</v>
      </c>
      <c r="E169" s="84" t="s">
        <v>869</v>
      </c>
      <c r="F169" s="84" t="s">
        <v>1214</v>
      </c>
      <c r="G169" s="247" t="s">
        <v>262</v>
      </c>
      <c r="H169" s="249"/>
      <c r="I169" s="86"/>
      <c r="J169" s="86"/>
      <c r="K169" s="86"/>
      <c r="L169" s="86"/>
      <c r="M169" s="86"/>
      <c r="N169" s="86"/>
      <c r="O169" s="89" t="s">
        <v>852</v>
      </c>
      <c r="Q169" s="88">
        <f>T169*U169*V169*W169*X169</f>
        <v>8.8000000000000023E-2</v>
      </c>
      <c r="R169" s="31"/>
      <c r="T169" s="44">
        <v>0.1</v>
      </c>
      <c r="U169" s="44">
        <v>1</v>
      </c>
      <c r="V169" s="44">
        <v>1.1000000000000001</v>
      </c>
      <c r="W169" s="44">
        <v>0.8</v>
      </c>
      <c r="X169" s="44">
        <v>1</v>
      </c>
    </row>
    <row r="170" spans="1:24" s="17" customFormat="1" ht="18.75" customHeight="1">
      <c r="A170" s="75"/>
      <c r="B170" s="76"/>
      <c r="C170" s="76"/>
      <c r="D170" s="82" t="s">
        <v>682</v>
      </c>
      <c r="E170" s="84" t="s">
        <v>842</v>
      </c>
      <c r="F170" s="84" t="s">
        <v>855</v>
      </c>
      <c r="G170" s="84" t="s">
        <v>835</v>
      </c>
      <c r="H170" s="248"/>
      <c r="I170" s="86"/>
      <c r="J170" s="86"/>
      <c r="K170" s="86"/>
      <c r="L170" s="86"/>
      <c r="M170" s="86"/>
      <c r="N170" s="86"/>
      <c r="O170" s="89" t="s">
        <v>836</v>
      </c>
      <c r="P170" s="17">
        <f>Q170*R170</f>
        <v>8.8000000000000023E-2</v>
      </c>
      <c r="Q170" s="17">
        <f>Q169</f>
        <v>8.8000000000000023E-2</v>
      </c>
      <c r="R170" s="31">
        <v>1</v>
      </c>
      <c r="T170" s="44"/>
      <c r="U170" s="44"/>
      <c r="V170" s="44"/>
      <c r="W170" s="44"/>
      <c r="X170" s="44"/>
    </row>
    <row r="171" spans="1:24" s="17" customFormat="1" ht="18.75" customHeight="1">
      <c r="A171" s="75"/>
      <c r="B171" s="76"/>
      <c r="C171" s="76"/>
      <c r="D171" s="82" t="s">
        <v>702</v>
      </c>
      <c r="E171" s="84" t="s">
        <v>875</v>
      </c>
      <c r="F171" s="84" t="s">
        <v>876</v>
      </c>
      <c r="G171" s="84" t="s">
        <v>877</v>
      </c>
      <c r="H171" s="248"/>
      <c r="I171" s="86"/>
      <c r="J171" s="86"/>
      <c r="K171" s="86"/>
      <c r="L171" s="86"/>
      <c r="M171" s="86"/>
      <c r="N171" s="86"/>
      <c r="O171" s="89"/>
      <c r="Q171" s="17" t="s">
        <v>401</v>
      </c>
      <c r="R171" s="31"/>
      <c r="T171" s="44"/>
      <c r="U171" s="44"/>
      <c r="V171" s="44"/>
      <c r="W171" s="44"/>
      <c r="X171" s="44"/>
    </row>
    <row r="172" spans="1:24" s="17" customFormat="1" ht="18.75" customHeight="1">
      <c r="A172" s="75"/>
      <c r="B172" s="76"/>
      <c r="C172" s="76"/>
      <c r="D172" s="82" t="s">
        <v>837</v>
      </c>
      <c r="E172" s="84" t="s">
        <v>878</v>
      </c>
      <c r="F172" s="84" t="s">
        <v>879</v>
      </c>
      <c r="G172" s="84" t="s">
        <v>880</v>
      </c>
      <c r="H172" s="245"/>
      <c r="I172" s="86"/>
      <c r="J172" s="86"/>
      <c r="K172" s="86"/>
      <c r="L172" s="86"/>
      <c r="M172" s="86"/>
      <c r="N172" s="86"/>
      <c r="O172" s="87"/>
      <c r="R172" s="31"/>
      <c r="T172" s="44"/>
      <c r="U172" s="44"/>
      <c r="V172" s="44"/>
      <c r="W172" s="44"/>
      <c r="X172" s="44"/>
    </row>
    <row r="173" spans="1:24" s="17" customFormat="1" ht="18.75" customHeight="1">
      <c r="A173" s="75"/>
      <c r="B173" s="76"/>
      <c r="C173" s="76"/>
      <c r="D173" s="82"/>
      <c r="E173" s="84"/>
      <c r="F173" s="84"/>
      <c r="G173" s="84"/>
      <c r="H173" s="85"/>
      <c r="I173" s="86"/>
      <c r="J173" s="86"/>
      <c r="K173" s="86"/>
      <c r="L173" s="86"/>
      <c r="M173" s="86"/>
      <c r="N173" s="86"/>
      <c r="O173" s="87"/>
      <c r="R173" s="31"/>
      <c r="T173" s="44"/>
      <c r="U173" s="44"/>
      <c r="V173" s="44"/>
      <c r="W173" s="44"/>
      <c r="X173" s="44"/>
    </row>
    <row r="174" spans="1:24" s="17" customFormat="1" ht="18.75" customHeight="1">
      <c r="A174" s="75"/>
      <c r="B174" s="76"/>
      <c r="C174" s="76"/>
      <c r="D174" s="82"/>
      <c r="E174" s="84"/>
      <c r="F174" s="84"/>
      <c r="G174" s="84"/>
      <c r="H174" s="85"/>
      <c r="I174" s="86"/>
      <c r="J174" s="86"/>
      <c r="K174" s="86"/>
      <c r="L174" s="86"/>
      <c r="M174" s="86"/>
      <c r="N174" s="86"/>
      <c r="O174" s="87"/>
      <c r="R174" s="31"/>
      <c r="T174" s="44"/>
      <c r="U174" s="44"/>
      <c r="V174" s="44"/>
      <c r="W174" s="44"/>
      <c r="X174" s="44"/>
    </row>
    <row r="175" spans="1:24" s="17" customFormat="1" ht="18.75" customHeight="1">
      <c r="A175" s="75"/>
      <c r="B175" s="76"/>
      <c r="C175" s="76"/>
      <c r="D175" s="82"/>
      <c r="E175" s="84"/>
      <c r="F175" s="84"/>
      <c r="G175" s="84"/>
      <c r="H175" s="85"/>
      <c r="I175" s="86"/>
      <c r="J175" s="86"/>
      <c r="K175" s="86"/>
      <c r="L175" s="86"/>
      <c r="M175" s="86"/>
      <c r="N175" s="86"/>
      <c r="O175" s="87"/>
      <c r="R175" s="31"/>
      <c r="T175" s="44"/>
      <c r="U175" s="44"/>
      <c r="V175" s="44"/>
      <c r="W175" s="44"/>
      <c r="X175" s="44"/>
    </row>
    <row r="176" spans="1:24" s="17" customFormat="1" ht="18.75" customHeight="1">
      <c r="A176" s="75"/>
      <c r="B176" s="76"/>
      <c r="C176" s="76"/>
      <c r="D176" s="82"/>
      <c r="E176" s="84"/>
      <c r="F176" s="84"/>
      <c r="G176" s="84"/>
      <c r="H176" s="85"/>
      <c r="I176" s="86"/>
      <c r="J176" s="86"/>
      <c r="K176" s="86"/>
      <c r="L176" s="86"/>
      <c r="M176" s="86"/>
      <c r="N176" s="86"/>
      <c r="O176" s="87"/>
      <c r="R176" s="31"/>
      <c r="T176" s="44"/>
      <c r="U176" s="44"/>
      <c r="V176" s="44"/>
      <c r="W176" s="44"/>
      <c r="X176" s="44"/>
    </row>
    <row r="177" spans="1:24" s="17" customFormat="1" ht="18.75" customHeight="1">
      <c r="A177" s="75"/>
      <c r="B177" s="76"/>
      <c r="C177" s="76"/>
      <c r="D177" s="82" t="s">
        <v>837</v>
      </c>
      <c r="E177" s="84" t="s">
        <v>840</v>
      </c>
      <c r="F177" s="84" t="s">
        <v>841</v>
      </c>
      <c r="G177" s="84" t="s">
        <v>881</v>
      </c>
      <c r="H177" s="248"/>
      <c r="I177" s="241"/>
      <c r="J177" s="86"/>
      <c r="K177" s="86"/>
      <c r="L177" s="86"/>
      <c r="M177" s="86"/>
      <c r="N177" s="86"/>
      <c r="O177" s="90"/>
      <c r="R177" s="31"/>
      <c r="T177" s="44"/>
      <c r="U177" s="44"/>
      <c r="V177" s="44"/>
      <c r="W177" s="44"/>
      <c r="X177" s="44"/>
    </row>
    <row r="178" spans="1:24" s="17" customFormat="1" ht="18.75" customHeight="1">
      <c r="A178" s="75"/>
      <c r="B178" s="76" t="str">
        <f>D167&amp;D178</f>
        <v>15계</v>
      </c>
      <c r="C178" s="76"/>
      <c r="D178" s="91" t="s">
        <v>146</v>
      </c>
      <c r="E178" s="92"/>
      <c r="F178" s="92"/>
      <c r="G178" s="92"/>
      <c r="H178" s="93"/>
      <c r="I178" s="94"/>
      <c r="J178" s="94"/>
      <c r="K178" s="94"/>
      <c r="L178" s="94"/>
      <c r="M178" s="94"/>
      <c r="N178" s="94"/>
      <c r="O178" s="95"/>
      <c r="P178" s="96"/>
      <c r="Q178" s="96"/>
      <c r="R178" s="31"/>
      <c r="S178" s="96"/>
      <c r="T178" s="44"/>
      <c r="U178" s="44"/>
      <c r="V178" s="44"/>
      <c r="W178" s="44"/>
      <c r="X178" s="44"/>
    </row>
    <row r="179" spans="1:24" s="17" customFormat="1" ht="18.75" customHeight="1">
      <c r="A179" s="75"/>
      <c r="B179" s="76" t="str">
        <f>D179&amp;"항목"</f>
        <v>16항목</v>
      </c>
      <c r="C179" s="76">
        <v>14</v>
      </c>
      <c r="D179" s="77">
        <f>D167+1</f>
        <v>16</v>
      </c>
      <c r="E179" s="78" t="s">
        <v>1131</v>
      </c>
      <c r="F179" s="78" t="s">
        <v>917</v>
      </c>
      <c r="G179" s="79" t="s">
        <v>262</v>
      </c>
      <c r="H179" s="250"/>
      <c r="I179" s="80"/>
      <c r="J179" s="80"/>
      <c r="K179" s="80"/>
      <c r="L179" s="80"/>
      <c r="M179" s="80"/>
      <c r="N179" s="80"/>
      <c r="O179" s="81" t="s">
        <v>845</v>
      </c>
      <c r="R179" s="31"/>
      <c r="T179" s="44"/>
      <c r="U179" s="44"/>
      <c r="V179" s="44"/>
      <c r="W179" s="44"/>
      <c r="X179" s="44"/>
    </row>
    <row r="180" spans="1:24" s="17" customFormat="1" ht="18.75" customHeight="1">
      <c r="A180" s="75"/>
      <c r="B180" s="76"/>
      <c r="C180" s="76"/>
      <c r="D180" s="82"/>
      <c r="E180" s="83"/>
      <c r="F180" s="83"/>
      <c r="G180" s="84"/>
      <c r="H180" s="85"/>
      <c r="I180" s="86"/>
      <c r="J180" s="86"/>
      <c r="K180" s="86"/>
      <c r="L180" s="86"/>
      <c r="M180" s="86"/>
      <c r="N180" s="86"/>
      <c r="O180" s="87"/>
      <c r="R180" s="31"/>
      <c r="S180" s="44"/>
      <c r="T180" s="44" t="s">
        <v>735</v>
      </c>
      <c r="U180" s="44"/>
      <c r="V180" s="44" t="s">
        <v>680</v>
      </c>
      <c r="W180" s="44"/>
      <c r="X180" s="44"/>
    </row>
    <row r="181" spans="1:24" s="17" customFormat="1" ht="18.75" customHeight="1">
      <c r="A181" s="75"/>
      <c r="B181" s="76"/>
      <c r="C181" s="76">
        <v>6</v>
      </c>
      <c r="D181" s="82" t="s">
        <v>737</v>
      </c>
      <c r="E181" s="84" t="s">
        <v>1126</v>
      </c>
      <c r="F181" s="84" t="s">
        <v>917</v>
      </c>
      <c r="G181" s="247" t="s">
        <v>262</v>
      </c>
      <c r="H181" s="249"/>
      <c r="I181" s="86"/>
      <c r="J181" s="86"/>
      <c r="K181" s="86"/>
      <c r="L181" s="86"/>
      <c r="M181" s="86"/>
      <c r="N181" s="86"/>
      <c r="O181" s="89"/>
      <c r="Q181" s="88">
        <f>T181*U181*V181*W181*X181</f>
        <v>0.11000000000000001</v>
      </c>
      <c r="R181" s="31"/>
      <c r="T181" s="44">
        <v>0.1</v>
      </c>
      <c r="U181" s="44">
        <v>1</v>
      </c>
      <c r="V181" s="44">
        <v>1.1000000000000001</v>
      </c>
      <c r="W181" s="44">
        <v>1</v>
      </c>
      <c r="X181" s="44">
        <v>1</v>
      </c>
    </row>
    <row r="182" spans="1:24" s="17" customFormat="1" ht="18.75" customHeight="1">
      <c r="A182" s="75"/>
      <c r="B182" s="76"/>
      <c r="C182" s="76"/>
      <c r="D182" s="82" t="s">
        <v>682</v>
      </c>
      <c r="E182" s="84" t="s">
        <v>1132</v>
      </c>
      <c r="F182" s="84" t="s">
        <v>882</v>
      </c>
      <c r="G182" s="84" t="s">
        <v>687</v>
      </c>
      <c r="H182" s="248"/>
      <c r="I182" s="86"/>
      <c r="J182" s="86"/>
      <c r="K182" s="86"/>
      <c r="L182" s="86"/>
      <c r="M182" s="86"/>
      <c r="N182" s="86"/>
      <c r="O182" s="89" t="s">
        <v>692</v>
      </c>
      <c r="P182" s="17">
        <f>Q182*R182</f>
        <v>8.8000000000000023E-2</v>
      </c>
      <c r="Q182" s="17">
        <f>Q181</f>
        <v>0.11000000000000001</v>
      </c>
      <c r="R182" s="31">
        <v>0.8</v>
      </c>
      <c r="T182" s="44"/>
      <c r="U182" s="44"/>
      <c r="V182" s="44"/>
      <c r="W182" s="44"/>
      <c r="X182" s="44"/>
    </row>
    <row r="183" spans="1:24" s="17" customFormat="1" ht="18.75" customHeight="1">
      <c r="A183" s="75"/>
      <c r="B183" s="76"/>
      <c r="C183" s="76"/>
      <c r="D183" s="82" t="s">
        <v>694</v>
      </c>
      <c r="E183" s="84" t="s">
        <v>725</v>
      </c>
      <c r="F183" s="84" t="s">
        <v>883</v>
      </c>
      <c r="G183" s="84" t="s">
        <v>52</v>
      </c>
      <c r="H183" s="248"/>
      <c r="I183" s="86"/>
      <c r="J183" s="86"/>
      <c r="K183" s="86"/>
      <c r="L183" s="86"/>
      <c r="M183" s="86"/>
      <c r="N183" s="86"/>
      <c r="O183" s="89"/>
      <c r="R183" s="31"/>
      <c r="T183" s="44"/>
      <c r="U183" s="44"/>
      <c r="V183" s="44"/>
      <c r="W183" s="44"/>
      <c r="X183" s="44"/>
    </row>
    <row r="184" spans="1:24" s="17" customFormat="1" ht="18.75" customHeight="1">
      <c r="A184" s="75"/>
      <c r="B184" s="76"/>
      <c r="C184" s="76"/>
      <c r="D184" s="82" t="s">
        <v>884</v>
      </c>
      <c r="E184" s="84" t="s">
        <v>863</v>
      </c>
      <c r="F184" s="84" t="s">
        <v>885</v>
      </c>
      <c r="G184" s="84" t="s">
        <v>52</v>
      </c>
      <c r="H184" s="245"/>
      <c r="I184" s="86"/>
      <c r="J184" s="86"/>
      <c r="K184" s="86"/>
      <c r="L184" s="86"/>
      <c r="M184" s="86"/>
      <c r="N184" s="86"/>
      <c r="O184" s="87"/>
      <c r="R184" s="31"/>
      <c r="T184" s="44"/>
      <c r="U184" s="44"/>
      <c r="V184" s="44"/>
      <c r="W184" s="44"/>
      <c r="X184" s="44"/>
    </row>
    <row r="185" spans="1:24" s="17" customFormat="1" ht="18.75" customHeight="1">
      <c r="A185" s="75"/>
      <c r="B185" s="76"/>
      <c r="C185" s="76"/>
      <c r="D185" s="82"/>
      <c r="E185" s="84"/>
      <c r="F185" s="84"/>
      <c r="G185" s="84"/>
      <c r="H185" s="85"/>
      <c r="I185" s="86"/>
      <c r="J185" s="86"/>
      <c r="K185" s="86"/>
      <c r="L185" s="86"/>
      <c r="M185" s="86"/>
      <c r="N185" s="86"/>
      <c r="O185" s="87"/>
      <c r="R185" s="31"/>
      <c r="T185" s="44"/>
      <c r="U185" s="44"/>
      <c r="V185" s="44"/>
      <c r="W185" s="44"/>
      <c r="X185" s="44"/>
    </row>
    <row r="186" spans="1:24" s="17" customFormat="1" ht="18.75" customHeight="1">
      <c r="A186" s="75"/>
      <c r="B186" s="76"/>
      <c r="C186" s="76"/>
      <c r="D186" s="82"/>
      <c r="E186" s="84"/>
      <c r="F186" s="84"/>
      <c r="G186" s="84"/>
      <c r="H186" s="85"/>
      <c r="I186" s="86"/>
      <c r="J186" s="86"/>
      <c r="K186" s="86"/>
      <c r="L186" s="86"/>
      <c r="M186" s="86"/>
      <c r="N186" s="86"/>
      <c r="O186" s="87"/>
      <c r="R186" s="31"/>
      <c r="T186" s="44"/>
      <c r="U186" s="44"/>
      <c r="V186" s="44"/>
      <c r="W186" s="44"/>
      <c r="X186" s="44"/>
    </row>
    <row r="187" spans="1:24" s="17" customFormat="1" ht="18.75" customHeight="1">
      <c r="A187" s="75"/>
      <c r="B187" s="76"/>
      <c r="C187" s="76"/>
      <c r="D187" s="82"/>
      <c r="E187" s="84"/>
      <c r="F187" s="84"/>
      <c r="G187" s="84"/>
      <c r="H187" s="85"/>
      <c r="I187" s="86"/>
      <c r="J187" s="86"/>
      <c r="K187" s="86"/>
      <c r="L187" s="86"/>
      <c r="M187" s="86"/>
      <c r="N187" s="86"/>
      <c r="O187" s="87"/>
      <c r="R187" s="31"/>
      <c r="T187" s="44"/>
      <c r="U187" s="44"/>
      <c r="V187" s="44"/>
      <c r="W187" s="44"/>
      <c r="X187" s="44"/>
    </row>
    <row r="188" spans="1:24" s="17" customFormat="1" ht="18.75" customHeight="1">
      <c r="A188" s="75"/>
      <c r="B188" s="76"/>
      <c r="C188" s="76"/>
      <c r="D188" s="82" t="s">
        <v>694</v>
      </c>
      <c r="E188" s="84" t="s">
        <v>696</v>
      </c>
      <c r="F188" s="84" t="s">
        <v>886</v>
      </c>
      <c r="G188" s="84" t="s">
        <v>700</v>
      </c>
      <c r="H188" s="248"/>
      <c r="I188" s="241"/>
      <c r="J188" s="86"/>
      <c r="K188" s="86"/>
      <c r="L188" s="86"/>
      <c r="M188" s="86"/>
      <c r="N188" s="86"/>
      <c r="O188" s="90"/>
      <c r="R188" s="31"/>
      <c r="T188" s="44"/>
      <c r="U188" s="44"/>
      <c r="V188" s="44"/>
      <c r="W188" s="44"/>
      <c r="X188" s="44"/>
    </row>
    <row r="189" spans="1:24" s="17" customFormat="1" ht="18.75" customHeight="1">
      <c r="A189" s="75"/>
      <c r="B189" s="76" t="str">
        <f>D179&amp;D189</f>
        <v>16계</v>
      </c>
      <c r="C189" s="76"/>
      <c r="D189" s="91" t="s">
        <v>146</v>
      </c>
      <c r="E189" s="92"/>
      <c r="F189" s="92"/>
      <c r="G189" s="92"/>
      <c r="H189" s="93"/>
      <c r="I189" s="94"/>
      <c r="J189" s="94"/>
      <c r="K189" s="94"/>
      <c r="L189" s="94"/>
      <c r="M189" s="94"/>
      <c r="N189" s="94"/>
      <c r="O189" s="95"/>
      <c r="P189" s="96"/>
      <c r="Q189" s="96"/>
      <c r="R189" s="31"/>
      <c r="S189" s="96"/>
      <c r="T189" s="44"/>
      <c r="U189" s="44"/>
      <c r="V189" s="44"/>
      <c r="W189" s="44"/>
      <c r="X189" s="44"/>
    </row>
    <row r="190" spans="1:24" s="17" customFormat="1" ht="18.75" customHeight="1">
      <c r="A190" s="75"/>
      <c r="B190" s="76" t="str">
        <f>D190&amp;"항목"</f>
        <v>17항목</v>
      </c>
      <c r="C190" s="76">
        <v>15</v>
      </c>
      <c r="D190" s="77">
        <f>D179+1</f>
        <v>17</v>
      </c>
      <c r="E190" s="78" t="s">
        <v>1131</v>
      </c>
      <c r="F190" s="78" t="s">
        <v>949</v>
      </c>
      <c r="G190" s="79" t="s">
        <v>262</v>
      </c>
      <c r="H190" s="250"/>
      <c r="I190" s="80"/>
      <c r="J190" s="80"/>
      <c r="K190" s="80"/>
      <c r="L190" s="80"/>
      <c r="M190" s="80"/>
      <c r="N190" s="80"/>
      <c r="O190" s="81" t="s">
        <v>845</v>
      </c>
      <c r="R190" s="31"/>
      <c r="T190" s="44"/>
      <c r="U190" s="44"/>
      <c r="V190" s="44"/>
      <c r="W190" s="44"/>
      <c r="X190" s="44"/>
    </row>
    <row r="191" spans="1:24" s="17" customFormat="1" ht="18.75" customHeight="1">
      <c r="A191" s="75"/>
      <c r="B191" s="76"/>
      <c r="C191" s="76"/>
      <c r="D191" s="82"/>
      <c r="E191" s="83"/>
      <c r="F191" s="83"/>
      <c r="G191" s="84"/>
      <c r="H191" s="85"/>
      <c r="I191" s="86"/>
      <c r="J191" s="86"/>
      <c r="K191" s="86"/>
      <c r="L191" s="86"/>
      <c r="M191" s="86"/>
      <c r="N191" s="86"/>
      <c r="O191" s="87"/>
      <c r="R191" s="31"/>
      <c r="S191" s="44"/>
      <c r="T191" s="44" t="s">
        <v>735</v>
      </c>
      <c r="U191" s="44"/>
      <c r="V191" s="44" t="s">
        <v>680</v>
      </c>
      <c r="W191" s="44"/>
      <c r="X191" s="44"/>
    </row>
    <row r="192" spans="1:24" s="17" customFormat="1" ht="18.75" customHeight="1">
      <c r="A192" s="75"/>
      <c r="B192" s="76"/>
      <c r="C192" s="76">
        <v>7</v>
      </c>
      <c r="D192" s="82" t="s">
        <v>737</v>
      </c>
      <c r="E192" s="84" t="s">
        <v>1126</v>
      </c>
      <c r="F192" s="84" t="s">
        <v>920</v>
      </c>
      <c r="G192" s="247" t="s">
        <v>262</v>
      </c>
      <c r="H192" s="249"/>
      <c r="I192" s="86"/>
      <c r="J192" s="86"/>
      <c r="K192" s="86"/>
      <c r="L192" s="86"/>
      <c r="M192" s="86"/>
      <c r="N192" s="86"/>
      <c r="O192" s="89"/>
      <c r="Q192" s="88">
        <f>T192*U192*V192*W192*X192</f>
        <v>0.11000000000000001</v>
      </c>
      <c r="R192" s="31"/>
      <c r="T192" s="44">
        <v>0.1</v>
      </c>
      <c r="U192" s="44">
        <v>1</v>
      </c>
      <c r="V192" s="44">
        <v>1.1000000000000001</v>
      </c>
      <c r="W192" s="44">
        <v>1</v>
      </c>
      <c r="X192" s="44">
        <v>1</v>
      </c>
    </row>
    <row r="193" spans="1:24" s="17" customFormat="1" ht="18.75" customHeight="1">
      <c r="A193" s="75"/>
      <c r="B193" s="76"/>
      <c r="C193" s="76"/>
      <c r="D193" s="82" t="s">
        <v>682</v>
      </c>
      <c r="E193" s="84" t="s">
        <v>1126</v>
      </c>
      <c r="F193" s="84" t="s">
        <v>871</v>
      </c>
      <c r="G193" s="84" t="s">
        <v>687</v>
      </c>
      <c r="H193" s="248"/>
      <c r="I193" s="86"/>
      <c r="J193" s="86"/>
      <c r="K193" s="86"/>
      <c r="L193" s="86"/>
      <c r="M193" s="86"/>
      <c r="N193" s="86"/>
      <c r="O193" s="89" t="s">
        <v>692</v>
      </c>
      <c r="P193" s="17">
        <f>Q193*R193</f>
        <v>0.12100000000000002</v>
      </c>
      <c r="Q193" s="17">
        <f>Q192</f>
        <v>0.11000000000000001</v>
      </c>
      <c r="R193" s="31">
        <v>1.1000000000000001</v>
      </c>
      <c r="T193" s="44"/>
      <c r="U193" s="44"/>
      <c r="V193" s="44"/>
      <c r="W193" s="44"/>
      <c r="X193" s="44"/>
    </row>
    <row r="194" spans="1:24" s="17" customFormat="1" ht="18.75" customHeight="1">
      <c r="A194" s="75"/>
      <c r="B194" s="76"/>
      <c r="C194" s="76"/>
      <c r="D194" s="82" t="s">
        <v>694</v>
      </c>
      <c r="E194" s="84" t="s">
        <v>725</v>
      </c>
      <c r="F194" s="84" t="s">
        <v>727</v>
      </c>
      <c r="G194" s="84" t="s">
        <v>52</v>
      </c>
      <c r="H194" s="248"/>
      <c r="I194" s="86"/>
      <c r="J194" s="86"/>
      <c r="K194" s="86"/>
      <c r="L194" s="86"/>
      <c r="M194" s="86"/>
      <c r="N194" s="86"/>
      <c r="O194" s="89"/>
      <c r="R194" s="31"/>
      <c r="T194" s="44"/>
      <c r="U194" s="44"/>
      <c r="V194" s="44"/>
      <c r="W194" s="44"/>
      <c r="X194" s="44"/>
    </row>
    <row r="195" spans="1:24" s="17" customFormat="1" ht="18.75" customHeight="1">
      <c r="A195" s="75"/>
      <c r="B195" s="76"/>
      <c r="C195" s="76"/>
      <c r="D195" s="82" t="s">
        <v>694</v>
      </c>
      <c r="E195" s="84" t="s">
        <v>863</v>
      </c>
      <c r="F195" s="84" t="s">
        <v>887</v>
      </c>
      <c r="G195" s="84" t="s">
        <v>52</v>
      </c>
      <c r="H195" s="245"/>
      <c r="I195" s="86"/>
      <c r="J195" s="86"/>
      <c r="K195" s="86"/>
      <c r="L195" s="86"/>
      <c r="M195" s="86"/>
      <c r="N195" s="86"/>
      <c r="O195" s="87"/>
      <c r="R195" s="31"/>
      <c r="T195" s="44"/>
      <c r="U195" s="44"/>
      <c r="V195" s="44"/>
      <c r="W195" s="44"/>
      <c r="X195" s="44"/>
    </row>
    <row r="196" spans="1:24" s="17" customFormat="1" ht="18.75" customHeight="1">
      <c r="A196" s="75"/>
      <c r="B196" s="76"/>
      <c r="C196" s="76"/>
      <c r="D196" s="82"/>
      <c r="E196" s="84"/>
      <c r="F196" s="84"/>
      <c r="G196" s="84"/>
      <c r="H196" s="85"/>
      <c r="I196" s="86"/>
      <c r="J196" s="86"/>
      <c r="K196" s="86"/>
      <c r="L196" s="86"/>
      <c r="M196" s="86"/>
      <c r="N196" s="86"/>
      <c r="O196" s="87"/>
      <c r="R196" s="31"/>
      <c r="T196" s="44"/>
      <c r="U196" s="44"/>
      <c r="V196" s="44"/>
      <c r="W196" s="44"/>
      <c r="X196" s="44"/>
    </row>
    <row r="197" spans="1:24" s="17" customFormat="1" ht="18.75" customHeight="1">
      <c r="A197" s="75"/>
      <c r="B197" s="76"/>
      <c r="C197" s="76"/>
      <c r="D197" s="82"/>
      <c r="E197" s="84"/>
      <c r="F197" s="84"/>
      <c r="G197" s="84"/>
      <c r="H197" s="85"/>
      <c r="I197" s="86"/>
      <c r="J197" s="86"/>
      <c r="K197" s="86"/>
      <c r="L197" s="86"/>
      <c r="M197" s="86"/>
      <c r="N197" s="86"/>
      <c r="O197" s="87"/>
      <c r="R197" s="31"/>
      <c r="T197" s="44"/>
      <c r="U197" s="44"/>
      <c r="V197" s="44"/>
      <c r="W197" s="44"/>
      <c r="X197" s="44"/>
    </row>
    <row r="198" spans="1:24" s="17" customFormat="1" ht="18.75" customHeight="1">
      <c r="A198" s="75"/>
      <c r="B198" s="76"/>
      <c r="C198" s="76"/>
      <c r="D198" s="82"/>
      <c r="E198" s="84"/>
      <c r="F198" s="84"/>
      <c r="G198" s="84"/>
      <c r="H198" s="85"/>
      <c r="I198" s="86"/>
      <c r="J198" s="86"/>
      <c r="K198" s="86"/>
      <c r="L198" s="86"/>
      <c r="M198" s="86"/>
      <c r="N198" s="86"/>
      <c r="O198" s="87"/>
      <c r="R198" s="31"/>
      <c r="T198" s="44"/>
      <c r="U198" s="44"/>
      <c r="V198" s="44"/>
      <c r="W198" s="44"/>
      <c r="X198" s="44"/>
    </row>
    <row r="199" spans="1:24" s="17" customFormat="1" ht="18.75" customHeight="1">
      <c r="A199" s="75"/>
      <c r="B199" s="76"/>
      <c r="C199" s="76"/>
      <c r="D199" s="82"/>
      <c r="E199" s="84"/>
      <c r="F199" s="84"/>
      <c r="G199" s="84"/>
      <c r="H199" s="85"/>
      <c r="I199" s="86"/>
      <c r="J199" s="86"/>
      <c r="K199" s="86"/>
      <c r="L199" s="86"/>
      <c r="M199" s="86"/>
      <c r="N199" s="86"/>
      <c r="O199" s="87"/>
      <c r="R199" s="31"/>
      <c r="T199" s="44"/>
      <c r="U199" s="44"/>
      <c r="V199" s="44"/>
      <c r="W199" s="44"/>
      <c r="X199" s="44"/>
    </row>
    <row r="200" spans="1:24" s="17" customFormat="1" ht="18.75" customHeight="1">
      <c r="A200" s="75"/>
      <c r="B200" s="76"/>
      <c r="C200" s="76"/>
      <c r="D200" s="82" t="s">
        <v>694</v>
      </c>
      <c r="E200" s="84" t="s">
        <v>696</v>
      </c>
      <c r="F200" s="84" t="s">
        <v>841</v>
      </c>
      <c r="G200" s="84" t="s">
        <v>700</v>
      </c>
      <c r="H200" s="248"/>
      <c r="I200" s="241"/>
      <c r="J200" s="86"/>
      <c r="K200" s="86"/>
      <c r="L200" s="86"/>
      <c r="M200" s="86"/>
      <c r="N200" s="86"/>
      <c r="O200" s="90"/>
      <c r="R200" s="31"/>
      <c r="T200" s="44"/>
      <c r="U200" s="44"/>
      <c r="V200" s="44"/>
      <c r="W200" s="44"/>
      <c r="X200" s="44"/>
    </row>
    <row r="201" spans="1:24" s="17" customFormat="1" ht="18.75" customHeight="1">
      <c r="A201" s="75"/>
      <c r="B201" s="76" t="str">
        <f>D190&amp;D201</f>
        <v>17계</v>
      </c>
      <c r="C201" s="76"/>
      <c r="D201" s="91" t="s">
        <v>146</v>
      </c>
      <c r="E201" s="92"/>
      <c r="F201" s="92"/>
      <c r="G201" s="92"/>
      <c r="H201" s="93"/>
      <c r="I201" s="94"/>
      <c r="J201" s="94"/>
      <c r="K201" s="94"/>
      <c r="L201" s="94"/>
      <c r="M201" s="94"/>
      <c r="N201" s="94"/>
      <c r="O201" s="95"/>
      <c r="P201" s="96"/>
      <c r="Q201" s="96"/>
      <c r="R201" s="31"/>
      <c r="S201" s="96"/>
      <c r="T201" s="44"/>
      <c r="U201" s="44"/>
      <c r="V201" s="44"/>
      <c r="W201" s="44"/>
      <c r="X201" s="44"/>
    </row>
    <row r="202" spans="1:24" s="17" customFormat="1" ht="18.75" customHeight="1">
      <c r="A202" s="75"/>
      <c r="B202" s="76" t="str">
        <f>D202&amp;"항목"</f>
        <v>18항목</v>
      </c>
      <c r="C202" s="76">
        <v>16</v>
      </c>
      <c r="D202" s="77">
        <f>D190+1</f>
        <v>18</v>
      </c>
      <c r="E202" s="78" t="s">
        <v>888</v>
      </c>
      <c r="F202" s="78" t="s">
        <v>889</v>
      </c>
      <c r="G202" s="79" t="s">
        <v>1316</v>
      </c>
      <c r="H202" s="250"/>
      <c r="I202" s="80"/>
      <c r="J202" s="80"/>
      <c r="K202" s="80"/>
      <c r="L202" s="80"/>
      <c r="M202" s="80"/>
      <c r="N202" s="80"/>
      <c r="O202" s="81" t="s">
        <v>890</v>
      </c>
      <c r="R202" s="31"/>
      <c r="T202" s="44"/>
      <c r="U202" s="44"/>
      <c r="V202" s="44"/>
      <c r="W202" s="44"/>
      <c r="X202" s="44"/>
    </row>
    <row r="203" spans="1:24" s="17" customFormat="1" ht="18.75" customHeight="1">
      <c r="A203" s="75"/>
      <c r="B203" s="76"/>
      <c r="C203" s="76"/>
      <c r="D203" s="82"/>
      <c r="E203" s="83"/>
      <c r="F203" s="83"/>
      <c r="G203" s="84"/>
      <c r="H203" s="85"/>
      <c r="I203" s="86"/>
      <c r="J203" s="86"/>
      <c r="K203" s="86"/>
      <c r="L203" s="86"/>
      <c r="M203" s="86"/>
      <c r="N203" s="86"/>
      <c r="O203" s="87"/>
      <c r="R203" s="31"/>
      <c r="S203" s="44"/>
      <c r="T203" s="44" t="s">
        <v>405</v>
      </c>
      <c r="U203" s="44"/>
      <c r="V203" s="44" t="s">
        <v>680</v>
      </c>
      <c r="W203" s="44" t="s">
        <v>891</v>
      </c>
      <c r="X203" s="44"/>
    </row>
    <row r="204" spans="1:24" s="17" customFormat="1" ht="18.75" customHeight="1">
      <c r="A204" s="75"/>
      <c r="B204" s="76"/>
      <c r="C204" s="76">
        <v>10</v>
      </c>
      <c r="D204" s="82" t="s">
        <v>892</v>
      </c>
      <c r="E204" s="84" t="s">
        <v>893</v>
      </c>
      <c r="F204" s="84" t="s">
        <v>889</v>
      </c>
      <c r="G204" s="247" t="s">
        <v>1317</v>
      </c>
      <c r="H204" s="249"/>
      <c r="I204" s="86"/>
      <c r="J204" s="86"/>
      <c r="K204" s="86"/>
      <c r="L204" s="86"/>
      <c r="M204" s="86"/>
      <c r="N204" s="86"/>
      <c r="O204" s="89"/>
      <c r="Q204" s="88">
        <f>T204*U204*V204*W204*X204</f>
        <v>1.32</v>
      </c>
      <c r="R204" s="31"/>
      <c r="T204" s="44">
        <v>1</v>
      </c>
      <c r="U204" s="44">
        <v>1</v>
      </c>
      <c r="V204" s="44">
        <v>1.1000000000000001</v>
      </c>
      <c r="W204" s="44">
        <v>1.2</v>
      </c>
      <c r="X204" s="44">
        <v>1</v>
      </c>
    </row>
    <row r="205" spans="1:24" s="17" customFormat="1" ht="18.75" customHeight="1">
      <c r="A205" s="75"/>
      <c r="B205" s="76"/>
      <c r="C205" s="76"/>
      <c r="D205" s="82" t="s">
        <v>894</v>
      </c>
      <c r="E205" s="84"/>
      <c r="F205" s="84" t="s">
        <v>895</v>
      </c>
      <c r="G205" s="84" t="s">
        <v>687</v>
      </c>
      <c r="H205" s="248"/>
      <c r="I205" s="86"/>
      <c r="J205" s="86"/>
      <c r="K205" s="86"/>
      <c r="L205" s="86"/>
      <c r="M205" s="86"/>
      <c r="N205" s="86"/>
      <c r="O205" s="89" t="s">
        <v>692</v>
      </c>
      <c r="P205" s="17">
        <f>Q205*R205</f>
        <v>5.2800000000000007E-2</v>
      </c>
      <c r="Q205" s="17">
        <f>Q204</f>
        <v>1.32</v>
      </c>
      <c r="R205" s="31">
        <v>0.04</v>
      </c>
      <c r="T205" s="44"/>
      <c r="U205" s="44"/>
      <c r="V205" s="44"/>
      <c r="W205" s="44"/>
      <c r="X205" s="44"/>
    </row>
    <row r="206" spans="1:24" s="17" customFormat="1" ht="18.75" customHeight="1">
      <c r="A206" s="75"/>
      <c r="B206" s="76"/>
      <c r="C206" s="76"/>
      <c r="D206" s="82" t="s">
        <v>702</v>
      </c>
      <c r="E206" s="84" t="s">
        <v>725</v>
      </c>
      <c r="F206" s="84" t="s">
        <v>896</v>
      </c>
      <c r="G206" s="84" t="s">
        <v>52</v>
      </c>
      <c r="H206" s="248"/>
      <c r="I206" s="86"/>
      <c r="J206" s="86"/>
      <c r="K206" s="86"/>
      <c r="L206" s="86"/>
      <c r="M206" s="86"/>
      <c r="N206" s="86"/>
      <c r="O206" s="89" t="s">
        <v>898</v>
      </c>
      <c r="R206" s="31"/>
      <c r="T206" s="44"/>
      <c r="U206" s="44"/>
      <c r="V206" s="44"/>
      <c r="W206" s="44"/>
      <c r="X206" s="44"/>
    </row>
    <row r="207" spans="1:24" s="17" customFormat="1" ht="18.75" customHeight="1">
      <c r="A207" s="75"/>
      <c r="B207" s="76"/>
      <c r="C207" s="76"/>
      <c r="D207" s="82"/>
      <c r="E207" s="84"/>
      <c r="F207" s="84"/>
      <c r="G207" s="84"/>
      <c r="H207" s="248"/>
      <c r="I207" s="86"/>
      <c r="J207" s="86"/>
      <c r="K207" s="86"/>
      <c r="L207" s="86"/>
      <c r="M207" s="86"/>
      <c r="N207" s="86"/>
      <c r="O207" s="89"/>
      <c r="R207" s="31"/>
      <c r="T207" s="44"/>
      <c r="U207" s="44"/>
      <c r="V207" s="44"/>
      <c r="W207" s="44"/>
      <c r="X207" s="44"/>
    </row>
    <row r="208" spans="1:24" s="17" customFormat="1" ht="18.75" customHeight="1">
      <c r="A208" s="75"/>
      <c r="B208" s="76"/>
      <c r="C208" s="76"/>
      <c r="D208" s="82"/>
      <c r="E208" s="84"/>
      <c r="F208" s="84"/>
      <c r="G208" s="84"/>
      <c r="H208" s="245"/>
      <c r="I208" s="86"/>
      <c r="J208" s="86"/>
      <c r="K208" s="86"/>
      <c r="L208" s="86"/>
      <c r="M208" s="86"/>
      <c r="N208" s="86"/>
      <c r="O208" s="87"/>
      <c r="R208" s="31"/>
      <c r="T208" s="44"/>
      <c r="U208" s="44"/>
      <c r="V208" s="44"/>
      <c r="W208" s="44"/>
      <c r="X208" s="44"/>
    </row>
    <row r="209" spans="1:24" s="17" customFormat="1" ht="18.75" customHeight="1">
      <c r="A209" s="75"/>
      <c r="B209" s="76"/>
      <c r="C209" s="76"/>
      <c r="D209" s="82"/>
      <c r="E209" s="84"/>
      <c r="F209" s="84"/>
      <c r="G209" s="84"/>
      <c r="H209" s="85"/>
      <c r="I209" s="86"/>
      <c r="J209" s="86"/>
      <c r="K209" s="86"/>
      <c r="L209" s="86"/>
      <c r="M209" s="86"/>
      <c r="N209" s="86"/>
      <c r="O209" s="87"/>
      <c r="R209" s="31"/>
      <c r="T209" s="44"/>
      <c r="U209" s="44"/>
      <c r="V209" s="44"/>
      <c r="W209" s="44"/>
      <c r="X209" s="44"/>
    </row>
    <row r="210" spans="1:24" s="17" customFormat="1" ht="18.75" customHeight="1">
      <c r="A210" s="75"/>
      <c r="B210" s="76"/>
      <c r="C210" s="76"/>
      <c r="D210" s="82"/>
      <c r="E210" s="84"/>
      <c r="F210" s="84"/>
      <c r="G210" s="84"/>
      <c r="H210" s="85"/>
      <c r="I210" s="86"/>
      <c r="J210" s="86"/>
      <c r="K210" s="86"/>
      <c r="L210" s="86"/>
      <c r="M210" s="86"/>
      <c r="N210" s="86"/>
      <c r="O210" s="87"/>
      <c r="R210" s="31"/>
      <c r="T210" s="44"/>
      <c r="U210" s="44"/>
      <c r="V210" s="44"/>
      <c r="W210" s="44"/>
      <c r="X210" s="44"/>
    </row>
    <row r="211" spans="1:24" s="17" customFormat="1" ht="18.75" customHeight="1">
      <c r="A211" s="75"/>
      <c r="B211" s="76"/>
      <c r="C211" s="76"/>
      <c r="D211" s="82"/>
      <c r="E211" s="84"/>
      <c r="F211" s="84"/>
      <c r="G211" s="84"/>
      <c r="H211" s="85"/>
      <c r="I211" s="86"/>
      <c r="J211" s="86"/>
      <c r="K211" s="86"/>
      <c r="L211" s="86"/>
      <c r="M211" s="86"/>
      <c r="N211" s="86"/>
      <c r="O211" s="87"/>
      <c r="R211" s="31"/>
      <c r="T211" s="44"/>
      <c r="U211" s="44"/>
      <c r="V211" s="44"/>
      <c r="W211" s="44"/>
      <c r="X211" s="44"/>
    </row>
    <row r="212" spans="1:24" s="17" customFormat="1" ht="18.75" customHeight="1">
      <c r="A212" s="75"/>
      <c r="B212" s="76"/>
      <c r="C212" s="76"/>
      <c r="D212" s="82" t="s">
        <v>694</v>
      </c>
      <c r="E212" s="84" t="s">
        <v>696</v>
      </c>
      <c r="F212" s="84" t="s">
        <v>698</v>
      </c>
      <c r="G212" s="84" t="s">
        <v>700</v>
      </c>
      <c r="H212" s="248"/>
      <c r="I212" s="241"/>
      <c r="J212" s="86"/>
      <c r="K212" s="86"/>
      <c r="L212" s="86"/>
      <c r="M212" s="86"/>
      <c r="N212" s="86"/>
      <c r="O212" s="90"/>
      <c r="R212" s="31"/>
      <c r="T212" s="44"/>
      <c r="U212" s="44"/>
      <c r="V212" s="44"/>
      <c r="W212" s="44"/>
      <c r="X212" s="44"/>
    </row>
    <row r="213" spans="1:24" s="17" customFormat="1" ht="18.75" customHeight="1">
      <c r="A213" s="75"/>
      <c r="B213" s="76" t="str">
        <f>D202&amp;D213</f>
        <v>18계</v>
      </c>
      <c r="C213" s="76"/>
      <c r="D213" s="91" t="s">
        <v>146</v>
      </c>
      <c r="E213" s="92"/>
      <c r="F213" s="92"/>
      <c r="G213" s="92"/>
      <c r="H213" s="93"/>
      <c r="I213" s="94"/>
      <c r="J213" s="94"/>
      <c r="K213" s="94"/>
      <c r="L213" s="94"/>
      <c r="M213" s="94"/>
      <c r="N213" s="94"/>
      <c r="O213" s="95"/>
      <c r="P213" s="96"/>
      <c r="Q213" s="96"/>
      <c r="R213" s="31"/>
      <c r="S213" s="96"/>
      <c r="T213" s="44"/>
      <c r="U213" s="44"/>
      <c r="V213" s="44"/>
      <c r="W213" s="44"/>
      <c r="X213" s="44"/>
    </row>
    <row r="214" spans="1:24" s="17" customFormat="1" ht="18.75" customHeight="1">
      <c r="A214" s="75"/>
      <c r="B214" s="76" t="str">
        <f>D214&amp;"항목"</f>
        <v>19항목</v>
      </c>
      <c r="C214" s="76">
        <v>17</v>
      </c>
      <c r="D214" s="77">
        <f>D202+1</f>
        <v>19</v>
      </c>
      <c r="E214" s="78" t="s">
        <v>893</v>
      </c>
      <c r="F214" s="78" t="s">
        <v>899</v>
      </c>
      <c r="G214" s="79" t="s">
        <v>1316</v>
      </c>
      <c r="H214" s="250"/>
      <c r="I214" s="80"/>
      <c r="J214" s="80"/>
      <c r="K214" s="80"/>
      <c r="L214" s="80"/>
      <c r="M214" s="80"/>
      <c r="N214" s="80"/>
      <c r="O214" s="81" t="s">
        <v>900</v>
      </c>
      <c r="R214" s="31"/>
      <c r="T214" s="44"/>
      <c r="U214" s="44"/>
      <c r="V214" s="44"/>
      <c r="W214" s="44"/>
      <c r="X214" s="44"/>
    </row>
    <row r="215" spans="1:24" s="17" customFormat="1" ht="18.75" customHeight="1">
      <c r="A215" s="75"/>
      <c r="B215" s="76"/>
      <c r="C215" s="76"/>
      <c r="D215" s="82"/>
      <c r="E215" s="83"/>
      <c r="F215" s="83"/>
      <c r="G215" s="84"/>
      <c r="H215" s="85"/>
      <c r="I215" s="86"/>
      <c r="J215" s="86"/>
      <c r="K215" s="86"/>
      <c r="L215" s="86"/>
      <c r="M215" s="86"/>
      <c r="N215" s="86"/>
      <c r="O215" s="87"/>
      <c r="R215" s="31"/>
      <c r="S215" s="44"/>
      <c r="T215" s="44" t="s">
        <v>901</v>
      </c>
      <c r="U215" s="44"/>
      <c r="V215" s="44" t="s">
        <v>829</v>
      </c>
      <c r="W215" s="44" t="s">
        <v>902</v>
      </c>
      <c r="X215" s="44"/>
    </row>
    <row r="216" spans="1:24" s="17" customFormat="1" ht="18.75" customHeight="1">
      <c r="A216" s="75"/>
      <c r="B216" s="76"/>
      <c r="C216" s="76">
        <v>11</v>
      </c>
      <c r="D216" s="82" t="s">
        <v>903</v>
      </c>
      <c r="E216" s="84" t="s">
        <v>893</v>
      </c>
      <c r="F216" s="84" t="s">
        <v>904</v>
      </c>
      <c r="G216" s="247" t="s">
        <v>441</v>
      </c>
      <c r="H216" s="249"/>
      <c r="I216" s="86"/>
      <c r="J216" s="86"/>
      <c r="K216" s="86"/>
      <c r="L216" s="86"/>
      <c r="M216" s="86"/>
      <c r="N216" s="86"/>
      <c r="O216" s="89"/>
      <c r="Q216" s="88">
        <f>T216*U216*V216*W216*X216</f>
        <v>1.32</v>
      </c>
      <c r="R216" s="31"/>
      <c r="T216" s="44">
        <v>1</v>
      </c>
      <c r="U216" s="44">
        <v>1</v>
      </c>
      <c r="V216" s="44">
        <v>1.1000000000000001</v>
      </c>
      <c r="W216" s="44">
        <v>1.2</v>
      </c>
      <c r="X216" s="44">
        <v>1</v>
      </c>
    </row>
    <row r="217" spans="1:24" s="17" customFormat="1" ht="18.75" customHeight="1">
      <c r="A217" s="75"/>
      <c r="B217" s="76"/>
      <c r="C217" s="76"/>
      <c r="D217" s="82" t="s">
        <v>833</v>
      </c>
      <c r="E217" s="84"/>
      <c r="F217" s="84" t="s">
        <v>905</v>
      </c>
      <c r="G217" s="84" t="s">
        <v>906</v>
      </c>
      <c r="H217" s="248"/>
      <c r="I217" s="86"/>
      <c r="J217" s="86"/>
      <c r="K217" s="86"/>
      <c r="L217" s="86"/>
      <c r="M217" s="86"/>
      <c r="N217" s="86"/>
      <c r="O217" s="89" t="s">
        <v>907</v>
      </c>
      <c r="P217" s="17">
        <f>Q217*R217</f>
        <v>0.29039999999999999</v>
      </c>
      <c r="Q217" s="17">
        <f>Q216</f>
        <v>1.32</v>
      </c>
      <c r="R217" s="31">
        <v>0.22</v>
      </c>
      <c r="T217" s="44"/>
      <c r="U217" s="44"/>
      <c r="V217" s="44"/>
      <c r="W217" s="44"/>
      <c r="X217" s="44"/>
    </row>
    <row r="218" spans="1:24" s="17" customFormat="1" ht="18.75" customHeight="1">
      <c r="A218" s="75"/>
      <c r="B218" s="76"/>
      <c r="C218" s="76"/>
      <c r="D218" s="82" t="s">
        <v>694</v>
      </c>
      <c r="E218" s="84" t="s">
        <v>725</v>
      </c>
      <c r="F218" s="84" t="s">
        <v>896</v>
      </c>
      <c r="G218" s="84" t="s">
        <v>52</v>
      </c>
      <c r="H218" s="248"/>
      <c r="I218" s="86"/>
      <c r="J218" s="86"/>
      <c r="K218" s="86"/>
      <c r="L218" s="86"/>
      <c r="M218" s="86"/>
      <c r="N218" s="86"/>
      <c r="O218" s="89" t="s">
        <v>897</v>
      </c>
      <c r="R218" s="31"/>
      <c r="T218" s="44"/>
      <c r="U218" s="44"/>
      <c r="V218" s="44"/>
      <c r="W218" s="44"/>
      <c r="X218" s="44"/>
    </row>
    <row r="219" spans="1:24" s="17" customFormat="1" ht="18.75" customHeight="1">
      <c r="A219" s="75"/>
      <c r="B219" s="76"/>
      <c r="C219" s="76"/>
      <c r="D219" s="82"/>
      <c r="E219" s="84"/>
      <c r="F219" s="84"/>
      <c r="G219" s="84"/>
      <c r="H219" s="245"/>
      <c r="I219" s="86"/>
      <c r="J219" s="86"/>
      <c r="K219" s="86"/>
      <c r="L219" s="86"/>
      <c r="M219" s="86"/>
      <c r="N219" s="86"/>
      <c r="O219" s="87"/>
      <c r="R219" s="31"/>
      <c r="T219" s="44"/>
      <c r="U219" s="44"/>
      <c r="V219" s="44"/>
      <c r="W219" s="44"/>
      <c r="X219" s="44"/>
    </row>
    <row r="220" spans="1:24" s="17" customFormat="1" ht="18.75" customHeight="1">
      <c r="A220" s="75"/>
      <c r="B220" s="76"/>
      <c r="C220" s="76"/>
      <c r="D220" s="82"/>
      <c r="E220" s="84"/>
      <c r="F220" s="84"/>
      <c r="G220" s="84"/>
      <c r="H220" s="85"/>
      <c r="I220" s="86"/>
      <c r="J220" s="86"/>
      <c r="K220" s="86"/>
      <c r="L220" s="86"/>
      <c r="M220" s="86"/>
      <c r="N220" s="86"/>
      <c r="O220" s="87"/>
      <c r="R220" s="31"/>
      <c r="T220" s="44"/>
      <c r="U220" s="44"/>
      <c r="V220" s="44"/>
      <c r="W220" s="44"/>
      <c r="X220" s="44"/>
    </row>
    <row r="221" spans="1:24" s="17" customFormat="1" ht="18.75" customHeight="1">
      <c r="A221" s="75"/>
      <c r="B221" s="76"/>
      <c r="C221" s="76"/>
      <c r="D221" s="82"/>
      <c r="E221" s="84"/>
      <c r="F221" s="84"/>
      <c r="G221" s="84"/>
      <c r="H221" s="85"/>
      <c r="I221" s="86"/>
      <c r="J221" s="86"/>
      <c r="K221" s="86"/>
      <c r="L221" s="86"/>
      <c r="M221" s="86"/>
      <c r="N221" s="86"/>
      <c r="O221" s="87"/>
      <c r="R221" s="31"/>
      <c r="T221" s="44"/>
      <c r="U221" s="44"/>
      <c r="V221" s="44"/>
      <c r="W221" s="44"/>
      <c r="X221" s="44"/>
    </row>
    <row r="222" spans="1:24" s="17" customFormat="1" ht="18.75" customHeight="1">
      <c r="A222" s="75"/>
      <c r="B222" s="76"/>
      <c r="C222" s="76"/>
      <c r="D222" s="82"/>
      <c r="E222" s="84"/>
      <c r="F222" s="84"/>
      <c r="G222" s="84"/>
      <c r="H222" s="85"/>
      <c r="I222" s="86"/>
      <c r="J222" s="86"/>
      <c r="K222" s="86"/>
      <c r="L222" s="86"/>
      <c r="M222" s="86"/>
      <c r="N222" s="86"/>
      <c r="O222" s="87"/>
      <c r="R222" s="31"/>
      <c r="T222" s="44"/>
      <c r="U222" s="44"/>
      <c r="V222" s="44"/>
      <c r="W222" s="44"/>
      <c r="X222" s="44"/>
    </row>
    <row r="223" spans="1:24" s="17" customFormat="1" ht="18.75" customHeight="1">
      <c r="A223" s="75"/>
      <c r="B223" s="76"/>
      <c r="C223" s="76"/>
      <c r="D223" s="82"/>
      <c r="E223" s="84"/>
      <c r="F223" s="84"/>
      <c r="G223" s="84"/>
      <c r="H223" s="85"/>
      <c r="I223" s="86"/>
      <c r="J223" s="86"/>
      <c r="K223" s="86"/>
      <c r="L223" s="86"/>
      <c r="M223" s="86"/>
      <c r="N223" s="86"/>
      <c r="O223" s="87"/>
      <c r="R223" s="31"/>
      <c r="T223" s="44"/>
      <c r="U223" s="44"/>
      <c r="V223" s="44"/>
      <c r="W223" s="44"/>
      <c r="X223" s="44"/>
    </row>
    <row r="224" spans="1:24" s="17" customFormat="1" ht="18.75" customHeight="1">
      <c r="A224" s="75"/>
      <c r="B224" s="76"/>
      <c r="C224" s="76"/>
      <c r="D224" s="82"/>
      <c r="E224" s="84"/>
      <c r="F224" s="84"/>
      <c r="G224" s="84"/>
      <c r="H224" s="85"/>
      <c r="I224" s="86"/>
      <c r="J224" s="86"/>
      <c r="K224" s="86"/>
      <c r="L224" s="86"/>
      <c r="M224" s="86"/>
      <c r="N224" s="86"/>
      <c r="O224" s="87"/>
      <c r="R224" s="31"/>
      <c r="T224" s="44"/>
      <c r="U224" s="44"/>
      <c r="V224" s="44"/>
      <c r="W224" s="44"/>
      <c r="X224" s="44"/>
    </row>
    <row r="225" spans="1:24" s="17" customFormat="1" ht="18.75" customHeight="1">
      <c r="A225" s="75"/>
      <c r="B225" s="76"/>
      <c r="C225" s="76"/>
      <c r="D225" s="82" t="s">
        <v>694</v>
      </c>
      <c r="E225" s="84" t="s">
        <v>696</v>
      </c>
      <c r="F225" s="84" t="s">
        <v>698</v>
      </c>
      <c r="G225" s="84" t="s">
        <v>700</v>
      </c>
      <c r="H225" s="248"/>
      <c r="I225" s="241"/>
      <c r="J225" s="86"/>
      <c r="K225" s="86"/>
      <c r="L225" s="86"/>
      <c r="M225" s="86"/>
      <c r="N225" s="86"/>
      <c r="O225" s="90"/>
      <c r="R225" s="31"/>
      <c r="T225" s="44"/>
      <c r="U225" s="44"/>
      <c r="V225" s="44"/>
      <c r="W225" s="44"/>
      <c r="X225" s="44"/>
    </row>
    <row r="226" spans="1:24" s="17" customFormat="1" ht="18.75" customHeight="1">
      <c r="A226" s="75"/>
      <c r="B226" s="76" t="str">
        <f>D214&amp;D226</f>
        <v>19계</v>
      </c>
      <c r="C226" s="76"/>
      <c r="D226" s="91" t="s">
        <v>146</v>
      </c>
      <c r="E226" s="92"/>
      <c r="F226" s="92"/>
      <c r="G226" s="92"/>
      <c r="H226" s="93"/>
      <c r="I226" s="94"/>
      <c r="J226" s="94"/>
      <c r="K226" s="94"/>
      <c r="L226" s="94"/>
      <c r="M226" s="94"/>
      <c r="N226" s="94"/>
      <c r="O226" s="95"/>
      <c r="P226" s="96"/>
      <c r="Q226" s="96"/>
      <c r="R226" s="31"/>
      <c r="S226" s="96"/>
      <c r="T226" s="44"/>
      <c r="U226" s="44"/>
      <c r="V226" s="44"/>
      <c r="W226" s="44"/>
      <c r="X226" s="44"/>
    </row>
    <row r="227" spans="1:24" s="17" customFormat="1" ht="18.75" customHeight="1">
      <c r="A227" s="75"/>
      <c r="B227" s="76" t="str">
        <f>D227&amp;"항목"</f>
        <v>20항목</v>
      </c>
      <c r="C227" s="76">
        <v>18</v>
      </c>
      <c r="D227" s="77">
        <f>D214+1</f>
        <v>20</v>
      </c>
      <c r="E227" s="78" t="s">
        <v>908</v>
      </c>
      <c r="F227" s="78" t="s">
        <v>909</v>
      </c>
      <c r="G227" s="79" t="s">
        <v>262</v>
      </c>
      <c r="H227" s="250"/>
      <c r="I227" s="80"/>
      <c r="J227" s="80"/>
      <c r="K227" s="80"/>
      <c r="L227" s="80"/>
      <c r="M227" s="80"/>
      <c r="N227" s="80"/>
      <c r="O227" s="81" t="s">
        <v>910</v>
      </c>
      <c r="R227" s="31"/>
      <c r="T227" s="44"/>
      <c r="U227" s="44"/>
      <c r="V227" s="44"/>
      <c r="W227" s="44"/>
      <c r="X227" s="44"/>
    </row>
    <row r="228" spans="1:24" s="17" customFormat="1" ht="18.75" customHeight="1">
      <c r="A228" s="75"/>
      <c r="B228" s="76"/>
      <c r="C228" s="76"/>
      <c r="D228" s="82"/>
      <c r="E228" s="83"/>
      <c r="F228" s="83"/>
      <c r="G228" s="84"/>
      <c r="H228" s="85"/>
      <c r="I228" s="86"/>
      <c r="J228" s="86"/>
      <c r="K228" s="86"/>
      <c r="L228" s="86"/>
      <c r="M228" s="86"/>
      <c r="N228" s="86"/>
      <c r="O228" s="87"/>
      <c r="R228" s="31"/>
      <c r="S228" s="44"/>
      <c r="T228" s="44" t="s">
        <v>911</v>
      </c>
      <c r="U228" s="44" t="s">
        <v>678</v>
      </c>
      <c r="V228" s="44" t="s">
        <v>680</v>
      </c>
      <c r="W228" s="44"/>
      <c r="X228" s="44"/>
    </row>
    <row r="229" spans="1:24" s="17" customFormat="1" ht="18.75" customHeight="1">
      <c r="A229" s="75"/>
      <c r="B229" s="76"/>
      <c r="C229" s="76"/>
      <c r="D229" s="82"/>
      <c r="E229" s="84"/>
      <c r="F229" s="84"/>
      <c r="G229" s="84"/>
      <c r="H229" s="85"/>
      <c r="I229" s="86"/>
      <c r="J229" s="86"/>
      <c r="K229" s="86"/>
      <c r="L229" s="86"/>
      <c r="M229" s="86"/>
      <c r="N229" s="86"/>
      <c r="O229" s="87"/>
      <c r="Q229" s="88">
        <f>T229*U229*V229*W229*X229</f>
        <v>5.5000000000000007E-2</v>
      </c>
      <c r="R229" s="31"/>
      <c r="T229" s="44">
        <v>0.1</v>
      </c>
      <c r="U229" s="44">
        <v>0.5</v>
      </c>
      <c r="V229" s="44">
        <v>1.1000000000000001</v>
      </c>
      <c r="W229" s="44">
        <v>1</v>
      </c>
      <c r="X229" s="44">
        <v>1</v>
      </c>
    </row>
    <row r="230" spans="1:24" s="17" customFormat="1" ht="18.75" customHeight="1">
      <c r="A230" s="75"/>
      <c r="B230" s="76"/>
      <c r="C230" s="76"/>
      <c r="D230" s="82" t="s">
        <v>682</v>
      </c>
      <c r="E230" s="84" t="s">
        <v>912</v>
      </c>
      <c r="F230" s="84" t="s">
        <v>913</v>
      </c>
      <c r="G230" s="84" t="s">
        <v>687</v>
      </c>
      <c r="H230" s="248"/>
      <c r="I230" s="86"/>
      <c r="J230" s="86"/>
      <c r="K230" s="86"/>
      <c r="L230" s="86"/>
      <c r="M230" s="86"/>
      <c r="N230" s="86"/>
      <c r="O230" s="89" t="s">
        <v>914</v>
      </c>
      <c r="P230" s="17">
        <f>Q230*R230</f>
        <v>8.2500000000000004E-3</v>
      </c>
      <c r="Q230" s="17">
        <f>Q229</f>
        <v>5.5000000000000007E-2</v>
      </c>
      <c r="R230" s="31">
        <v>0.15</v>
      </c>
      <c r="T230" s="44"/>
      <c r="U230" s="44"/>
      <c r="V230" s="44"/>
      <c r="W230" s="44"/>
      <c r="X230" s="44"/>
    </row>
    <row r="231" spans="1:24" s="17" customFormat="1" ht="18.75" customHeight="1">
      <c r="A231" s="75"/>
      <c r="B231" s="76"/>
      <c r="C231" s="76"/>
      <c r="D231" s="82"/>
      <c r="E231" s="84"/>
      <c r="F231" s="84"/>
      <c r="G231" s="84"/>
      <c r="H231" s="85"/>
      <c r="I231" s="86"/>
      <c r="J231" s="86"/>
      <c r="K231" s="86"/>
      <c r="L231" s="86"/>
      <c r="M231" s="86"/>
      <c r="N231" s="86"/>
      <c r="O231" s="89" t="s">
        <v>915</v>
      </c>
      <c r="R231" s="31"/>
      <c r="T231" s="44"/>
      <c r="U231" s="44"/>
      <c r="V231" s="44"/>
      <c r="W231" s="44"/>
      <c r="X231" s="44"/>
    </row>
    <row r="232" spans="1:24" s="17" customFormat="1" ht="18.75" customHeight="1">
      <c r="A232" s="75"/>
      <c r="B232" s="76"/>
      <c r="C232" s="76"/>
      <c r="D232" s="82"/>
      <c r="E232" s="84"/>
      <c r="F232" s="84"/>
      <c r="G232" s="84"/>
      <c r="H232" s="85"/>
      <c r="I232" s="86"/>
      <c r="J232" s="86"/>
      <c r="K232" s="86"/>
      <c r="L232" s="86"/>
      <c r="M232" s="86"/>
      <c r="N232" s="86"/>
      <c r="O232" s="87"/>
      <c r="R232" s="31"/>
      <c r="T232" s="44"/>
      <c r="U232" s="44"/>
      <c r="V232" s="44"/>
      <c r="W232" s="44"/>
      <c r="X232" s="44"/>
    </row>
    <row r="233" spans="1:24" s="17" customFormat="1" ht="18.75" customHeight="1">
      <c r="A233" s="75"/>
      <c r="B233" s="76"/>
      <c r="C233" s="76"/>
      <c r="D233" s="82"/>
      <c r="E233" s="84"/>
      <c r="F233" s="84"/>
      <c r="G233" s="84"/>
      <c r="H233" s="85"/>
      <c r="I233" s="86"/>
      <c r="J233" s="86"/>
      <c r="K233" s="86"/>
      <c r="L233" s="86"/>
      <c r="M233" s="86"/>
      <c r="N233" s="86"/>
      <c r="O233" s="87"/>
      <c r="R233" s="31"/>
      <c r="T233" s="44"/>
      <c r="U233" s="44"/>
      <c r="V233" s="44"/>
      <c r="W233" s="44"/>
      <c r="X233" s="44"/>
    </row>
    <row r="234" spans="1:24" s="17" customFormat="1" ht="18.75" customHeight="1">
      <c r="A234" s="75"/>
      <c r="B234" s="76"/>
      <c r="C234" s="76"/>
      <c r="D234" s="82"/>
      <c r="E234" s="84"/>
      <c r="F234" s="84"/>
      <c r="G234" s="84"/>
      <c r="H234" s="85"/>
      <c r="I234" s="86"/>
      <c r="J234" s="86"/>
      <c r="K234" s="86"/>
      <c r="L234" s="86"/>
      <c r="M234" s="86"/>
      <c r="N234" s="86"/>
      <c r="O234" s="87"/>
      <c r="R234" s="31"/>
      <c r="T234" s="44"/>
      <c r="U234" s="44"/>
      <c r="V234" s="44"/>
      <c r="W234" s="44"/>
      <c r="X234" s="44"/>
    </row>
    <row r="235" spans="1:24" s="17" customFormat="1" ht="18.75" customHeight="1">
      <c r="A235" s="75"/>
      <c r="B235" s="76"/>
      <c r="C235" s="76"/>
      <c r="D235" s="82"/>
      <c r="E235" s="84"/>
      <c r="F235" s="84"/>
      <c r="G235" s="84"/>
      <c r="H235" s="85"/>
      <c r="I235" s="86"/>
      <c r="J235" s="86"/>
      <c r="K235" s="86"/>
      <c r="L235" s="86"/>
      <c r="M235" s="86"/>
      <c r="N235" s="86"/>
      <c r="O235" s="87"/>
      <c r="R235" s="31"/>
      <c r="T235" s="44"/>
      <c r="U235" s="44"/>
      <c r="V235" s="44"/>
      <c r="W235" s="44"/>
      <c r="X235" s="44"/>
    </row>
    <row r="236" spans="1:24" s="17" customFormat="1" ht="18.75" customHeight="1">
      <c r="A236" s="75"/>
      <c r="B236" s="76"/>
      <c r="C236" s="76"/>
      <c r="D236" s="82" t="s">
        <v>884</v>
      </c>
      <c r="E236" s="84" t="s">
        <v>916</v>
      </c>
      <c r="F236" s="84" t="s">
        <v>698</v>
      </c>
      <c r="G236" s="84" t="s">
        <v>700</v>
      </c>
      <c r="H236" s="85"/>
      <c r="I236" s="241"/>
      <c r="J236" s="86"/>
      <c r="K236" s="86"/>
      <c r="L236" s="86"/>
      <c r="M236" s="86"/>
      <c r="N236" s="86"/>
      <c r="O236" s="90"/>
      <c r="R236" s="31"/>
      <c r="T236" s="44"/>
      <c r="U236" s="44"/>
      <c r="V236" s="44"/>
      <c r="W236" s="44"/>
      <c r="X236" s="44"/>
    </row>
    <row r="237" spans="1:24" s="17" customFormat="1" ht="18.75" customHeight="1">
      <c r="A237" s="75"/>
      <c r="B237" s="76" t="str">
        <f>D227&amp;D237</f>
        <v>20계</v>
      </c>
      <c r="C237" s="76"/>
      <c r="D237" s="91" t="s">
        <v>146</v>
      </c>
      <c r="E237" s="92"/>
      <c r="F237" s="92"/>
      <c r="G237" s="92"/>
      <c r="H237" s="93"/>
      <c r="I237" s="94"/>
      <c r="J237" s="94"/>
      <c r="K237" s="94"/>
      <c r="L237" s="94"/>
      <c r="M237" s="94"/>
      <c r="N237" s="94"/>
      <c r="O237" s="95"/>
      <c r="P237" s="96"/>
      <c r="Q237" s="96"/>
      <c r="R237" s="31"/>
      <c r="S237" s="96"/>
      <c r="T237" s="44"/>
      <c r="U237" s="44"/>
      <c r="V237" s="44"/>
      <c r="W237" s="44"/>
      <c r="X237" s="44"/>
    </row>
    <row r="238" spans="1:24" s="17" customFormat="1" ht="18.75" customHeight="1">
      <c r="A238" s="75"/>
      <c r="B238" s="76" t="str">
        <f>D238&amp;"항목"</f>
        <v>21항목</v>
      </c>
      <c r="C238" s="76">
        <v>46</v>
      </c>
      <c r="D238" s="77">
        <f>D227+1</f>
        <v>21</v>
      </c>
      <c r="E238" s="78" t="s">
        <v>1304</v>
      </c>
      <c r="F238" s="78" t="s">
        <v>1224</v>
      </c>
      <c r="G238" s="79" t="s">
        <v>441</v>
      </c>
      <c r="H238" s="250"/>
      <c r="I238" s="80"/>
      <c r="J238" s="80"/>
      <c r="K238" s="80"/>
      <c r="L238" s="80"/>
      <c r="M238" s="80"/>
      <c r="N238" s="80"/>
      <c r="O238" s="81" t="s">
        <v>1133</v>
      </c>
      <c r="R238" s="31"/>
      <c r="T238" s="44"/>
      <c r="U238" s="44"/>
      <c r="V238" s="44"/>
      <c r="W238" s="44"/>
      <c r="X238" s="44"/>
    </row>
    <row r="239" spans="1:24" s="17" customFormat="1" ht="18.75" customHeight="1">
      <c r="A239" s="75"/>
      <c r="B239" s="76"/>
      <c r="C239" s="76"/>
      <c r="D239" s="82"/>
      <c r="E239" s="83"/>
      <c r="F239" s="83"/>
      <c r="G239" s="84"/>
      <c r="H239" s="85"/>
      <c r="I239" s="86"/>
      <c r="J239" s="86"/>
      <c r="K239" s="86"/>
      <c r="L239" s="86"/>
      <c r="M239" s="86"/>
      <c r="N239" s="86"/>
      <c r="O239" s="87"/>
      <c r="R239" s="31"/>
      <c r="S239" s="44"/>
      <c r="T239" s="44" t="s">
        <v>405</v>
      </c>
      <c r="U239" s="44"/>
      <c r="V239" s="44"/>
      <c r="W239" s="44" t="s">
        <v>891</v>
      </c>
      <c r="X239" s="44"/>
    </row>
    <row r="240" spans="1:24" s="17" customFormat="1" ht="18.75" customHeight="1">
      <c r="A240" s="75"/>
      <c r="B240" s="76"/>
      <c r="C240" s="76">
        <v>19</v>
      </c>
      <c r="D240" s="82" t="s">
        <v>1222</v>
      </c>
      <c r="E240" s="84" t="s">
        <v>1223</v>
      </c>
      <c r="F240" s="84" t="s">
        <v>1225</v>
      </c>
      <c r="G240" s="247" t="s">
        <v>441</v>
      </c>
      <c r="H240" s="249"/>
      <c r="I240" s="86"/>
      <c r="J240" s="86"/>
      <c r="K240" s="86"/>
      <c r="L240" s="86"/>
      <c r="M240" s="86"/>
      <c r="N240" s="86"/>
      <c r="O240" s="89"/>
      <c r="Q240" s="88">
        <f>T240*U240*V240*W240*X240</f>
        <v>1.2</v>
      </c>
      <c r="R240" s="31"/>
      <c r="T240" s="44">
        <v>1</v>
      </c>
      <c r="U240" s="44">
        <v>1</v>
      </c>
      <c r="V240" s="44">
        <v>1</v>
      </c>
      <c r="W240" s="44">
        <v>1.2</v>
      </c>
      <c r="X240" s="44">
        <v>1</v>
      </c>
    </row>
    <row r="241" spans="1:24" s="17" customFormat="1" ht="18.75" customHeight="1">
      <c r="A241" s="75"/>
      <c r="B241" s="76"/>
      <c r="C241" s="76"/>
      <c r="D241" s="82" t="s">
        <v>682</v>
      </c>
      <c r="E241" s="84" t="s">
        <v>984</v>
      </c>
      <c r="F241" s="84" t="s">
        <v>855</v>
      </c>
      <c r="G241" s="84" t="s">
        <v>687</v>
      </c>
      <c r="H241" s="248"/>
      <c r="I241" s="86"/>
      <c r="J241" s="86"/>
      <c r="K241" s="86"/>
      <c r="L241" s="86"/>
      <c r="M241" s="86"/>
      <c r="N241" s="86"/>
      <c r="O241" s="89" t="s">
        <v>1226</v>
      </c>
      <c r="P241" s="17">
        <f>Q241*R241</f>
        <v>2.52</v>
      </c>
      <c r="Q241" s="17">
        <f>Q240</f>
        <v>1.2</v>
      </c>
      <c r="R241" s="31">
        <v>2.1</v>
      </c>
      <c r="T241" s="44"/>
      <c r="U241" s="44"/>
      <c r="V241" s="44"/>
      <c r="W241" s="44"/>
      <c r="X241" s="44"/>
    </row>
    <row r="242" spans="1:24" s="17" customFormat="1" ht="18.75" customHeight="1">
      <c r="A242" s="75"/>
      <c r="B242" s="76"/>
      <c r="C242" s="76"/>
      <c r="D242" s="82"/>
      <c r="E242" s="84"/>
      <c r="F242" s="84" t="s">
        <v>723</v>
      </c>
      <c r="G242" s="84" t="s">
        <v>252</v>
      </c>
      <c r="H242" s="248"/>
      <c r="I242" s="86"/>
      <c r="J242" s="86"/>
      <c r="K242" s="86"/>
      <c r="L242" s="86"/>
      <c r="M242" s="86"/>
      <c r="N242" s="86"/>
      <c r="O242" s="89"/>
      <c r="P242" s="17">
        <f>Q242*R242</f>
        <v>2.52</v>
      </c>
      <c r="Q242" s="17">
        <f>Q241</f>
        <v>1.2</v>
      </c>
      <c r="R242" s="31">
        <v>2.1</v>
      </c>
      <c r="T242" s="44"/>
      <c r="U242" s="44"/>
      <c r="V242" s="44"/>
      <c r="W242" s="44"/>
      <c r="X242" s="44"/>
    </row>
    <row r="243" spans="1:24" s="17" customFormat="1" ht="18.75" customHeight="1">
      <c r="A243" s="75"/>
      <c r="B243" s="76"/>
      <c r="C243" s="76"/>
      <c r="D243" s="82"/>
      <c r="E243" s="84"/>
      <c r="F243" s="84"/>
      <c r="G243" s="84"/>
      <c r="H243" s="245"/>
      <c r="I243" s="86"/>
      <c r="J243" s="86"/>
      <c r="K243" s="86"/>
      <c r="L243" s="86"/>
      <c r="M243" s="86"/>
      <c r="N243" s="86"/>
      <c r="O243" s="89"/>
      <c r="R243" s="31"/>
      <c r="T243" s="44"/>
      <c r="U243" s="44"/>
      <c r="V243" s="44"/>
      <c r="W243" s="44"/>
      <c r="X243" s="44"/>
    </row>
    <row r="244" spans="1:24" s="17" customFormat="1" ht="18.75" customHeight="1">
      <c r="A244" s="75"/>
      <c r="B244" s="76"/>
      <c r="C244" s="76"/>
      <c r="D244" s="82"/>
      <c r="E244" s="84"/>
      <c r="F244" s="84"/>
      <c r="G244" s="84"/>
      <c r="H244" s="85"/>
      <c r="I244" s="86"/>
      <c r="J244" s="86"/>
      <c r="K244" s="86"/>
      <c r="L244" s="86"/>
      <c r="M244" s="86"/>
      <c r="N244" s="86"/>
      <c r="O244" s="89"/>
      <c r="R244" s="31"/>
      <c r="T244" s="44"/>
      <c r="U244" s="44"/>
      <c r="V244" s="44"/>
      <c r="W244" s="44"/>
      <c r="X244" s="44"/>
    </row>
    <row r="245" spans="1:24" s="17" customFormat="1" ht="18.75" customHeight="1">
      <c r="A245" s="75"/>
      <c r="B245" s="76"/>
      <c r="C245" s="76"/>
      <c r="D245" s="82"/>
      <c r="E245" s="84"/>
      <c r="F245" s="84"/>
      <c r="G245" s="84"/>
      <c r="H245" s="85"/>
      <c r="I245" s="86"/>
      <c r="J245" s="86"/>
      <c r="K245" s="86"/>
      <c r="L245" s="86"/>
      <c r="M245" s="86"/>
      <c r="N245" s="86"/>
      <c r="O245" s="87"/>
      <c r="R245" s="31"/>
      <c r="T245" s="44"/>
      <c r="U245" s="44"/>
      <c r="V245" s="44"/>
      <c r="W245" s="44"/>
      <c r="X245" s="44"/>
    </row>
    <row r="246" spans="1:24" s="17" customFormat="1" ht="18.75" customHeight="1">
      <c r="A246" s="75"/>
      <c r="B246" s="76"/>
      <c r="C246" s="76"/>
      <c r="D246" s="82"/>
      <c r="E246" s="84"/>
      <c r="F246" s="84"/>
      <c r="G246" s="84"/>
      <c r="H246" s="85"/>
      <c r="I246" s="86"/>
      <c r="J246" s="86"/>
      <c r="K246" s="86"/>
      <c r="L246" s="86"/>
      <c r="M246" s="86"/>
      <c r="N246" s="86"/>
      <c r="O246" s="87"/>
      <c r="R246" s="31"/>
      <c r="T246" s="44"/>
      <c r="U246" s="44"/>
      <c r="V246" s="44"/>
      <c r="W246" s="44"/>
      <c r="X246" s="44"/>
    </row>
    <row r="247" spans="1:24" s="17" customFormat="1" ht="18.75" customHeight="1">
      <c r="A247" s="75"/>
      <c r="B247" s="76"/>
      <c r="C247" s="76"/>
      <c r="D247" s="82" t="s">
        <v>694</v>
      </c>
      <c r="E247" s="84" t="s">
        <v>696</v>
      </c>
      <c r="F247" s="84" t="s">
        <v>698</v>
      </c>
      <c r="G247" s="84" t="s">
        <v>145</v>
      </c>
      <c r="H247" s="248"/>
      <c r="I247" s="241"/>
      <c r="J247" s="86"/>
      <c r="K247" s="86"/>
      <c r="L247" s="86"/>
      <c r="M247" s="86"/>
      <c r="N247" s="86"/>
      <c r="O247" s="90"/>
      <c r="R247" s="31"/>
      <c r="T247" s="44"/>
      <c r="U247" s="44"/>
      <c r="V247" s="44"/>
      <c r="W247" s="44"/>
      <c r="X247" s="44"/>
    </row>
    <row r="248" spans="1:24" s="17" customFormat="1" ht="18.75" customHeight="1">
      <c r="A248" s="75"/>
      <c r="B248" s="76" t="str">
        <f>D238&amp;D248</f>
        <v>21계</v>
      </c>
      <c r="C248" s="76"/>
      <c r="D248" s="91" t="s">
        <v>146</v>
      </c>
      <c r="E248" s="92"/>
      <c r="F248" s="92"/>
      <c r="G248" s="92"/>
      <c r="H248" s="93"/>
      <c r="I248" s="94"/>
      <c r="J248" s="94"/>
      <c r="K248" s="94"/>
      <c r="L248" s="94"/>
      <c r="M248" s="94"/>
      <c r="N248" s="94"/>
      <c r="O248" s="95"/>
      <c r="P248" s="96"/>
      <c r="Q248" s="96"/>
      <c r="R248" s="31"/>
      <c r="S248" s="96"/>
      <c r="T248" s="44"/>
      <c r="U248" s="44"/>
      <c r="V248" s="44"/>
      <c r="W248" s="44"/>
      <c r="X248" s="44"/>
    </row>
    <row r="249" spans="1:24" s="17" customFormat="1" ht="18.75" customHeight="1">
      <c r="A249" s="75"/>
      <c r="B249" s="76" t="str">
        <f>D249&amp;"항목"</f>
        <v>22항목</v>
      </c>
      <c r="C249" s="76">
        <v>47</v>
      </c>
      <c r="D249" s="77">
        <f>D238+1</f>
        <v>22</v>
      </c>
      <c r="E249" s="78" t="s">
        <v>1227</v>
      </c>
      <c r="F249" s="78" t="s">
        <v>1417</v>
      </c>
      <c r="G249" s="79" t="s">
        <v>441</v>
      </c>
      <c r="H249" s="250"/>
      <c r="I249" s="80"/>
      <c r="J249" s="80"/>
      <c r="K249" s="80"/>
      <c r="L249" s="80"/>
      <c r="M249" s="80"/>
      <c r="N249" s="80"/>
      <c r="O249" s="81" t="s">
        <v>1133</v>
      </c>
      <c r="R249" s="31"/>
      <c r="T249" s="44"/>
      <c r="U249" s="44"/>
      <c r="V249" s="44"/>
      <c r="W249" s="44"/>
      <c r="X249" s="44"/>
    </row>
    <row r="250" spans="1:24" s="17" customFormat="1" ht="18.75" customHeight="1">
      <c r="A250" s="75"/>
      <c r="B250" s="76"/>
      <c r="C250" s="76"/>
      <c r="D250" s="82"/>
      <c r="E250" s="83"/>
      <c r="F250" s="83"/>
      <c r="G250" s="84"/>
      <c r="H250" s="85"/>
      <c r="I250" s="86"/>
      <c r="J250" s="86"/>
      <c r="K250" s="86"/>
      <c r="L250" s="86"/>
      <c r="M250" s="86"/>
      <c r="N250" s="86"/>
      <c r="O250" s="87"/>
      <c r="R250" s="31"/>
      <c r="S250" s="44"/>
      <c r="T250" s="44" t="s">
        <v>405</v>
      </c>
      <c r="U250" s="44" t="s">
        <v>918</v>
      </c>
      <c r="V250" s="44"/>
      <c r="W250" s="44" t="s">
        <v>891</v>
      </c>
      <c r="X250" s="44"/>
    </row>
    <row r="251" spans="1:24" s="17" customFormat="1" ht="18.75" customHeight="1">
      <c r="A251" s="75"/>
      <c r="B251" s="76"/>
      <c r="C251" s="76"/>
      <c r="D251" s="82"/>
      <c r="E251" s="84"/>
      <c r="F251" s="84"/>
      <c r="G251" s="247"/>
      <c r="H251" s="249"/>
      <c r="I251" s="86"/>
      <c r="J251" s="86"/>
      <c r="K251" s="86"/>
      <c r="L251" s="86"/>
      <c r="M251" s="86"/>
      <c r="N251" s="86"/>
      <c r="O251" s="89"/>
      <c r="Q251" s="88">
        <f>T251*U251*V251*W251*X251</f>
        <v>0.2</v>
      </c>
      <c r="R251" s="31"/>
      <c r="T251" s="44">
        <v>1</v>
      </c>
      <c r="U251" s="44">
        <v>0.2</v>
      </c>
      <c r="V251" s="44">
        <v>1</v>
      </c>
      <c r="W251" s="44">
        <v>1</v>
      </c>
      <c r="X251" s="44">
        <v>1</v>
      </c>
    </row>
    <row r="252" spans="1:24" s="17" customFormat="1" ht="18.75" customHeight="1">
      <c r="A252" s="75"/>
      <c r="B252" s="76"/>
      <c r="C252" s="76"/>
      <c r="D252" s="82" t="s">
        <v>682</v>
      </c>
      <c r="E252" s="84" t="s">
        <v>984</v>
      </c>
      <c r="F252" s="84" t="s">
        <v>855</v>
      </c>
      <c r="G252" s="84" t="s">
        <v>687</v>
      </c>
      <c r="H252" s="248"/>
      <c r="I252" s="86"/>
      <c r="J252" s="86"/>
      <c r="K252" s="86"/>
      <c r="L252" s="86"/>
      <c r="M252" s="86"/>
      <c r="N252" s="86"/>
      <c r="O252" s="89" t="s">
        <v>986</v>
      </c>
      <c r="P252" s="17">
        <f>Q252*R252</f>
        <v>0.42000000000000004</v>
      </c>
      <c r="Q252" s="17">
        <f>Q251</f>
        <v>0.2</v>
      </c>
      <c r="R252" s="31">
        <v>2.1</v>
      </c>
      <c r="T252" s="44"/>
      <c r="U252" s="44"/>
      <c r="V252" s="44"/>
      <c r="W252" s="44"/>
      <c r="X252" s="44"/>
    </row>
    <row r="253" spans="1:24" s="17" customFormat="1" ht="18.75" customHeight="1">
      <c r="A253" s="75"/>
      <c r="B253" s="76"/>
      <c r="C253" s="76"/>
      <c r="D253" s="82"/>
      <c r="E253" s="84"/>
      <c r="F253" s="84" t="s">
        <v>723</v>
      </c>
      <c r="G253" s="84" t="s">
        <v>252</v>
      </c>
      <c r="H253" s="248"/>
      <c r="I253" s="86"/>
      <c r="J253" s="86"/>
      <c r="K253" s="86"/>
      <c r="L253" s="86"/>
      <c r="M253" s="86"/>
      <c r="N253" s="86"/>
      <c r="O253" s="89"/>
      <c r="P253" s="17">
        <f>Q253*R253</f>
        <v>0.42000000000000004</v>
      </c>
      <c r="Q253" s="17">
        <f>Q252</f>
        <v>0.2</v>
      </c>
      <c r="R253" s="31">
        <v>2.1</v>
      </c>
      <c r="T253" s="44"/>
      <c r="U253" s="44"/>
      <c r="V253" s="44"/>
      <c r="W253" s="44"/>
      <c r="X253" s="44"/>
    </row>
    <row r="254" spans="1:24" s="17" customFormat="1" ht="18.75" customHeight="1">
      <c r="A254" s="75"/>
      <c r="B254" s="76"/>
      <c r="C254" s="76"/>
      <c r="D254" s="82"/>
      <c r="E254" s="84"/>
      <c r="F254" s="84"/>
      <c r="G254" s="84"/>
      <c r="H254" s="245"/>
      <c r="I254" s="86"/>
      <c r="J254" s="86"/>
      <c r="K254" s="86"/>
      <c r="L254" s="86"/>
      <c r="M254" s="86"/>
      <c r="N254" s="86"/>
      <c r="O254" s="89"/>
      <c r="R254" s="31"/>
      <c r="T254" s="44"/>
      <c r="U254" s="44"/>
      <c r="V254" s="44"/>
      <c r="W254" s="44"/>
      <c r="X254" s="44"/>
    </row>
    <row r="255" spans="1:24" s="17" customFormat="1" ht="18.75" customHeight="1">
      <c r="A255" s="75"/>
      <c r="B255" s="76"/>
      <c r="C255" s="76"/>
      <c r="D255" s="82"/>
      <c r="E255" s="84"/>
      <c r="F255" s="84"/>
      <c r="G255" s="84"/>
      <c r="H255" s="85"/>
      <c r="I255" s="86"/>
      <c r="J255" s="86"/>
      <c r="K255" s="86"/>
      <c r="L255" s="86"/>
      <c r="M255" s="86"/>
      <c r="N255" s="86"/>
      <c r="O255" s="89"/>
      <c r="R255" s="31"/>
      <c r="T255" s="44"/>
      <c r="U255" s="44"/>
      <c r="V255" s="44"/>
      <c r="W255" s="44"/>
      <c r="X255" s="44"/>
    </row>
    <row r="256" spans="1:24" s="17" customFormat="1" ht="18.75" customHeight="1">
      <c r="A256" s="75"/>
      <c r="B256" s="76"/>
      <c r="C256" s="76"/>
      <c r="D256" s="82"/>
      <c r="E256" s="84"/>
      <c r="F256" s="84"/>
      <c r="G256" s="84"/>
      <c r="H256" s="85"/>
      <c r="I256" s="86"/>
      <c r="J256" s="86"/>
      <c r="K256" s="86"/>
      <c r="L256" s="86"/>
      <c r="M256" s="86"/>
      <c r="N256" s="86"/>
      <c r="O256" s="87"/>
      <c r="R256" s="31"/>
      <c r="T256" s="44"/>
      <c r="U256" s="44"/>
      <c r="V256" s="44"/>
      <c r="W256" s="44"/>
      <c r="X256" s="44"/>
    </row>
    <row r="257" spans="1:24" s="17" customFormat="1" ht="18.75" customHeight="1">
      <c r="A257" s="75"/>
      <c r="B257" s="76"/>
      <c r="C257" s="76"/>
      <c r="D257" s="82"/>
      <c r="E257" s="84"/>
      <c r="F257" s="84"/>
      <c r="G257" s="84"/>
      <c r="H257" s="85"/>
      <c r="I257" s="86"/>
      <c r="J257" s="86"/>
      <c r="K257" s="86"/>
      <c r="L257" s="86"/>
      <c r="M257" s="86"/>
      <c r="N257" s="86"/>
      <c r="O257" s="87"/>
      <c r="R257" s="31"/>
      <c r="T257" s="44"/>
      <c r="U257" s="44"/>
      <c r="V257" s="44"/>
      <c r="W257" s="44"/>
      <c r="X257" s="44"/>
    </row>
    <row r="258" spans="1:24" s="17" customFormat="1" ht="18.75" customHeight="1">
      <c r="A258" s="75"/>
      <c r="B258" s="76"/>
      <c r="C258" s="76"/>
      <c r="D258" s="82" t="s">
        <v>694</v>
      </c>
      <c r="E258" s="84" t="s">
        <v>696</v>
      </c>
      <c r="F258" s="84" t="s">
        <v>698</v>
      </c>
      <c r="G258" s="84" t="s">
        <v>145</v>
      </c>
      <c r="H258" s="248"/>
      <c r="I258" s="241"/>
      <c r="J258" s="86"/>
      <c r="K258" s="86"/>
      <c r="L258" s="86"/>
      <c r="M258" s="86"/>
      <c r="N258" s="86"/>
      <c r="O258" s="90"/>
      <c r="R258" s="31"/>
      <c r="T258" s="44"/>
      <c r="U258" s="44"/>
      <c r="V258" s="44"/>
      <c r="W258" s="44"/>
      <c r="X258" s="44"/>
    </row>
    <row r="259" spans="1:24" s="17" customFormat="1" ht="18.75" customHeight="1">
      <c r="A259" s="75"/>
      <c r="B259" s="76" t="str">
        <f>D249&amp;D259</f>
        <v>22계</v>
      </c>
      <c r="C259" s="76"/>
      <c r="D259" s="91" t="s">
        <v>146</v>
      </c>
      <c r="E259" s="92"/>
      <c r="F259" s="92"/>
      <c r="G259" s="92"/>
      <c r="H259" s="93"/>
      <c r="I259" s="94"/>
      <c r="J259" s="94"/>
      <c r="K259" s="94"/>
      <c r="L259" s="94"/>
      <c r="M259" s="94"/>
      <c r="N259" s="94"/>
      <c r="O259" s="95"/>
      <c r="P259" s="96"/>
      <c r="Q259" s="96"/>
      <c r="R259" s="31"/>
      <c r="S259" s="96"/>
      <c r="T259" s="44"/>
      <c r="U259" s="44"/>
      <c r="V259" s="44"/>
      <c r="W259" s="44"/>
      <c r="X259" s="44"/>
    </row>
    <row r="260" spans="1:24" s="17" customFormat="1" ht="18.75" customHeight="1">
      <c r="A260" s="75"/>
      <c r="B260" s="76" t="str">
        <f>D260&amp;"항목"</f>
        <v>23항목</v>
      </c>
      <c r="C260" s="76">
        <v>35</v>
      </c>
      <c r="D260" s="77">
        <f>D249+1</f>
        <v>23</v>
      </c>
      <c r="E260" s="78" t="s">
        <v>1134</v>
      </c>
      <c r="F260" s="78" t="s">
        <v>1128</v>
      </c>
      <c r="G260" s="79" t="s">
        <v>262</v>
      </c>
      <c r="H260" s="250"/>
      <c r="I260" s="80"/>
      <c r="J260" s="80"/>
      <c r="K260" s="80"/>
      <c r="L260" s="80"/>
      <c r="M260" s="80"/>
      <c r="N260" s="80"/>
      <c r="O260" s="81" t="s">
        <v>845</v>
      </c>
      <c r="R260" s="31"/>
      <c r="T260" s="44"/>
      <c r="U260" s="44"/>
      <c r="V260" s="44"/>
      <c r="W260" s="44"/>
      <c r="X260" s="44"/>
    </row>
    <row r="261" spans="1:24" s="17" customFormat="1" ht="18.75" customHeight="1">
      <c r="A261" s="75"/>
      <c r="B261" s="76"/>
      <c r="C261" s="76"/>
      <c r="D261" s="82"/>
      <c r="E261" s="83"/>
      <c r="F261" s="83"/>
      <c r="G261" s="84"/>
      <c r="H261" s="85"/>
      <c r="I261" s="86"/>
      <c r="J261" s="86"/>
      <c r="K261" s="86"/>
      <c r="L261" s="86"/>
      <c r="M261" s="86"/>
      <c r="N261" s="86"/>
      <c r="O261" s="87"/>
      <c r="R261" s="31"/>
      <c r="S261" s="44"/>
      <c r="T261" s="44" t="s">
        <v>735</v>
      </c>
      <c r="U261" s="44"/>
      <c r="V261" s="44" t="s">
        <v>402</v>
      </c>
      <c r="W261" s="44"/>
      <c r="X261" s="44"/>
    </row>
    <row r="262" spans="1:24" s="17" customFormat="1" ht="18.75" customHeight="1">
      <c r="A262" s="75"/>
      <c r="B262" s="76"/>
      <c r="C262" s="76">
        <v>17</v>
      </c>
      <c r="D262" s="82" t="s">
        <v>715</v>
      </c>
      <c r="E262" s="84" t="s">
        <v>1127</v>
      </c>
      <c r="F262" s="84" t="s">
        <v>917</v>
      </c>
      <c r="G262" s="247" t="s">
        <v>262</v>
      </c>
      <c r="H262" s="249"/>
      <c r="I262" s="86"/>
      <c r="J262" s="86"/>
      <c r="K262" s="86"/>
      <c r="L262" s="86"/>
      <c r="M262" s="86"/>
      <c r="N262" s="86"/>
      <c r="O262" s="89"/>
      <c r="Q262" s="88">
        <f>T262*U262*V262*W262*X262</f>
        <v>0.11000000000000001</v>
      </c>
      <c r="R262" s="31"/>
      <c r="T262" s="44">
        <v>0.1</v>
      </c>
      <c r="U262" s="44">
        <v>1</v>
      </c>
      <c r="V262" s="44">
        <v>1.1000000000000001</v>
      </c>
      <c r="W262" s="44">
        <v>1</v>
      </c>
      <c r="X262" s="44">
        <v>1</v>
      </c>
    </row>
    <row r="263" spans="1:24" s="17" customFormat="1" ht="18.75" customHeight="1">
      <c r="A263" s="75"/>
      <c r="B263" s="76"/>
      <c r="C263" s="76"/>
      <c r="D263" s="82" t="s">
        <v>682</v>
      </c>
      <c r="E263" s="84" t="s">
        <v>1127</v>
      </c>
      <c r="F263" s="84" t="s">
        <v>855</v>
      </c>
      <c r="G263" s="84" t="s">
        <v>687</v>
      </c>
      <c r="H263" s="248"/>
      <c r="I263" s="86"/>
      <c r="J263" s="86"/>
      <c r="K263" s="86"/>
      <c r="L263" s="86"/>
      <c r="M263" s="86"/>
      <c r="N263" s="86"/>
      <c r="O263" s="89" t="s">
        <v>692</v>
      </c>
      <c r="P263" s="17">
        <f>Q263*R263</f>
        <v>4.8400000000000006E-2</v>
      </c>
      <c r="Q263" s="17">
        <f>Q262</f>
        <v>0.11000000000000001</v>
      </c>
      <c r="R263" s="31">
        <v>0.44</v>
      </c>
      <c r="T263" s="44"/>
      <c r="U263" s="44"/>
      <c r="V263" s="44"/>
      <c r="W263" s="44"/>
      <c r="X263" s="44"/>
    </row>
    <row r="264" spans="1:24" s="17" customFormat="1" ht="18.75" customHeight="1">
      <c r="A264" s="75"/>
      <c r="B264" s="76"/>
      <c r="C264" s="76"/>
      <c r="D264" s="82" t="s">
        <v>694</v>
      </c>
      <c r="E264" s="84" t="s">
        <v>725</v>
      </c>
      <c r="F264" s="84" t="s">
        <v>727</v>
      </c>
      <c r="G264" s="84" t="s">
        <v>52</v>
      </c>
      <c r="H264" s="248"/>
      <c r="I264" s="86"/>
      <c r="J264" s="86"/>
      <c r="K264" s="86"/>
      <c r="L264" s="86"/>
      <c r="M264" s="86"/>
      <c r="N264" s="86"/>
      <c r="O264" s="89"/>
      <c r="R264" s="31"/>
      <c r="T264" s="44"/>
      <c r="U264" s="44"/>
      <c r="V264" s="44"/>
      <c r="W264" s="44"/>
      <c r="X264" s="44"/>
    </row>
    <row r="265" spans="1:24" s="17" customFormat="1" ht="18.75" customHeight="1">
      <c r="A265" s="75"/>
      <c r="B265" s="76"/>
      <c r="C265" s="76"/>
      <c r="D265" s="82" t="s">
        <v>694</v>
      </c>
      <c r="E265" s="84" t="s">
        <v>863</v>
      </c>
      <c r="F265" s="84" t="s">
        <v>885</v>
      </c>
      <c r="G265" s="84" t="s">
        <v>52</v>
      </c>
      <c r="H265" s="245"/>
      <c r="I265" s="86"/>
      <c r="J265" s="86"/>
      <c r="K265" s="86"/>
      <c r="L265" s="86"/>
      <c r="M265" s="86"/>
      <c r="N265" s="86"/>
      <c r="O265" s="87"/>
      <c r="R265" s="31"/>
      <c r="T265" s="44"/>
      <c r="U265" s="44"/>
      <c r="V265" s="44"/>
      <c r="W265" s="44"/>
      <c r="X265" s="44"/>
    </row>
    <row r="266" spans="1:24" s="17" customFormat="1" ht="18.75" customHeight="1">
      <c r="A266" s="75"/>
      <c r="B266" s="76"/>
      <c r="C266" s="76"/>
      <c r="D266" s="82"/>
      <c r="E266" s="84"/>
      <c r="F266" s="84"/>
      <c r="G266" s="84"/>
      <c r="H266" s="85"/>
      <c r="I266" s="86"/>
      <c r="J266" s="86"/>
      <c r="K266" s="86"/>
      <c r="L266" s="86"/>
      <c r="M266" s="86"/>
      <c r="N266" s="86"/>
      <c r="O266" s="87"/>
      <c r="R266" s="31"/>
      <c r="T266" s="44"/>
      <c r="U266" s="44"/>
      <c r="V266" s="44"/>
      <c r="W266" s="44"/>
      <c r="X266" s="44"/>
    </row>
    <row r="267" spans="1:24" s="17" customFormat="1" ht="18.75" customHeight="1">
      <c r="A267" s="75"/>
      <c r="B267" s="76"/>
      <c r="C267" s="76"/>
      <c r="D267" s="82"/>
      <c r="E267" s="84"/>
      <c r="F267" s="84"/>
      <c r="G267" s="84"/>
      <c r="H267" s="85"/>
      <c r="I267" s="86"/>
      <c r="J267" s="86"/>
      <c r="K267" s="86"/>
      <c r="L267" s="86"/>
      <c r="M267" s="86"/>
      <c r="N267" s="86"/>
      <c r="O267" s="87"/>
      <c r="R267" s="31"/>
      <c r="T267" s="44"/>
      <c r="U267" s="44"/>
      <c r="V267" s="44"/>
      <c r="W267" s="44"/>
      <c r="X267" s="44"/>
    </row>
    <row r="268" spans="1:24" s="17" customFormat="1" ht="18.75" customHeight="1">
      <c r="A268" s="75"/>
      <c r="B268" s="76"/>
      <c r="C268" s="76"/>
      <c r="D268" s="82"/>
      <c r="E268" s="84"/>
      <c r="F268" s="84"/>
      <c r="G268" s="84"/>
      <c r="H268" s="85"/>
      <c r="I268" s="86"/>
      <c r="J268" s="86"/>
      <c r="K268" s="86"/>
      <c r="L268" s="86"/>
      <c r="M268" s="86"/>
      <c r="N268" s="86"/>
      <c r="O268" s="87"/>
      <c r="R268" s="31"/>
      <c r="T268" s="44"/>
      <c r="U268" s="44"/>
      <c r="V268" s="44"/>
      <c r="W268" s="44"/>
      <c r="X268" s="44"/>
    </row>
    <row r="269" spans="1:24" s="17" customFormat="1" ht="18.75" customHeight="1">
      <c r="A269" s="75"/>
      <c r="B269" s="76"/>
      <c r="C269" s="76"/>
      <c r="D269" s="82"/>
      <c r="E269" s="84"/>
      <c r="F269" s="84"/>
      <c r="G269" s="84"/>
      <c r="H269" s="85"/>
      <c r="I269" s="86"/>
      <c r="J269" s="86"/>
      <c r="K269" s="86"/>
      <c r="L269" s="86"/>
      <c r="M269" s="86"/>
      <c r="N269" s="86"/>
      <c r="O269" s="87"/>
      <c r="R269" s="31"/>
      <c r="T269" s="44"/>
      <c r="U269" s="44"/>
      <c r="V269" s="44"/>
      <c r="W269" s="44"/>
      <c r="X269" s="44"/>
    </row>
    <row r="270" spans="1:24" s="17" customFormat="1" ht="18.75" customHeight="1">
      <c r="A270" s="75"/>
      <c r="B270" s="76"/>
      <c r="C270" s="76"/>
      <c r="D270" s="82" t="s">
        <v>694</v>
      </c>
      <c r="E270" s="84" t="s">
        <v>696</v>
      </c>
      <c r="F270" s="84" t="s">
        <v>698</v>
      </c>
      <c r="G270" s="84" t="s">
        <v>145</v>
      </c>
      <c r="H270" s="248"/>
      <c r="I270" s="241"/>
      <c r="J270" s="86"/>
      <c r="K270" s="86"/>
      <c r="L270" s="86"/>
      <c r="M270" s="86"/>
      <c r="N270" s="86"/>
      <c r="O270" s="90"/>
      <c r="R270" s="31"/>
      <c r="T270" s="44"/>
      <c r="U270" s="44"/>
      <c r="V270" s="44"/>
      <c r="W270" s="44"/>
      <c r="X270" s="44"/>
    </row>
    <row r="271" spans="1:24" s="17" customFormat="1" ht="18.75" customHeight="1">
      <c r="A271" s="75"/>
      <c r="B271" s="76" t="str">
        <f>D260&amp;D271</f>
        <v>23계</v>
      </c>
      <c r="C271" s="76"/>
      <c r="D271" s="91" t="s">
        <v>146</v>
      </c>
      <c r="E271" s="92"/>
      <c r="F271" s="92"/>
      <c r="G271" s="92"/>
      <c r="H271" s="93"/>
      <c r="I271" s="94"/>
      <c r="J271" s="94"/>
      <c r="K271" s="94"/>
      <c r="L271" s="94"/>
      <c r="M271" s="94"/>
      <c r="N271" s="94"/>
      <c r="O271" s="95"/>
      <c r="P271" s="96"/>
      <c r="Q271" s="96"/>
      <c r="R271" s="31"/>
      <c r="S271" s="96"/>
      <c r="T271" s="44"/>
      <c r="U271" s="44"/>
      <c r="V271" s="44"/>
      <c r="W271" s="44"/>
      <c r="X271" s="44"/>
    </row>
    <row r="272" spans="1:24" s="17" customFormat="1" ht="18.75" customHeight="1">
      <c r="A272" s="75"/>
      <c r="B272" s="76" t="str">
        <f>D272&amp;"항목"</f>
        <v>24항목</v>
      </c>
      <c r="C272" s="76">
        <v>36</v>
      </c>
      <c r="D272" s="77">
        <f>D260+1</f>
        <v>24</v>
      </c>
      <c r="E272" s="78" t="s">
        <v>1134</v>
      </c>
      <c r="F272" s="78" t="s">
        <v>1129</v>
      </c>
      <c r="G272" s="79" t="s">
        <v>262</v>
      </c>
      <c r="H272" s="250"/>
      <c r="I272" s="80"/>
      <c r="J272" s="80"/>
      <c r="K272" s="80"/>
      <c r="L272" s="80"/>
      <c r="M272" s="80"/>
      <c r="N272" s="80"/>
      <c r="O272" s="81" t="s">
        <v>845</v>
      </c>
      <c r="R272" s="31"/>
      <c r="T272" s="44"/>
      <c r="U272" s="44"/>
      <c r="V272" s="44"/>
      <c r="W272" s="44"/>
      <c r="X272" s="44"/>
    </row>
    <row r="273" spans="1:24" s="17" customFormat="1" ht="18.75" customHeight="1">
      <c r="A273" s="75"/>
      <c r="B273" s="76"/>
      <c r="C273" s="76"/>
      <c r="D273" s="82"/>
      <c r="E273" s="83"/>
      <c r="F273" s="83"/>
      <c r="G273" s="84"/>
      <c r="H273" s="85"/>
      <c r="I273" s="86"/>
      <c r="J273" s="86"/>
      <c r="K273" s="86"/>
      <c r="L273" s="86"/>
      <c r="M273" s="86"/>
      <c r="N273" s="86"/>
      <c r="O273" s="87"/>
      <c r="R273" s="31"/>
      <c r="S273" s="44"/>
      <c r="T273" s="44" t="s">
        <v>735</v>
      </c>
      <c r="U273" s="44"/>
      <c r="V273" s="44" t="s">
        <v>402</v>
      </c>
      <c r="W273" s="44"/>
      <c r="X273" s="44"/>
    </row>
    <row r="274" spans="1:24" s="17" customFormat="1" ht="18.75" customHeight="1">
      <c r="A274" s="75"/>
      <c r="B274" s="76"/>
      <c r="C274" s="76">
        <v>18</v>
      </c>
      <c r="D274" s="82" t="s">
        <v>715</v>
      </c>
      <c r="E274" s="84" t="s">
        <v>1127</v>
      </c>
      <c r="F274" s="84" t="s">
        <v>920</v>
      </c>
      <c r="G274" s="247" t="s">
        <v>262</v>
      </c>
      <c r="H274" s="249"/>
      <c r="I274" s="86"/>
      <c r="J274" s="86"/>
      <c r="K274" s="86"/>
      <c r="L274" s="86"/>
      <c r="M274" s="86"/>
      <c r="N274" s="86"/>
      <c r="O274" s="89"/>
      <c r="Q274" s="88">
        <f>T274*U274*V274*W274*X274</f>
        <v>0.11000000000000001</v>
      </c>
      <c r="R274" s="31"/>
      <c r="T274" s="44">
        <v>0.1</v>
      </c>
      <c r="U274" s="44">
        <v>1</v>
      </c>
      <c r="V274" s="44">
        <v>1.1000000000000001</v>
      </c>
      <c r="W274" s="44">
        <v>1</v>
      </c>
      <c r="X274" s="44">
        <v>1</v>
      </c>
    </row>
    <row r="275" spans="1:24" s="17" customFormat="1" ht="18.75" customHeight="1">
      <c r="A275" s="75"/>
      <c r="B275" s="76"/>
      <c r="C275" s="76"/>
      <c r="D275" s="82" t="s">
        <v>682</v>
      </c>
      <c r="E275" s="84" t="s">
        <v>1127</v>
      </c>
      <c r="F275" s="84" t="s">
        <v>855</v>
      </c>
      <c r="G275" s="84" t="s">
        <v>687</v>
      </c>
      <c r="H275" s="248"/>
      <c r="I275" s="86"/>
      <c r="J275" s="86"/>
      <c r="K275" s="86"/>
      <c r="L275" s="86"/>
      <c r="M275" s="86"/>
      <c r="N275" s="86"/>
      <c r="O275" s="89" t="s">
        <v>692</v>
      </c>
      <c r="P275" s="17">
        <f>Q275*R275</f>
        <v>6.4899999999999999E-2</v>
      </c>
      <c r="Q275" s="17">
        <f>Q274</f>
        <v>0.11000000000000001</v>
      </c>
      <c r="R275" s="31">
        <v>0.59</v>
      </c>
      <c r="T275" s="44"/>
      <c r="U275" s="44"/>
      <c r="V275" s="44"/>
      <c r="W275" s="44"/>
      <c r="X275" s="44"/>
    </row>
    <row r="276" spans="1:24" s="17" customFormat="1" ht="18.75" customHeight="1">
      <c r="A276" s="75"/>
      <c r="B276" s="76"/>
      <c r="C276" s="76"/>
      <c r="D276" s="82" t="s">
        <v>694</v>
      </c>
      <c r="E276" s="84" t="s">
        <v>725</v>
      </c>
      <c r="F276" s="84" t="s">
        <v>727</v>
      </c>
      <c r="G276" s="84" t="s">
        <v>52</v>
      </c>
      <c r="H276" s="248"/>
      <c r="I276" s="86"/>
      <c r="J276" s="86"/>
      <c r="K276" s="86"/>
      <c r="L276" s="86"/>
      <c r="M276" s="86"/>
      <c r="N276" s="86"/>
      <c r="O276" s="89"/>
      <c r="R276" s="31"/>
      <c r="T276" s="44"/>
      <c r="U276" s="44"/>
      <c r="V276" s="44"/>
      <c r="W276" s="44"/>
      <c r="X276" s="44"/>
    </row>
    <row r="277" spans="1:24" s="17" customFormat="1" ht="18.75" customHeight="1">
      <c r="A277" s="75"/>
      <c r="B277" s="76"/>
      <c r="C277" s="76"/>
      <c r="D277" s="82" t="s">
        <v>694</v>
      </c>
      <c r="E277" s="84" t="s">
        <v>863</v>
      </c>
      <c r="F277" s="84" t="s">
        <v>885</v>
      </c>
      <c r="G277" s="84" t="s">
        <v>52</v>
      </c>
      <c r="H277" s="245"/>
      <c r="I277" s="86"/>
      <c r="J277" s="86"/>
      <c r="K277" s="86"/>
      <c r="L277" s="86"/>
      <c r="M277" s="86"/>
      <c r="N277" s="86"/>
      <c r="O277" s="87"/>
      <c r="R277" s="31"/>
      <c r="T277" s="44"/>
      <c r="U277" s="44"/>
      <c r="V277" s="44"/>
      <c r="W277" s="44"/>
      <c r="X277" s="44"/>
    </row>
    <row r="278" spans="1:24" s="17" customFormat="1" ht="18.75" customHeight="1">
      <c r="A278" s="75"/>
      <c r="B278" s="76"/>
      <c r="C278" s="76"/>
      <c r="D278" s="82"/>
      <c r="E278" s="84"/>
      <c r="F278" s="84"/>
      <c r="G278" s="84"/>
      <c r="H278" s="245"/>
      <c r="I278" s="86"/>
      <c r="J278" s="86"/>
      <c r="K278" s="86"/>
      <c r="L278" s="86"/>
      <c r="M278" s="86"/>
      <c r="N278" s="86"/>
      <c r="O278" s="87"/>
      <c r="R278" s="31"/>
      <c r="T278" s="44"/>
      <c r="U278" s="44"/>
      <c r="V278" s="44"/>
      <c r="W278" s="44"/>
      <c r="X278" s="44"/>
    </row>
    <row r="279" spans="1:24" s="17" customFormat="1" ht="18.75" customHeight="1">
      <c r="A279" s="75"/>
      <c r="B279" s="76"/>
      <c r="C279" s="76"/>
      <c r="D279" s="82"/>
      <c r="E279" s="84"/>
      <c r="F279" s="84"/>
      <c r="G279" s="84"/>
      <c r="H279" s="85"/>
      <c r="I279" s="86"/>
      <c r="J279" s="86"/>
      <c r="K279" s="86"/>
      <c r="L279" s="86"/>
      <c r="M279" s="86"/>
      <c r="N279" s="86"/>
      <c r="O279" s="87"/>
      <c r="R279" s="31"/>
      <c r="T279" s="44"/>
      <c r="U279" s="44"/>
      <c r="V279" s="44"/>
      <c r="W279" s="44"/>
      <c r="X279" s="44"/>
    </row>
    <row r="280" spans="1:24" s="17" customFormat="1" ht="18.75" customHeight="1">
      <c r="A280" s="75"/>
      <c r="B280" s="76"/>
      <c r="C280" s="76"/>
      <c r="D280" s="82"/>
      <c r="E280" s="84"/>
      <c r="F280" s="84"/>
      <c r="G280" s="84"/>
      <c r="H280" s="85"/>
      <c r="I280" s="86"/>
      <c r="J280" s="86"/>
      <c r="K280" s="86"/>
      <c r="L280" s="86"/>
      <c r="M280" s="86"/>
      <c r="N280" s="86"/>
      <c r="O280" s="87"/>
      <c r="R280" s="31"/>
      <c r="T280" s="44"/>
      <c r="U280" s="44"/>
      <c r="V280" s="44"/>
      <c r="W280" s="44"/>
      <c r="X280" s="44"/>
    </row>
    <row r="281" spans="1:24" s="17" customFormat="1" ht="18.75" customHeight="1">
      <c r="A281" s="75"/>
      <c r="B281" s="76"/>
      <c r="C281" s="76"/>
      <c r="D281" s="82"/>
      <c r="E281" s="84"/>
      <c r="F281" s="84"/>
      <c r="G281" s="84"/>
      <c r="H281" s="85"/>
      <c r="I281" s="86"/>
      <c r="J281" s="86"/>
      <c r="K281" s="86"/>
      <c r="L281" s="86"/>
      <c r="M281" s="86"/>
      <c r="N281" s="86"/>
      <c r="O281" s="87"/>
      <c r="R281" s="31"/>
      <c r="T281" s="44"/>
      <c r="U281" s="44"/>
      <c r="V281" s="44"/>
      <c r="W281" s="44"/>
      <c r="X281" s="44"/>
    </row>
    <row r="282" spans="1:24" s="17" customFormat="1" ht="18.75" customHeight="1">
      <c r="A282" s="75"/>
      <c r="B282" s="76"/>
      <c r="C282" s="76"/>
      <c r="D282" s="82" t="s">
        <v>694</v>
      </c>
      <c r="E282" s="84" t="s">
        <v>696</v>
      </c>
      <c r="F282" s="84" t="s">
        <v>698</v>
      </c>
      <c r="G282" s="84" t="s">
        <v>145</v>
      </c>
      <c r="H282" s="248"/>
      <c r="I282" s="241"/>
      <c r="J282" s="86"/>
      <c r="K282" s="86"/>
      <c r="L282" s="86"/>
      <c r="M282" s="86"/>
      <c r="N282" s="86"/>
      <c r="O282" s="90"/>
      <c r="R282" s="31"/>
      <c r="T282" s="44"/>
      <c r="U282" s="44"/>
      <c r="V282" s="44"/>
      <c r="W282" s="44"/>
      <c r="X282" s="44"/>
    </row>
    <row r="283" spans="1:24" s="17" customFormat="1" ht="18.75" customHeight="1">
      <c r="A283" s="75"/>
      <c r="B283" s="76" t="str">
        <f>D272&amp;D283</f>
        <v>24계</v>
      </c>
      <c r="C283" s="76"/>
      <c r="D283" s="91" t="s">
        <v>146</v>
      </c>
      <c r="E283" s="92"/>
      <c r="F283" s="92"/>
      <c r="G283" s="92"/>
      <c r="H283" s="93"/>
      <c r="I283" s="94"/>
      <c r="J283" s="94"/>
      <c r="K283" s="94"/>
      <c r="L283" s="94"/>
      <c r="M283" s="94"/>
      <c r="N283" s="94"/>
      <c r="O283" s="95"/>
      <c r="P283" s="96"/>
      <c r="Q283" s="96"/>
      <c r="R283" s="31"/>
      <c r="S283" s="96"/>
      <c r="T283" s="44"/>
      <c r="U283" s="44"/>
      <c r="V283" s="44"/>
      <c r="W283" s="44"/>
      <c r="X283" s="44"/>
    </row>
    <row r="284" spans="1:24" s="17" customFormat="1" ht="18.75" customHeight="1">
      <c r="A284" s="75"/>
      <c r="B284" s="76" t="str">
        <f>D284&amp;"항목"</f>
        <v>25항목</v>
      </c>
      <c r="C284" s="76">
        <v>24</v>
      </c>
      <c r="D284" s="77">
        <f>D272+1</f>
        <v>25</v>
      </c>
      <c r="E284" s="78" t="s">
        <v>1294</v>
      </c>
      <c r="F284" s="78" t="s">
        <v>1295</v>
      </c>
      <c r="G284" s="79" t="s">
        <v>262</v>
      </c>
      <c r="H284" s="250"/>
      <c r="I284" s="80"/>
      <c r="J284" s="80"/>
      <c r="K284" s="80"/>
      <c r="L284" s="80"/>
      <c r="M284" s="80"/>
      <c r="N284" s="80"/>
      <c r="O284" s="81" t="s">
        <v>1424</v>
      </c>
      <c r="R284" s="31"/>
      <c r="T284" s="44"/>
      <c r="U284" s="44"/>
      <c r="V284" s="44"/>
      <c r="W284" s="44"/>
      <c r="X284" s="44"/>
    </row>
    <row r="285" spans="1:24" s="17" customFormat="1" ht="18.75" customHeight="1">
      <c r="A285" s="75"/>
      <c r="B285" s="76"/>
      <c r="C285" s="76"/>
      <c r="D285" s="82"/>
      <c r="E285" s="83"/>
      <c r="F285" s="83"/>
      <c r="G285" s="84"/>
      <c r="H285" s="85"/>
      <c r="I285" s="86"/>
      <c r="J285" s="86"/>
      <c r="K285" s="86"/>
      <c r="L285" s="86"/>
      <c r="M285" s="86"/>
      <c r="N285" s="86"/>
      <c r="O285" s="87"/>
      <c r="R285" s="31"/>
      <c r="S285" s="44"/>
      <c r="T285" s="44" t="s">
        <v>735</v>
      </c>
      <c r="U285" s="44"/>
      <c r="V285" s="44" t="s">
        <v>402</v>
      </c>
      <c r="W285" s="44" t="s">
        <v>1425</v>
      </c>
      <c r="X285" s="44"/>
    </row>
    <row r="286" spans="1:24" s="17" customFormat="1" ht="18.75" customHeight="1">
      <c r="A286" s="75"/>
      <c r="B286" s="76"/>
      <c r="C286" s="76">
        <v>12</v>
      </c>
      <c r="D286" s="82" t="s">
        <v>715</v>
      </c>
      <c r="E286" s="84" t="s">
        <v>1426</v>
      </c>
      <c r="F286" s="84" t="s">
        <v>990</v>
      </c>
      <c r="G286" s="247" t="s">
        <v>262</v>
      </c>
      <c r="H286" s="249"/>
      <c r="I286" s="86"/>
      <c r="J286" s="86"/>
      <c r="K286" s="86"/>
      <c r="L286" s="86"/>
      <c r="M286" s="86"/>
      <c r="N286" s="86"/>
      <c r="O286" s="89" t="s">
        <v>1425</v>
      </c>
      <c r="Q286" s="88">
        <f>T286*U286*V286*W286*X286</f>
        <v>0.17600000000000005</v>
      </c>
      <c r="R286" s="31"/>
      <c r="T286" s="44">
        <v>0.1</v>
      </c>
      <c r="U286" s="44">
        <v>1</v>
      </c>
      <c r="V286" s="44">
        <v>1.1000000000000001</v>
      </c>
      <c r="W286" s="44">
        <v>2</v>
      </c>
      <c r="X286" s="44">
        <v>0.8</v>
      </c>
    </row>
    <row r="287" spans="1:24" s="17" customFormat="1" ht="18.75" customHeight="1">
      <c r="A287" s="75"/>
      <c r="B287" s="76"/>
      <c r="C287" s="76"/>
      <c r="D287" s="82" t="s">
        <v>682</v>
      </c>
      <c r="E287" s="84" t="s">
        <v>955</v>
      </c>
      <c r="F287" s="84" t="s">
        <v>741</v>
      </c>
      <c r="G287" s="84" t="s">
        <v>687</v>
      </c>
      <c r="H287" s="248"/>
      <c r="I287" s="86"/>
      <c r="J287" s="86"/>
      <c r="K287" s="86"/>
      <c r="L287" s="86"/>
      <c r="M287" s="86"/>
      <c r="N287" s="86"/>
      <c r="O287" s="89" t="s">
        <v>692</v>
      </c>
      <c r="P287" s="17">
        <f>Q287*R287</f>
        <v>4.0480000000000009E-2</v>
      </c>
      <c r="Q287" s="17">
        <f>Q286</f>
        <v>0.17600000000000005</v>
      </c>
      <c r="R287" s="31">
        <v>0.23</v>
      </c>
      <c r="T287" s="44"/>
      <c r="U287" s="44"/>
      <c r="V287" s="44"/>
      <c r="W287" s="44"/>
      <c r="X287" s="44"/>
    </row>
    <row r="288" spans="1:24" s="17" customFormat="1" ht="18.75" customHeight="1">
      <c r="A288" s="75"/>
      <c r="B288" s="76"/>
      <c r="C288" s="76"/>
      <c r="D288" s="82" t="s">
        <v>694</v>
      </c>
      <c r="E288" s="84" t="s">
        <v>725</v>
      </c>
      <c r="F288" s="84" t="s">
        <v>727</v>
      </c>
      <c r="G288" s="84" t="s">
        <v>52</v>
      </c>
      <c r="H288" s="248"/>
      <c r="I288" s="86"/>
      <c r="J288" s="86"/>
      <c r="K288" s="86"/>
      <c r="L288" s="86"/>
      <c r="M288" s="86"/>
      <c r="N288" s="86"/>
      <c r="O288" s="89"/>
      <c r="R288" s="31"/>
      <c r="T288" s="44"/>
      <c r="U288" s="44"/>
      <c r="V288" s="44"/>
      <c r="W288" s="44"/>
      <c r="X288" s="44"/>
    </row>
    <row r="289" spans="1:24" s="17" customFormat="1" ht="18.75" customHeight="1">
      <c r="A289" s="75"/>
      <c r="B289" s="76"/>
      <c r="C289" s="76"/>
      <c r="D289" s="82"/>
      <c r="E289" s="84"/>
      <c r="F289" s="84"/>
      <c r="G289" s="84"/>
      <c r="H289" s="245"/>
      <c r="I289" s="86"/>
      <c r="J289" s="86"/>
      <c r="K289" s="86"/>
      <c r="L289" s="86"/>
      <c r="M289" s="86"/>
      <c r="N289" s="86"/>
      <c r="O289" s="87"/>
      <c r="R289" s="31"/>
      <c r="T289" s="44"/>
      <c r="U289" s="44"/>
      <c r="V289" s="44"/>
      <c r="W289" s="44"/>
      <c r="X289" s="44"/>
    </row>
    <row r="290" spans="1:24" s="17" customFormat="1" ht="18.75" customHeight="1">
      <c r="A290" s="75"/>
      <c r="B290" s="76"/>
      <c r="C290" s="76"/>
      <c r="D290" s="82"/>
      <c r="E290" s="84"/>
      <c r="F290" s="84"/>
      <c r="G290" s="84"/>
      <c r="H290" s="245"/>
      <c r="I290" s="86"/>
      <c r="J290" s="86"/>
      <c r="K290" s="86"/>
      <c r="L290" s="86"/>
      <c r="M290" s="86"/>
      <c r="N290" s="86"/>
      <c r="O290" s="87"/>
      <c r="R290" s="31"/>
      <c r="T290" s="44"/>
      <c r="U290" s="44"/>
      <c r="V290" s="44"/>
      <c r="W290" s="44"/>
      <c r="X290" s="44"/>
    </row>
    <row r="291" spans="1:24" s="17" customFormat="1" ht="18.75" customHeight="1">
      <c r="A291" s="75"/>
      <c r="B291" s="76"/>
      <c r="C291" s="76"/>
      <c r="D291" s="82"/>
      <c r="E291" s="84"/>
      <c r="F291" s="84"/>
      <c r="G291" s="84"/>
      <c r="H291" s="85"/>
      <c r="I291" s="86"/>
      <c r="J291" s="86"/>
      <c r="K291" s="86"/>
      <c r="L291" s="86"/>
      <c r="M291" s="86"/>
      <c r="N291" s="86"/>
      <c r="O291" s="87"/>
      <c r="R291" s="31"/>
      <c r="T291" s="44"/>
      <c r="U291" s="44"/>
      <c r="V291" s="44"/>
      <c r="W291" s="44"/>
      <c r="X291" s="44"/>
    </row>
    <row r="292" spans="1:24" s="17" customFormat="1" ht="18.75" customHeight="1">
      <c r="A292" s="75"/>
      <c r="B292" s="76"/>
      <c r="C292" s="76"/>
      <c r="D292" s="82"/>
      <c r="E292" s="84"/>
      <c r="F292" s="84"/>
      <c r="G292" s="84"/>
      <c r="H292" s="85"/>
      <c r="I292" s="86"/>
      <c r="J292" s="86"/>
      <c r="K292" s="86"/>
      <c r="L292" s="86"/>
      <c r="M292" s="86"/>
      <c r="N292" s="86"/>
      <c r="O292" s="87"/>
      <c r="R292" s="31"/>
      <c r="T292" s="44"/>
      <c r="U292" s="44"/>
      <c r="V292" s="44"/>
      <c r="W292" s="44"/>
      <c r="X292" s="44"/>
    </row>
    <row r="293" spans="1:24" s="17" customFormat="1" ht="18.75" customHeight="1">
      <c r="A293" s="75"/>
      <c r="B293" s="76"/>
      <c r="C293" s="76"/>
      <c r="D293" s="82"/>
      <c r="E293" s="84"/>
      <c r="F293" s="84"/>
      <c r="G293" s="84"/>
      <c r="H293" s="85"/>
      <c r="I293" s="86"/>
      <c r="J293" s="86"/>
      <c r="K293" s="86"/>
      <c r="L293" s="86"/>
      <c r="M293" s="86"/>
      <c r="N293" s="86"/>
      <c r="O293" s="87"/>
      <c r="R293" s="31"/>
      <c r="T293" s="44"/>
      <c r="U293" s="44"/>
      <c r="V293" s="44"/>
      <c r="W293" s="44"/>
      <c r="X293" s="44"/>
    </row>
    <row r="294" spans="1:24" s="17" customFormat="1" ht="18.75" customHeight="1">
      <c r="A294" s="75"/>
      <c r="B294" s="76"/>
      <c r="C294" s="76"/>
      <c r="D294" s="82" t="s">
        <v>694</v>
      </c>
      <c r="E294" s="84" t="s">
        <v>696</v>
      </c>
      <c r="F294" s="84" t="s">
        <v>698</v>
      </c>
      <c r="G294" s="84" t="s">
        <v>145</v>
      </c>
      <c r="H294" s="248"/>
      <c r="I294" s="241"/>
      <c r="J294" s="86"/>
      <c r="K294" s="86"/>
      <c r="L294" s="86"/>
      <c r="M294" s="86"/>
      <c r="N294" s="86"/>
      <c r="O294" s="90"/>
      <c r="R294" s="31"/>
      <c r="T294" s="44"/>
      <c r="U294" s="44"/>
      <c r="V294" s="44"/>
      <c r="W294" s="44"/>
      <c r="X294" s="44"/>
    </row>
    <row r="295" spans="1:24" s="17" customFormat="1" ht="18.75" customHeight="1">
      <c r="A295" s="75"/>
      <c r="B295" s="76" t="str">
        <f>D284&amp;D295</f>
        <v>25계</v>
      </c>
      <c r="C295" s="76"/>
      <c r="D295" s="91" t="s">
        <v>146</v>
      </c>
      <c r="E295" s="92"/>
      <c r="F295" s="92"/>
      <c r="G295" s="92"/>
      <c r="H295" s="93"/>
      <c r="I295" s="94"/>
      <c r="J295" s="94"/>
      <c r="K295" s="94"/>
      <c r="L295" s="94"/>
      <c r="M295" s="94"/>
      <c r="N295" s="94"/>
      <c r="O295" s="95"/>
      <c r="P295" s="96"/>
      <c r="Q295" s="96"/>
      <c r="R295" s="31"/>
      <c r="S295" s="96"/>
      <c r="T295" s="44"/>
      <c r="U295" s="44"/>
      <c r="V295" s="44"/>
      <c r="W295" s="44"/>
      <c r="X295" s="44"/>
    </row>
    <row r="296" spans="1:24" s="17" customFormat="1" ht="18.75" customHeight="1">
      <c r="A296" s="75"/>
      <c r="B296" s="76" t="str">
        <f>D296&amp;"항목"</f>
        <v>26항목</v>
      </c>
      <c r="C296" s="76">
        <v>48</v>
      </c>
      <c r="D296" s="77">
        <f>D284+1</f>
        <v>26</v>
      </c>
      <c r="E296" s="78" t="s">
        <v>1296</v>
      </c>
      <c r="F296" s="78" t="s">
        <v>1410</v>
      </c>
      <c r="G296" s="79" t="s">
        <v>262</v>
      </c>
      <c r="H296" s="250"/>
      <c r="I296" s="80"/>
      <c r="J296" s="80"/>
      <c r="K296" s="80"/>
      <c r="L296" s="80"/>
      <c r="M296" s="80"/>
      <c r="N296" s="80"/>
      <c r="O296" s="81" t="s">
        <v>1303</v>
      </c>
      <c r="R296" s="31"/>
      <c r="T296" s="44"/>
      <c r="U296" s="44"/>
      <c r="V296" s="44"/>
      <c r="W296" s="44"/>
      <c r="X296" s="44"/>
    </row>
    <row r="297" spans="1:24" s="17" customFormat="1" ht="18.75" customHeight="1">
      <c r="A297" s="75"/>
      <c r="B297" s="76"/>
      <c r="C297" s="76"/>
      <c r="D297" s="82"/>
      <c r="E297" s="83"/>
      <c r="F297" s="83"/>
      <c r="G297" s="84"/>
      <c r="H297" s="85"/>
      <c r="I297" s="86"/>
      <c r="J297" s="86"/>
      <c r="K297" s="86"/>
      <c r="L297" s="86"/>
      <c r="M297" s="86"/>
      <c r="N297" s="86"/>
      <c r="O297" s="87"/>
      <c r="R297" s="31"/>
      <c r="S297" s="44"/>
      <c r="T297" s="44" t="s">
        <v>735</v>
      </c>
      <c r="U297" s="44" t="s">
        <v>1411</v>
      </c>
      <c r="V297" s="44" t="s">
        <v>402</v>
      </c>
      <c r="W297" s="44"/>
      <c r="X297" s="17" t="s">
        <v>1415</v>
      </c>
    </row>
    <row r="298" spans="1:24" s="17" customFormat="1" ht="18.75" customHeight="1">
      <c r="A298" s="75"/>
      <c r="B298" s="76"/>
      <c r="C298" s="76">
        <v>20</v>
      </c>
      <c r="D298" s="82" t="s">
        <v>715</v>
      </c>
      <c r="E298" s="84" t="s">
        <v>1410</v>
      </c>
      <c r="F298" s="84"/>
      <c r="G298" s="247" t="s">
        <v>262</v>
      </c>
      <c r="H298" s="337"/>
      <c r="I298" s="86"/>
      <c r="J298" s="86"/>
      <c r="K298" s="86"/>
      <c r="L298" s="86"/>
      <c r="M298" s="86"/>
      <c r="N298" s="86"/>
      <c r="O298" s="89"/>
      <c r="Q298" s="88">
        <f>T298*U298*V298*W298*X298</f>
        <v>8.8000000000000023E-2</v>
      </c>
      <c r="R298" s="31"/>
      <c r="T298" s="44">
        <v>0.1</v>
      </c>
      <c r="U298" s="44">
        <v>1</v>
      </c>
      <c r="V298" s="44">
        <v>1.1000000000000001</v>
      </c>
      <c r="W298" s="44">
        <v>1</v>
      </c>
      <c r="X298" s="44">
        <v>0.8</v>
      </c>
    </row>
    <row r="299" spans="1:24" s="17" customFormat="1" ht="18.75" customHeight="1">
      <c r="A299" s="75"/>
      <c r="B299" s="76"/>
      <c r="C299" s="76"/>
      <c r="D299" s="82" t="s">
        <v>682</v>
      </c>
      <c r="E299" s="84" t="s">
        <v>1412</v>
      </c>
      <c r="F299" s="84" t="s">
        <v>741</v>
      </c>
      <c r="G299" s="84" t="s">
        <v>687</v>
      </c>
      <c r="H299" s="248"/>
      <c r="I299" s="86"/>
      <c r="J299" s="86"/>
      <c r="K299" s="86"/>
      <c r="L299" s="86"/>
      <c r="M299" s="86"/>
      <c r="N299" s="86"/>
      <c r="O299" s="89" t="s">
        <v>692</v>
      </c>
      <c r="P299" s="17">
        <f>Q299*R299</f>
        <v>1.6720000000000006E-2</v>
      </c>
      <c r="Q299" s="17">
        <f>Q298</f>
        <v>8.8000000000000023E-2</v>
      </c>
      <c r="R299" s="31">
        <v>0.19</v>
      </c>
      <c r="T299" s="44"/>
      <c r="U299" s="44"/>
      <c r="V299" s="44"/>
      <c r="W299" s="44"/>
      <c r="X299" s="44"/>
    </row>
    <row r="300" spans="1:24" s="17" customFormat="1" ht="18.75" customHeight="1">
      <c r="A300" s="75"/>
      <c r="B300" s="76"/>
      <c r="C300" s="76"/>
      <c r="D300" s="82" t="s">
        <v>694</v>
      </c>
      <c r="E300" s="84" t="s">
        <v>725</v>
      </c>
      <c r="F300" s="84" t="s">
        <v>727</v>
      </c>
      <c r="G300" s="84" t="s">
        <v>52</v>
      </c>
      <c r="H300" s="248"/>
      <c r="I300" s="86"/>
      <c r="J300" s="86"/>
      <c r="K300" s="86"/>
      <c r="L300" s="86"/>
      <c r="M300" s="86"/>
      <c r="N300" s="86"/>
      <c r="O300" s="89" t="s">
        <v>1413</v>
      </c>
      <c r="R300" s="31"/>
      <c r="T300" s="44"/>
      <c r="U300" s="44"/>
      <c r="V300" s="44"/>
      <c r="W300" s="44"/>
      <c r="X300" s="44"/>
    </row>
    <row r="301" spans="1:24" s="17" customFormat="1" ht="18.75" customHeight="1">
      <c r="A301" s="75"/>
      <c r="B301" s="76"/>
      <c r="C301" s="76"/>
      <c r="D301" s="82"/>
      <c r="E301" s="84"/>
      <c r="F301" s="84"/>
      <c r="G301" s="84"/>
      <c r="H301" s="245"/>
      <c r="I301" s="86"/>
      <c r="J301" s="86"/>
      <c r="K301" s="86"/>
      <c r="L301" s="86"/>
      <c r="M301" s="86"/>
      <c r="N301" s="86"/>
      <c r="O301" s="87"/>
      <c r="R301" s="31"/>
      <c r="T301" s="44"/>
      <c r="U301" s="44"/>
      <c r="V301" s="44"/>
      <c r="W301" s="44"/>
      <c r="X301" s="44"/>
    </row>
    <row r="302" spans="1:24" s="17" customFormat="1" ht="18.75" customHeight="1">
      <c r="A302" s="75"/>
      <c r="B302" s="76"/>
      <c r="C302" s="76"/>
      <c r="D302" s="82"/>
      <c r="E302" s="84"/>
      <c r="F302" s="84"/>
      <c r="G302" s="84"/>
      <c r="H302" s="245"/>
      <c r="I302" s="86"/>
      <c r="J302" s="86"/>
      <c r="K302" s="86"/>
      <c r="L302" s="86"/>
      <c r="M302" s="86"/>
      <c r="N302" s="86"/>
      <c r="O302" s="87"/>
      <c r="R302" s="31"/>
      <c r="T302" s="44"/>
      <c r="U302" s="44"/>
      <c r="V302" s="44"/>
      <c r="W302" s="44"/>
      <c r="X302" s="44"/>
    </row>
    <row r="303" spans="1:24" s="17" customFormat="1" ht="18.75" customHeight="1">
      <c r="A303" s="75"/>
      <c r="B303" s="76"/>
      <c r="C303" s="76"/>
      <c r="D303" s="82"/>
      <c r="E303" s="84"/>
      <c r="F303" s="84"/>
      <c r="G303" s="84"/>
      <c r="H303" s="85"/>
      <c r="I303" s="86"/>
      <c r="J303" s="86"/>
      <c r="K303" s="86"/>
      <c r="L303" s="86"/>
      <c r="M303" s="86"/>
      <c r="N303" s="86"/>
      <c r="O303" s="87"/>
      <c r="R303" s="31"/>
      <c r="T303" s="44"/>
      <c r="U303" s="44"/>
      <c r="V303" s="44"/>
      <c r="W303" s="44"/>
      <c r="X303" s="44"/>
    </row>
    <row r="304" spans="1:24" s="17" customFormat="1" ht="18.75" customHeight="1">
      <c r="A304" s="75"/>
      <c r="B304" s="76"/>
      <c r="C304" s="76"/>
      <c r="D304" s="82"/>
      <c r="E304" s="84"/>
      <c r="F304" s="84"/>
      <c r="G304" s="84"/>
      <c r="H304" s="85"/>
      <c r="I304" s="86"/>
      <c r="J304" s="86"/>
      <c r="K304" s="86"/>
      <c r="L304" s="86"/>
      <c r="M304" s="86"/>
      <c r="N304" s="86"/>
      <c r="O304" s="87"/>
      <c r="R304" s="31"/>
      <c r="T304" s="44"/>
      <c r="U304" s="44"/>
      <c r="V304" s="44"/>
      <c r="W304" s="44"/>
      <c r="X304" s="44"/>
    </row>
    <row r="305" spans="1:24" s="17" customFormat="1" ht="18.75" customHeight="1">
      <c r="A305" s="75"/>
      <c r="B305" s="76"/>
      <c r="C305" s="76"/>
      <c r="D305" s="82"/>
      <c r="E305" s="84"/>
      <c r="F305" s="84"/>
      <c r="G305" s="84"/>
      <c r="H305" s="85"/>
      <c r="I305" s="86"/>
      <c r="J305" s="86"/>
      <c r="K305" s="86"/>
      <c r="L305" s="86"/>
      <c r="M305" s="86"/>
      <c r="N305" s="86"/>
      <c r="O305" s="87"/>
      <c r="R305" s="31"/>
      <c r="T305" s="44"/>
      <c r="U305" s="44"/>
      <c r="V305" s="44"/>
      <c r="W305" s="44"/>
      <c r="X305" s="44"/>
    </row>
    <row r="306" spans="1:24" s="17" customFormat="1" ht="18.75" customHeight="1">
      <c r="A306" s="75"/>
      <c r="B306" s="76"/>
      <c r="C306" s="76"/>
      <c r="D306" s="82" t="s">
        <v>694</v>
      </c>
      <c r="E306" s="84" t="s">
        <v>696</v>
      </c>
      <c r="F306" s="84" t="s">
        <v>698</v>
      </c>
      <c r="G306" s="84" t="s">
        <v>145</v>
      </c>
      <c r="H306" s="248"/>
      <c r="I306" s="241"/>
      <c r="J306" s="86"/>
      <c r="K306" s="86"/>
      <c r="L306" s="86"/>
      <c r="M306" s="86"/>
      <c r="N306" s="86"/>
      <c r="O306" s="90"/>
      <c r="R306" s="31"/>
      <c r="T306" s="44"/>
      <c r="U306" s="44"/>
      <c r="V306" s="44"/>
      <c r="W306" s="44"/>
      <c r="X306" s="44"/>
    </row>
    <row r="307" spans="1:24" s="17" customFormat="1" ht="18.75" customHeight="1">
      <c r="A307" s="75"/>
      <c r="B307" s="76" t="str">
        <f>D296&amp;D307</f>
        <v>26계</v>
      </c>
      <c r="C307" s="76"/>
      <c r="D307" s="91" t="s">
        <v>146</v>
      </c>
      <c r="E307" s="92"/>
      <c r="F307" s="92"/>
      <c r="G307" s="92"/>
      <c r="H307" s="93"/>
      <c r="I307" s="94"/>
      <c r="J307" s="94"/>
      <c r="K307" s="94"/>
      <c r="L307" s="94"/>
      <c r="M307" s="94"/>
      <c r="N307" s="94"/>
      <c r="O307" s="95"/>
      <c r="P307" s="96"/>
      <c r="Q307" s="96"/>
      <c r="R307" s="31"/>
      <c r="S307" s="96"/>
      <c r="T307" s="44"/>
      <c r="U307" s="44"/>
      <c r="V307" s="44"/>
      <c r="W307" s="44"/>
      <c r="X307" s="44"/>
    </row>
    <row r="308" spans="1:24" s="17" customFormat="1" ht="18.75" customHeight="1">
      <c r="A308" s="75"/>
      <c r="B308" s="76" t="str">
        <f>D308&amp;"항목"</f>
        <v>27항목</v>
      </c>
      <c r="C308" s="76">
        <v>49</v>
      </c>
      <c r="D308" s="77">
        <f>D296+1</f>
        <v>27</v>
      </c>
      <c r="E308" s="78" t="s">
        <v>1302</v>
      </c>
      <c r="F308" s="78" t="s">
        <v>1416</v>
      </c>
      <c r="G308" s="79" t="s">
        <v>262</v>
      </c>
      <c r="H308" s="250"/>
      <c r="I308" s="80"/>
      <c r="J308" s="80"/>
      <c r="K308" s="80"/>
      <c r="L308" s="80"/>
      <c r="M308" s="80"/>
      <c r="N308" s="80"/>
      <c r="O308" s="81" t="s">
        <v>1303</v>
      </c>
      <c r="R308" s="31"/>
      <c r="T308" s="44"/>
      <c r="U308" s="44"/>
      <c r="V308" s="44"/>
      <c r="W308" s="44"/>
      <c r="X308" s="44"/>
    </row>
    <row r="309" spans="1:24" s="17" customFormat="1" ht="18.75" customHeight="1">
      <c r="A309" s="75"/>
      <c r="B309" s="76"/>
      <c r="C309" s="76"/>
      <c r="D309" s="82"/>
      <c r="E309" s="83"/>
      <c r="F309" s="83"/>
      <c r="G309" s="84"/>
      <c r="H309" s="85"/>
      <c r="I309" s="86"/>
      <c r="J309" s="86"/>
      <c r="K309" s="86"/>
      <c r="L309" s="86"/>
      <c r="M309" s="86"/>
      <c r="N309" s="86"/>
      <c r="O309" s="87"/>
      <c r="R309" s="31"/>
      <c r="S309" s="44"/>
      <c r="T309" s="44" t="s">
        <v>735</v>
      </c>
      <c r="U309" s="44" t="s">
        <v>918</v>
      </c>
      <c r="V309" s="44" t="s">
        <v>402</v>
      </c>
      <c r="W309" s="44"/>
      <c r="X309" s="44"/>
    </row>
    <row r="310" spans="1:24" s="17" customFormat="1" ht="18.75" customHeight="1">
      <c r="A310" s="75"/>
      <c r="B310" s="76"/>
      <c r="C310" s="76"/>
      <c r="D310" s="82"/>
      <c r="E310" s="84"/>
      <c r="F310" s="84"/>
      <c r="G310" s="247"/>
      <c r="H310" s="248"/>
      <c r="I310" s="86"/>
      <c r="J310" s="86"/>
      <c r="K310" s="86"/>
      <c r="L310" s="86"/>
      <c r="M310" s="86"/>
      <c r="N310" s="86"/>
      <c r="O310" s="89"/>
      <c r="Q310" s="88">
        <f>T310*U310*V310*W310*X310</f>
        <v>5.5000000000000007E-2</v>
      </c>
      <c r="R310" s="31"/>
      <c r="T310" s="44">
        <v>0.1</v>
      </c>
      <c r="U310" s="44">
        <v>0.5</v>
      </c>
      <c r="V310" s="44">
        <v>1.1000000000000001</v>
      </c>
      <c r="W310" s="44">
        <v>1</v>
      </c>
      <c r="X310" s="44">
        <v>1</v>
      </c>
    </row>
    <row r="311" spans="1:24" s="17" customFormat="1" ht="18.75" customHeight="1">
      <c r="A311" s="75"/>
      <c r="B311" s="76"/>
      <c r="C311" s="76"/>
      <c r="D311" s="82" t="s">
        <v>682</v>
      </c>
      <c r="E311" s="84" t="s">
        <v>1293</v>
      </c>
      <c r="F311" s="84" t="s">
        <v>855</v>
      </c>
      <c r="G311" s="84" t="s">
        <v>687</v>
      </c>
      <c r="H311" s="248"/>
      <c r="I311" s="86"/>
      <c r="J311" s="86"/>
      <c r="K311" s="86"/>
      <c r="L311" s="86"/>
      <c r="M311" s="86"/>
      <c r="N311" s="86"/>
      <c r="O311" s="89" t="s">
        <v>692</v>
      </c>
      <c r="P311" s="17">
        <f>Q311*R311</f>
        <v>7.700000000000002E-3</v>
      </c>
      <c r="Q311" s="17">
        <f>Q310</f>
        <v>5.5000000000000007E-2</v>
      </c>
      <c r="R311" s="31">
        <v>0.14000000000000001</v>
      </c>
      <c r="T311" s="44"/>
      <c r="U311" s="44"/>
      <c r="V311" s="44"/>
      <c r="W311" s="44"/>
      <c r="X311" s="44"/>
    </row>
    <row r="312" spans="1:24" s="17" customFormat="1" ht="18.75" customHeight="1">
      <c r="A312" s="75"/>
      <c r="B312" s="76"/>
      <c r="C312" s="76"/>
      <c r="D312" s="82"/>
      <c r="E312" s="84"/>
      <c r="F312" s="84"/>
      <c r="G312" s="84"/>
      <c r="H312" s="248"/>
      <c r="I312" s="86"/>
      <c r="J312" s="86"/>
      <c r="K312" s="86"/>
      <c r="L312" s="86"/>
      <c r="M312" s="86"/>
      <c r="N312" s="86"/>
      <c r="O312" s="89" t="s">
        <v>915</v>
      </c>
      <c r="R312" s="31"/>
      <c r="T312" s="44"/>
      <c r="U312" s="44"/>
      <c r="V312" s="44"/>
      <c r="W312" s="44"/>
      <c r="X312" s="44"/>
    </row>
    <row r="313" spans="1:24" s="17" customFormat="1" ht="18.75" customHeight="1">
      <c r="A313" s="75"/>
      <c r="B313" s="76"/>
      <c r="C313" s="76"/>
      <c r="D313" s="82"/>
      <c r="E313" s="84"/>
      <c r="F313" s="84"/>
      <c r="G313" s="84"/>
      <c r="H313" s="245"/>
      <c r="I313" s="86"/>
      <c r="J313" s="86"/>
      <c r="K313" s="86"/>
      <c r="L313" s="86"/>
      <c r="M313" s="86"/>
      <c r="N313" s="86"/>
      <c r="O313" s="87"/>
      <c r="R313" s="31"/>
      <c r="T313" s="44"/>
      <c r="U313" s="44"/>
      <c r="V313" s="44"/>
      <c r="W313" s="44"/>
      <c r="X313" s="44"/>
    </row>
    <row r="314" spans="1:24" s="17" customFormat="1" ht="18.75" customHeight="1">
      <c r="A314" s="75"/>
      <c r="B314" s="76"/>
      <c r="C314" s="76"/>
      <c r="D314" s="82"/>
      <c r="E314" s="84"/>
      <c r="F314" s="84"/>
      <c r="G314" s="84"/>
      <c r="H314" s="85"/>
      <c r="I314" s="86"/>
      <c r="J314" s="86"/>
      <c r="K314" s="86"/>
      <c r="L314" s="86"/>
      <c r="M314" s="86"/>
      <c r="N314" s="86"/>
      <c r="O314" s="87"/>
      <c r="R314" s="31"/>
      <c r="T314" s="44"/>
      <c r="U314" s="44"/>
      <c r="V314" s="44"/>
      <c r="W314" s="44"/>
      <c r="X314" s="44"/>
    </row>
    <row r="315" spans="1:24" s="17" customFormat="1" ht="18.75" customHeight="1">
      <c r="A315" s="75"/>
      <c r="B315" s="76"/>
      <c r="C315" s="76"/>
      <c r="D315" s="82"/>
      <c r="E315" s="84"/>
      <c r="F315" s="84"/>
      <c r="G315" s="84"/>
      <c r="H315" s="85"/>
      <c r="I315" s="86"/>
      <c r="J315" s="86"/>
      <c r="K315" s="86"/>
      <c r="L315" s="86"/>
      <c r="M315" s="86"/>
      <c r="N315" s="86"/>
      <c r="O315" s="87"/>
      <c r="R315" s="31"/>
      <c r="T315" s="44"/>
      <c r="U315" s="44"/>
      <c r="V315" s="44"/>
      <c r="W315" s="44"/>
      <c r="X315" s="44"/>
    </row>
    <row r="316" spans="1:24" s="17" customFormat="1" ht="18.75" customHeight="1">
      <c r="A316" s="75"/>
      <c r="B316" s="76"/>
      <c r="C316" s="76"/>
      <c r="D316" s="82"/>
      <c r="E316" s="84"/>
      <c r="F316" s="84"/>
      <c r="G316" s="84"/>
      <c r="H316" s="85"/>
      <c r="I316" s="86"/>
      <c r="J316" s="86"/>
      <c r="K316" s="86"/>
      <c r="L316" s="86"/>
      <c r="M316" s="86"/>
      <c r="N316" s="86"/>
      <c r="O316" s="87"/>
      <c r="R316" s="31"/>
      <c r="T316" s="44"/>
      <c r="U316" s="44"/>
      <c r="V316" s="44"/>
      <c r="W316" s="44"/>
      <c r="X316" s="44"/>
    </row>
    <row r="317" spans="1:24" s="17" customFormat="1" ht="18.75" customHeight="1">
      <c r="A317" s="75"/>
      <c r="B317" s="76"/>
      <c r="C317" s="76"/>
      <c r="D317" s="82" t="s">
        <v>694</v>
      </c>
      <c r="E317" s="84" t="s">
        <v>696</v>
      </c>
      <c r="F317" s="84" t="s">
        <v>698</v>
      </c>
      <c r="G317" s="84" t="s">
        <v>145</v>
      </c>
      <c r="H317" s="248"/>
      <c r="I317" s="241"/>
      <c r="J317" s="86"/>
      <c r="K317" s="86"/>
      <c r="L317" s="86"/>
      <c r="M317" s="86"/>
      <c r="N317" s="86"/>
      <c r="O317" s="90"/>
      <c r="R317" s="31"/>
      <c r="T317" s="44"/>
      <c r="U317" s="44"/>
      <c r="V317" s="44"/>
      <c r="W317" s="44"/>
      <c r="X317" s="44"/>
    </row>
    <row r="318" spans="1:24" s="17" customFormat="1" ht="18.75" customHeight="1">
      <c r="A318" s="75"/>
      <c r="B318" s="76" t="str">
        <f>D308&amp;D318</f>
        <v>27계</v>
      </c>
      <c r="C318" s="76"/>
      <c r="D318" s="91" t="s">
        <v>146</v>
      </c>
      <c r="E318" s="92"/>
      <c r="F318" s="92"/>
      <c r="G318" s="92"/>
      <c r="H318" s="93"/>
      <c r="I318" s="94"/>
      <c r="J318" s="94"/>
      <c r="K318" s="94"/>
      <c r="L318" s="94"/>
      <c r="M318" s="94"/>
      <c r="N318" s="94"/>
      <c r="O318" s="95"/>
      <c r="P318" s="96"/>
      <c r="Q318" s="96"/>
      <c r="R318" s="31"/>
      <c r="S318" s="96"/>
      <c r="T318" s="44"/>
      <c r="U318" s="44"/>
      <c r="V318" s="44"/>
      <c r="W318" s="44"/>
      <c r="X318" s="44"/>
    </row>
    <row r="319" spans="1:24" s="17" customFormat="1" ht="18.75" customHeight="1">
      <c r="A319" s="75"/>
      <c r="B319" s="76" t="str">
        <f>D319&amp;"항목"</f>
        <v>28항목</v>
      </c>
      <c r="C319" s="76">
        <v>50</v>
      </c>
      <c r="D319" s="77">
        <f>D308+1</f>
        <v>28</v>
      </c>
      <c r="E319" s="78" t="s">
        <v>1131</v>
      </c>
      <c r="F319" s="78" t="s">
        <v>921</v>
      </c>
      <c r="G319" s="79" t="s">
        <v>262</v>
      </c>
      <c r="H319" s="250"/>
      <c r="I319" s="80"/>
      <c r="J319" s="80"/>
      <c r="K319" s="80"/>
      <c r="L319" s="80"/>
      <c r="M319" s="80"/>
      <c r="N319" s="80"/>
      <c r="O319" s="81" t="s">
        <v>845</v>
      </c>
      <c r="R319" s="31"/>
      <c r="T319" s="44"/>
      <c r="U319" s="44"/>
      <c r="V319" s="44"/>
      <c r="W319" s="44"/>
      <c r="X319" s="44"/>
    </row>
    <row r="320" spans="1:24" s="17" customFormat="1" ht="18.75" customHeight="1">
      <c r="A320" s="75"/>
      <c r="B320" s="76"/>
      <c r="C320" s="76"/>
      <c r="D320" s="82"/>
      <c r="E320" s="83"/>
      <c r="F320" s="83"/>
      <c r="G320" s="84"/>
      <c r="H320" s="85"/>
      <c r="I320" s="86"/>
      <c r="J320" s="86"/>
      <c r="K320" s="86"/>
      <c r="L320" s="86"/>
      <c r="M320" s="86"/>
      <c r="N320" s="86"/>
      <c r="O320" s="87"/>
      <c r="R320" s="31"/>
      <c r="S320" s="44"/>
      <c r="T320" s="44" t="s">
        <v>735</v>
      </c>
      <c r="U320" s="44"/>
      <c r="V320" s="44" t="s">
        <v>402</v>
      </c>
      <c r="W320" s="44"/>
      <c r="X320" s="44"/>
    </row>
    <row r="321" spans="1:24" s="17" customFormat="1" ht="18.75" customHeight="1">
      <c r="A321" s="75"/>
      <c r="B321" s="76"/>
      <c r="C321" s="76">
        <v>8</v>
      </c>
      <c r="D321" s="82" t="s">
        <v>715</v>
      </c>
      <c r="E321" s="84" t="s">
        <v>1126</v>
      </c>
      <c r="F321" s="84" t="s">
        <v>921</v>
      </c>
      <c r="G321" s="247" t="s">
        <v>262</v>
      </c>
      <c r="H321" s="249"/>
      <c r="I321" s="86"/>
      <c r="J321" s="86"/>
      <c r="K321" s="86"/>
      <c r="L321" s="86"/>
      <c r="M321" s="86"/>
      <c r="N321" s="86"/>
      <c r="O321" s="89"/>
      <c r="Q321" s="88">
        <f>T321*U321*V321*W321*X321</f>
        <v>0.11000000000000001</v>
      </c>
      <c r="R321" s="31"/>
      <c r="T321" s="44">
        <v>0.1</v>
      </c>
      <c r="U321" s="44">
        <v>1</v>
      </c>
      <c r="V321" s="44">
        <v>1.1000000000000001</v>
      </c>
      <c r="W321" s="44">
        <v>1</v>
      </c>
      <c r="X321" s="44">
        <v>1</v>
      </c>
    </row>
    <row r="322" spans="1:24" s="17" customFormat="1" ht="18.75" customHeight="1">
      <c r="A322" s="75"/>
      <c r="B322" s="76"/>
      <c r="C322" s="76"/>
      <c r="D322" s="82" t="s">
        <v>682</v>
      </c>
      <c r="E322" s="84" t="s">
        <v>1126</v>
      </c>
      <c r="F322" s="84" t="s">
        <v>855</v>
      </c>
      <c r="G322" s="84" t="s">
        <v>687</v>
      </c>
      <c r="H322" s="248"/>
      <c r="I322" s="86"/>
      <c r="J322" s="86"/>
      <c r="K322" s="86"/>
      <c r="L322" s="86"/>
      <c r="M322" s="86"/>
      <c r="N322" s="86"/>
      <c r="O322" s="89" t="s">
        <v>692</v>
      </c>
      <c r="P322" s="17">
        <f>Q322*R322</f>
        <v>0.154</v>
      </c>
      <c r="Q322" s="17">
        <f>Q321</f>
        <v>0.11000000000000001</v>
      </c>
      <c r="R322" s="31">
        <v>1.4</v>
      </c>
      <c r="T322" s="44"/>
      <c r="U322" s="44"/>
      <c r="V322" s="44"/>
      <c r="W322" s="44"/>
      <c r="X322" s="44"/>
    </row>
    <row r="323" spans="1:24" s="17" customFormat="1" ht="18.75" customHeight="1">
      <c r="A323" s="75"/>
      <c r="B323" s="76"/>
      <c r="C323" s="76"/>
      <c r="D323" s="82" t="s">
        <v>694</v>
      </c>
      <c r="E323" s="84" t="s">
        <v>725</v>
      </c>
      <c r="F323" s="84" t="s">
        <v>727</v>
      </c>
      <c r="G323" s="84" t="s">
        <v>52</v>
      </c>
      <c r="H323" s="248"/>
      <c r="I323" s="86"/>
      <c r="J323" s="86"/>
      <c r="K323" s="86"/>
      <c r="L323" s="86"/>
      <c r="M323" s="86"/>
      <c r="N323" s="86"/>
      <c r="O323" s="89"/>
      <c r="R323" s="31"/>
      <c r="T323" s="44"/>
      <c r="U323" s="44"/>
      <c r="V323" s="44"/>
      <c r="W323" s="44"/>
      <c r="X323" s="44"/>
    </row>
    <row r="324" spans="1:24" s="17" customFormat="1" ht="18.75" customHeight="1">
      <c r="A324" s="75"/>
      <c r="B324" s="76"/>
      <c r="C324" s="76"/>
      <c r="D324" s="82" t="s">
        <v>694</v>
      </c>
      <c r="E324" s="84" t="s">
        <v>863</v>
      </c>
      <c r="F324" s="84" t="s">
        <v>885</v>
      </c>
      <c r="G324" s="84" t="s">
        <v>52</v>
      </c>
      <c r="H324" s="245"/>
      <c r="I324" s="86"/>
      <c r="J324" s="86"/>
      <c r="K324" s="86"/>
      <c r="L324" s="86"/>
      <c r="M324" s="86"/>
      <c r="N324" s="86"/>
      <c r="O324" s="87"/>
      <c r="R324" s="31"/>
      <c r="T324" s="44"/>
      <c r="U324" s="44"/>
      <c r="V324" s="44"/>
      <c r="W324" s="44"/>
      <c r="X324" s="44"/>
    </row>
    <row r="325" spans="1:24" s="17" customFormat="1" ht="18.75" customHeight="1">
      <c r="A325" s="75"/>
      <c r="B325" s="76"/>
      <c r="C325" s="76"/>
      <c r="D325" s="82"/>
      <c r="E325" s="84"/>
      <c r="F325" s="84"/>
      <c r="G325" s="84"/>
      <c r="H325" s="245"/>
      <c r="I325" s="86"/>
      <c r="J325" s="86"/>
      <c r="K325" s="86"/>
      <c r="L325" s="86"/>
      <c r="M325" s="86"/>
      <c r="N325" s="86"/>
      <c r="O325" s="87"/>
      <c r="R325" s="31"/>
      <c r="T325" s="44"/>
      <c r="U325" s="44"/>
      <c r="V325" s="44"/>
      <c r="W325" s="44"/>
      <c r="X325" s="44"/>
    </row>
    <row r="326" spans="1:24" s="17" customFormat="1" ht="18.75" customHeight="1">
      <c r="A326" s="75"/>
      <c r="B326" s="76"/>
      <c r="C326" s="76"/>
      <c r="D326" s="82"/>
      <c r="E326" s="84"/>
      <c r="F326" s="84"/>
      <c r="G326" s="84"/>
      <c r="H326" s="85"/>
      <c r="I326" s="86"/>
      <c r="J326" s="86"/>
      <c r="K326" s="86"/>
      <c r="L326" s="86"/>
      <c r="M326" s="86"/>
      <c r="N326" s="86"/>
      <c r="O326" s="87"/>
      <c r="R326" s="31"/>
      <c r="T326" s="44"/>
      <c r="U326" s="44"/>
      <c r="V326" s="44"/>
      <c r="W326" s="44"/>
      <c r="X326" s="44"/>
    </row>
    <row r="327" spans="1:24" s="17" customFormat="1" ht="18.75" customHeight="1">
      <c r="A327" s="75"/>
      <c r="B327" s="76"/>
      <c r="C327" s="76"/>
      <c r="D327" s="82"/>
      <c r="E327" s="84"/>
      <c r="F327" s="84"/>
      <c r="G327" s="84"/>
      <c r="H327" s="85"/>
      <c r="I327" s="86"/>
      <c r="J327" s="86"/>
      <c r="K327" s="86"/>
      <c r="L327" s="86"/>
      <c r="M327" s="86"/>
      <c r="N327" s="86"/>
      <c r="O327" s="87"/>
      <c r="R327" s="31"/>
      <c r="T327" s="44"/>
      <c r="U327" s="44"/>
      <c r="V327" s="44"/>
      <c r="W327" s="44"/>
      <c r="X327" s="44"/>
    </row>
    <row r="328" spans="1:24" s="17" customFormat="1" ht="18.75" customHeight="1">
      <c r="A328" s="75"/>
      <c r="B328" s="76"/>
      <c r="C328" s="76"/>
      <c r="D328" s="82"/>
      <c r="E328" s="84"/>
      <c r="F328" s="84"/>
      <c r="G328" s="84"/>
      <c r="H328" s="85"/>
      <c r="I328" s="86"/>
      <c r="J328" s="86"/>
      <c r="K328" s="86"/>
      <c r="L328" s="86"/>
      <c r="M328" s="86"/>
      <c r="N328" s="86"/>
      <c r="O328" s="87"/>
      <c r="R328" s="31"/>
      <c r="T328" s="44"/>
      <c r="U328" s="44"/>
      <c r="V328" s="44"/>
      <c r="W328" s="44"/>
      <c r="X328" s="44"/>
    </row>
    <row r="329" spans="1:24" s="17" customFormat="1" ht="18.75" customHeight="1">
      <c r="A329" s="75"/>
      <c r="B329" s="76"/>
      <c r="C329" s="76"/>
      <c r="D329" s="82" t="s">
        <v>694</v>
      </c>
      <c r="E329" s="84" t="s">
        <v>696</v>
      </c>
      <c r="F329" s="84" t="s">
        <v>698</v>
      </c>
      <c r="G329" s="84" t="s">
        <v>145</v>
      </c>
      <c r="H329" s="248"/>
      <c r="I329" s="241"/>
      <c r="J329" s="86"/>
      <c r="K329" s="86"/>
      <c r="L329" s="86"/>
      <c r="M329" s="86"/>
      <c r="N329" s="86"/>
      <c r="O329" s="90"/>
      <c r="R329" s="31"/>
      <c r="T329" s="44"/>
      <c r="U329" s="44"/>
      <c r="V329" s="44"/>
      <c r="W329" s="44"/>
      <c r="X329" s="44"/>
    </row>
    <row r="330" spans="1:24" s="17" customFormat="1" ht="18.75" customHeight="1">
      <c r="A330" s="75"/>
      <c r="B330" s="76" t="str">
        <f>D319&amp;D330</f>
        <v>28계</v>
      </c>
      <c r="C330" s="76"/>
      <c r="D330" s="91" t="s">
        <v>146</v>
      </c>
      <c r="E330" s="92"/>
      <c r="F330" s="92"/>
      <c r="G330" s="92"/>
      <c r="H330" s="93"/>
      <c r="I330" s="94"/>
      <c r="J330" s="94"/>
      <c r="K330" s="94"/>
      <c r="L330" s="94"/>
      <c r="M330" s="94"/>
      <c r="N330" s="94"/>
      <c r="O330" s="95"/>
      <c r="P330" s="96"/>
      <c r="Q330" s="96"/>
      <c r="R330" s="31"/>
      <c r="S330" s="96"/>
      <c r="T330" s="44"/>
      <c r="U330" s="44"/>
      <c r="V330" s="44"/>
      <c r="W330" s="44"/>
      <c r="X330" s="44"/>
    </row>
    <row r="331" spans="1:24" s="17" customFormat="1" ht="18.75" customHeight="1">
      <c r="A331" s="75"/>
      <c r="B331" s="76" t="str">
        <f>D331&amp;"항목"</f>
        <v>29항목</v>
      </c>
      <c r="C331" s="76">
        <v>51</v>
      </c>
      <c r="D331" s="77">
        <f>D319+1</f>
        <v>29</v>
      </c>
      <c r="E331" s="78" t="s">
        <v>1131</v>
      </c>
      <c r="F331" s="78" t="s">
        <v>1407</v>
      </c>
      <c r="G331" s="79" t="s">
        <v>262</v>
      </c>
      <c r="H331" s="250"/>
      <c r="I331" s="80"/>
      <c r="J331" s="80"/>
      <c r="K331" s="80"/>
      <c r="L331" s="80"/>
      <c r="M331" s="80"/>
      <c r="N331" s="80"/>
      <c r="O331" s="81" t="s">
        <v>845</v>
      </c>
      <c r="R331" s="31"/>
      <c r="T331" s="44"/>
      <c r="U331" s="44"/>
      <c r="V331" s="44"/>
      <c r="W331" s="44"/>
      <c r="X331" s="44"/>
    </row>
    <row r="332" spans="1:24" s="17" customFormat="1" ht="18.75" customHeight="1">
      <c r="A332" s="75"/>
      <c r="B332" s="76"/>
      <c r="C332" s="76"/>
      <c r="D332" s="82"/>
      <c r="E332" s="83"/>
      <c r="F332" s="83"/>
      <c r="G332" s="84"/>
      <c r="H332" s="85"/>
      <c r="I332" s="86"/>
      <c r="J332" s="86"/>
      <c r="K332" s="86"/>
      <c r="L332" s="86"/>
      <c r="M332" s="86"/>
      <c r="N332" s="86"/>
      <c r="O332" s="87"/>
      <c r="R332" s="31"/>
      <c r="S332" s="44"/>
      <c r="T332" s="44" t="s">
        <v>735</v>
      </c>
      <c r="U332" s="44"/>
      <c r="V332" s="44" t="s">
        <v>402</v>
      </c>
      <c r="W332" s="44"/>
      <c r="X332" s="44"/>
    </row>
    <row r="333" spans="1:24" s="17" customFormat="1" ht="18.75" customHeight="1">
      <c r="A333" s="75"/>
      <c r="B333" s="76"/>
      <c r="C333" s="76">
        <v>9</v>
      </c>
      <c r="D333" s="82" t="s">
        <v>715</v>
      </c>
      <c r="E333" s="84" t="s">
        <v>1126</v>
      </c>
      <c r="F333" s="84" t="s">
        <v>1407</v>
      </c>
      <c r="G333" s="247" t="s">
        <v>262</v>
      </c>
      <c r="H333" s="249"/>
      <c r="I333" s="86"/>
      <c r="J333" s="86"/>
      <c r="K333" s="86"/>
      <c r="L333" s="86"/>
      <c r="M333" s="86"/>
      <c r="N333" s="86"/>
      <c r="O333" s="89"/>
      <c r="Q333" s="88">
        <f>T333*U333*V333*W333*X333</f>
        <v>0.11000000000000001</v>
      </c>
      <c r="R333" s="31"/>
      <c r="T333" s="44">
        <v>0.1</v>
      </c>
      <c r="U333" s="44">
        <v>1</v>
      </c>
      <c r="V333" s="44">
        <v>1.1000000000000001</v>
      </c>
      <c r="W333" s="44">
        <v>1</v>
      </c>
      <c r="X333" s="44">
        <v>1</v>
      </c>
    </row>
    <row r="334" spans="1:24" s="17" customFormat="1" ht="18.75" customHeight="1">
      <c r="A334" s="75"/>
      <c r="B334" s="76"/>
      <c r="C334" s="76"/>
      <c r="D334" s="82" t="s">
        <v>682</v>
      </c>
      <c r="E334" s="84" t="s">
        <v>1126</v>
      </c>
      <c r="F334" s="84" t="s">
        <v>855</v>
      </c>
      <c r="G334" s="84" t="s">
        <v>687</v>
      </c>
      <c r="H334" s="248"/>
      <c r="I334" s="86"/>
      <c r="J334" s="86"/>
      <c r="K334" s="86"/>
      <c r="L334" s="86"/>
      <c r="M334" s="86"/>
      <c r="N334" s="86"/>
      <c r="O334" s="89" t="s">
        <v>692</v>
      </c>
      <c r="P334" s="17">
        <f>Q334*R334</f>
        <v>0.27500000000000002</v>
      </c>
      <c r="Q334" s="17">
        <f>Q333</f>
        <v>0.11000000000000001</v>
      </c>
      <c r="R334" s="31">
        <v>2.5</v>
      </c>
      <c r="T334" s="44"/>
      <c r="U334" s="44"/>
      <c r="V334" s="44"/>
      <c r="W334" s="44"/>
      <c r="X334" s="44"/>
    </row>
    <row r="335" spans="1:24" s="17" customFormat="1" ht="18.75" customHeight="1">
      <c r="A335" s="75"/>
      <c r="B335" s="76"/>
      <c r="C335" s="76"/>
      <c r="D335" s="82" t="s">
        <v>694</v>
      </c>
      <c r="E335" s="84" t="s">
        <v>725</v>
      </c>
      <c r="F335" s="84" t="s">
        <v>727</v>
      </c>
      <c r="G335" s="84" t="s">
        <v>52</v>
      </c>
      <c r="H335" s="248"/>
      <c r="I335" s="86"/>
      <c r="J335" s="86"/>
      <c r="K335" s="86"/>
      <c r="L335" s="86"/>
      <c r="M335" s="86"/>
      <c r="N335" s="86"/>
      <c r="O335" s="89"/>
      <c r="R335" s="31"/>
      <c r="T335" s="44"/>
      <c r="U335" s="44"/>
      <c r="V335" s="44"/>
      <c r="W335" s="44"/>
      <c r="X335" s="44"/>
    </row>
    <row r="336" spans="1:24" s="17" customFormat="1" ht="18.75" customHeight="1">
      <c r="A336" s="75"/>
      <c r="B336" s="76"/>
      <c r="C336" s="76"/>
      <c r="D336" s="82" t="s">
        <v>694</v>
      </c>
      <c r="E336" s="84" t="s">
        <v>863</v>
      </c>
      <c r="F336" s="84" t="s">
        <v>885</v>
      </c>
      <c r="G336" s="84" t="s">
        <v>52</v>
      </c>
      <c r="H336" s="245"/>
      <c r="I336" s="86"/>
      <c r="J336" s="86"/>
      <c r="K336" s="86"/>
      <c r="L336" s="86"/>
      <c r="M336" s="86"/>
      <c r="N336" s="86"/>
      <c r="O336" s="87"/>
      <c r="R336" s="31"/>
      <c r="T336" s="44"/>
      <c r="U336" s="44"/>
      <c r="V336" s="44"/>
      <c r="W336" s="44"/>
      <c r="X336" s="44"/>
    </row>
    <row r="337" spans="1:24" s="17" customFormat="1" ht="18.75" customHeight="1">
      <c r="A337" s="75"/>
      <c r="B337" s="76"/>
      <c r="C337" s="76"/>
      <c r="D337" s="82"/>
      <c r="E337" s="84"/>
      <c r="F337" s="84"/>
      <c r="G337" s="84"/>
      <c r="H337" s="85"/>
      <c r="I337" s="86"/>
      <c r="J337" s="86"/>
      <c r="K337" s="86"/>
      <c r="L337" s="86"/>
      <c r="M337" s="86"/>
      <c r="N337" s="86"/>
      <c r="O337" s="87"/>
      <c r="R337" s="31"/>
      <c r="T337" s="44"/>
      <c r="U337" s="44"/>
      <c r="V337" s="44"/>
      <c r="W337" s="44"/>
      <c r="X337" s="44"/>
    </row>
    <row r="338" spans="1:24" s="17" customFormat="1" ht="18.75" customHeight="1">
      <c r="A338" s="75"/>
      <c r="B338" s="76"/>
      <c r="C338" s="76"/>
      <c r="D338" s="82"/>
      <c r="E338" s="84"/>
      <c r="F338" s="84"/>
      <c r="G338" s="84"/>
      <c r="H338" s="85"/>
      <c r="I338" s="86"/>
      <c r="J338" s="86"/>
      <c r="K338" s="86"/>
      <c r="L338" s="86"/>
      <c r="M338" s="86"/>
      <c r="N338" s="86"/>
      <c r="O338" s="87"/>
      <c r="R338" s="31"/>
      <c r="T338" s="44"/>
      <c r="U338" s="44"/>
      <c r="V338" s="44"/>
      <c r="W338" s="44"/>
      <c r="X338" s="44"/>
    </row>
    <row r="339" spans="1:24" s="17" customFormat="1" ht="18.75" customHeight="1">
      <c r="A339" s="75"/>
      <c r="B339" s="76"/>
      <c r="C339" s="76"/>
      <c r="D339" s="82"/>
      <c r="E339" s="84"/>
      <c r="F339" s="84"/>
      <c r="G339" s="84"/>
      <c r="H339" s="85"/>
      <c r="I339" s="86"/>
      <c r="J339" s="86"/>
      <c r="K339" s="86"/>
      <c r="L339" s="86"/>
      <c r="M339" s="86"/>
      <c r="N339" s="86"/>
      <c r="O339" s="87"/>
      <c r="R339" s="31"/>
      <c r="T339" s="44"/>
      <c r="U339" s="44"/>
      <c r="V339" s="44"/>
      <c r="W339" s="44"/>
      <c r="X339" s="44"/>
    </row>
    <row r="340" spans="1:24" s="17" customFormat="1" ht="18.75" customHeight="1">
      <c r="A340" s="75"/>
      <c r="B340" s="76"/>
      <c r="C340" s="76"/>
      <c r="D340" s="82"/>
      <c r="E340" s="84"/>
      <c r="F340" s="84"/>
      <c r="G340" s="84"/>
      <c r="H340" s="85"/>
      <c r="I340" s="86"/>
      <c r="J340" s="86"/>
      <c r="K340" s="86"/>
      <c r="L340" s="86"/>
      <c r="M340" s="86"/>
      <c r="N340" s="86"/>
      <c r="O340" s="87"/>
      <c r="R340" s="31"/>
      <c r="T340" s="44"/>
      <c r="U340" s="44"/>
      <c r="V340" s="44"/>
      <c r="W340" s="44"/>
      <c r="X340" s="44"/>
    </row>
    <row r="341" spans="1:24" s="17" customFormat="1" ht="18.75" customHeight="1">
      <c r="A341" s="75"/>
      <c r="B341" s="76"/>
      <c r="C341" s="76"/>
      <c r="D341" s="82" t="s">
        <v>694</v>
      </c>
      <c r="E341" s="84" t="s">
        <v>696</v>
      </c>
      <c r="F341" s="84" t="s">
        <v>698</v>
      </c>
      <c r="G341" s="84" t="s">
        <v>145</v>
      </c>
      <c r="H341" s="248"/>
      <c r="I341" s="241"/>
      <c r="J341" s="86"/>
      <c r="K341" s="86"/>
      <c r="L341" s="86"/>
      <c r="M341" s="86"/>
      <c r="N341" s="86"/>
      <c r="O341" s="90"/>
      <c r="R341" s="31"/>
      <c r="T341" s="44"/>
      <c r="U341" s="44"/>
      <c r="V341" s="44"/>
      <c r="W341" s="44"/>
      <c r="X341" s="44"/>
    </row>
    <row r="342" spans="1:24" s="17" customFormat="1" ht="18.75" customHeight="1">
      <c r="A342" s="75"/>
      <c r="B342" s="76" t="str">
        <f>D331&amp;D342</f>
        <v>29계</v>
      </c>
      <c r="C342" s="76"/>
      <c r="D342" s="91" t="s">
        <v>146</v>
      </c>
      <c r="E342" s="92"/>
      <c r="F342" s="92"/>
      <c r="G342" s="92"/>
      <c r="H342" s="93"/>
      <c r="I342" s="94"/>
      <c r="J342" s="94"/>
      <c r="K342" s="94"/>
      <c r="L342" s="94"/>
      <c r="M342" s="94"/>
      <c r="N342" s="94"/>
      <c r="O342" s="95"/>
      <c r="P342" s="96"/>
      <c r="Q342" s="96"/>
      <c r="R342" s="31"/>
      <c r="S342" s="96"/>
      <c r="T342" s="44"/>
      <c r="U342" s="44"/>
      <c r="V342" s="44"/>
      <c r="W342" s="44"/>
      <c r="X342" s="44"/>
    </row>
    <row r="343" spans="1:24" s="17" customFormat="1" ht="18.75" customHeight="1">
      <c r="A343" s="75"/>
      <c r="B343" s="76" t="str">
        <f>D343&amp;"항목"</f>
        <v>30항목</v>
      </c>
      <c r="C343" s="76">
        <v>28</v>
      </c>
      <c r="D343" s="77">
        <f>D331+1</f>
        <v>30</v>
      </c>
      <c r="E343" s="78" t="s">
        <v>1115</v>
      </c>
      <c r="F343" s="78" t="s">
        <v>1116</v>
      </c>
      <c r="G343" s="79" t="s">
        <v>959</v>
      </c>
      <c r="H343" s="250"/>
      <c r="I343" s="80"/>
      <c r="J343" s="80"/>
      <c r="K343" s="80"/>
      <c r="L343" s="80"/>
      <c r="M343" s="80"/>
      <c r="N343" s="80"/>
      <c r="O343" s="81" t="s">
        <v>976</v>
      </c>
      <c r="R343" s="31"/>
      <c r="T343" s="44"/>
      <c r="U343" s="44"/>
      <c r="V343" s="44"/>
      <c r="W343" s="44"/>
      <c r="X343" s="44"/>
    </row>
    <row r="344" spans="1:24" s="17" customFormat="1" ht="18.75" customHeight="1">
      <c r="A344" s="75"/>
      <c r="B344" s="76"/>
      <c r="C344" s="76"/>
      <c r="D344" s="82"/>
      <c r="E344" s="83"/>
      <c r="F344" s="83"/>
      <c r="G344" s="84"/>
      <c r="H344" s="85"/>
      <c r="I344" s="86"/>
      <c r="J344" s="86"/>
      <c r="K344" s="86"/>
      <c r="L344" s="86"/>
      <c r="M344" s="86"/>
      <c r="N344" s="86"/>
      <c r="O344" s="87"/>
      <c r="R344" s="31"/>
      <c r="S344" s="44"/>
      <c r="T344" s="44" t="s">
        <v>705</v>
      </c>
      <c r="U344" s="44"/>
      <c r="V344" s="44" t="s">
        <v>402</v>
      </c>
      <c r="W344" s="44"/>
      <c r="X344" s="44"/>
    </row>
    <row r="345" spans="1:24" s="17" customFormat="1" ht="18.75" customHeight="1">
      <c r="A345" s="75"/>
      <c r="B345" s="76"/>
      <c r="C345" s="76">
        <v>13</v>
      </c>
      <c r="D345" s="82" t="s">
        <v>715</v>
      </c>
      <c r="E345" s="84" t="s">
        <v>967</v>
      </c>
      <c r="F345" s="84" t="s">
        <v>1117</v>
      </c>
      <c r="G345" s="247" t="s">
        <v>959</v>
      </c>
      <c r="H345" s="249"/>
      <c r="I345" s="86"/>
      <c r="J345" s="86"/>
      <c r="K345" s="86"/>
      <c r="L345" s="86"/>
      <c r="M345" s="86"/>
      <c r="N345" s="86"/>
      <c r="O345" s="89"/>
      <c r="Q345" s="88">
        <f>T345*U345*V345*W345*X345</f>
        <v>1.3</v>
      </c>
      <c r="R345" s="31"/>
      <c r="T345" s="44">
        <v>1</v>
      </c>
      <c r="U345" s="44">
        <v>1</v>
      </c>
      <c r="V345" s="44">
        <v>1.3</v>
      </c>
      <c r="W345" s="44">
        <v>1</v>
      </c>
      <c r="X345" s="44">
        <v>1</v>
      </c>
    </row>
    <row r="346" spans="1:24" s="17" customFormat="1" ht="18.75" customHeight="1">
      <c r="A346" s="75"/>
      <c r="B346" s="76"/>
      <c r="C346" s="76"/>
      <c r="D346" s="82" t="s">
        <v>682</v>
      </c>
      <c r="E346" s="84" t="s">
        <v>965</v>
      </c>
      <c r="F346" s="84" t="s">
        <v>685</v>
      </c>
      <c r="G346" s="84" t="s">
        <v>687</v>
      </c>
      <c r="H346" s="248"/>
      <c r="I346" s="86"/>
      <c r="J346" s="86"/>
      <c r="K346" s="86"/>
      <c r="L346" s="86"/>
      <c r="M346" s="86"/>
      <c r="N346" s="86"/>
      <c r="O346" s="89" t="s">
        <v>1013</v>
      </c>
      <c r="P346" s="17">
        <f>Q346*R346</f>
        <v>0.27300000000000002</v>
      </c>
      <c r="Q346" s="17">
        <f>Q345</f>
        <v>1.3</v>
      </c>
      <c r="R346" s="31">
        <v>0.21</v>
      </c>
      <c r="T346" s="44"/>
      <c r="U346" s="44"/>
      <c r="V346" s="44"/>
      <c r="W346" s="44"/>
      <c r="X346" s="44"/>
    </row>
    <row r="347" spans="1:24" s="17" customFormat="1" ht="18.75" customHeight="1">
      <c r="A347" s="75"/>
      <c r="B347" s="76"/>
      <c r="C347" s="76"/>
      <c r="D347" s="82"/>
      <c r="E347" s="84"/>
      <c r="F347" s="84"/>
      <c r="G347" s="84"/>
      <c r="H347" s="248"/>
      <c r="I347" s="86"/>
      <c r="J347" s="86"/>
      <c r="K347" s="86"/>
      <c r="L347" s="86"/>
      <c r="M347" s="86"/>
      <c r="N347" s="86"/>
      <c r="O347" s="89"/>
      <c r="R347" s="31"/>
      <c r="T347" s="44"/>
      <c r="U347" s="44"/>
      <c r="V347" s="44"/>
      <c r="W347" s="44"/>
      <c r="X347" s="44"/>
    </row>
    <row r="348" spans="1:24" s="17" customFormat="1" ht="18.75" customHeight="1">
      <c r="A348" s="75"/>
      <c r="B348" s="76"/>
      <c r="C348" s="76"/>
      <c r="D348" s="82"/>
      <c r="E348" s="84"/>
      <c r="F348" s="84"/>
      <c r="G348" s="84"/>
      <c r="H348" s="245"/>
      <c r="I348" s="86"/>
      <c r="J348" s="86"/>
      <c r="K348" s="86"/>
      <c r="L348" s="86"/>
      <c r="M348" s="86"/>
      <c r="N348" s="86"/>
      <c r="O348" s="87"/>
      <c r="R348" s="31"/>
      <c r="T348" s="44"/>
      <c r="U348" s="44"/>
      <c r="V348" s="44"/>
      <c r="W348" s="44"/>
      <c r="X348" s="44"/>
    </row>
    <row r="349" spans="1:24" s="17" customFormat="1" ht="18.75" customHeight="1">
      <c r="A349" s="75"/>
      <c r="B349" s="76"/>
      <c r="C349" s="76"/>
      <c r="D349" s="82"/>
      <c r="E349" s="84"/>
      <c r="F349" s="84"/>
      <c r="G349" s="84"/>
      <c r="H349" s="85"/>
      <c r="I349" s="86"/>
      <c r="J349" s="86"/>
      <c r="K349" s="86"/>
      <c r="L349" s="86"/>
      <c r="M349" s="86"/>
      <c r="N349" s="86"/>
      <c r="O349" s="87"/>
      <c r="R349" s="31"/>
      <c r="T349" s="44"/>
      <c r="U349" s="44"/>
      <c r="V349" s="44"/>
      <c r="W349" s="44"/>
      <c r="X349" s="44"/>
    </row>
    <row r="350" spans="1:24" s="17" customFormat="1" ht="18.75" customHeight="1">
      <c r="A350" s="75"/>
      <c r="B350" s="76"/>
      <c r="C350" s="76"/>
      <c r="D350" s="82"/>
      <c r="E350" s="84"/>
      <c r="F350" s="84"/>
      <c r="G350" s="84"/>
      <c r="H350" s="85"/>
      <c r="I350" s="86"/>
      <c r="J350" s="86"/>
      <c r="K350" s="86"/>
      <c r="L350" s="86"/>
      <c r="M350" s="86"/>
      <c r="N350" s="86"/>
      <c r="O350" s="87"/>
      <c r="R350" s="31"/>
      <c r="T350" s="44"/>
      <c r="U350" s="44"/>
      <c r="V350" s="44"/>
      <c r="W350" s="44"/>
      <c r="X350" s="44"/>
    </row>
    <row r="351" spans="1:24" s="17" customFormat="1" ht="18.75" customHeight="1">
      <c r="A351" s="75"/>
      <c r="B351" s="76"/>
      <c r="C351" s="76"/>
      <c r="D351" s="82"/>
      <c r="E351" s="84"/>
      <c r="F351" s="84"/>
      <c r="G351" s="84"/>
      <c r="H351" s="85"/>
      <c r="I351" s="86"/>
      <c r="J351" s="86"/>
      <c r="K351" s="86"/>
      <c r="L351" s="86"/>
      <c r="M351" s="86"/>
      <c r="N351" s="86"/>
      <c r="O351" s="87"/>
      <c r="R351" s="31"/>
      <c r="T351" s="44"/>
      <c r="U351" s="44"/>
      <c r="V351" s="44"/>
      <c r="W351" s="44"/>
      <c r="X351" s="44"/>
    </row>
    <row r="352" spans="1:24" s="17" customFormat="1" ht="18.75" customHeight="1">
      <c r="A352" s="75"/>
      <c r="B352" s="76"/>
      <c r="C352" s="76"/>
      <c r="D352" s="82" t="s">
        <v>694</v>
      </c>
      <c r="E352" s="84" t="s">
        <v>696</v>
      </c>
      <c r="F352" s="84" t="s">
        <v>698</v>
      </c>
      <c r="G352" s="84" t="s">
        <v>145</v>
      </c>
      <c r="H352" s="248"/>
      <c r="I352" s="241"/>
      <c r="J352" s="86"/>
      <c r="K352" s="86"/>
      <c r="L352" s="86"/>
      <c r="M352" s="86"/>
      <c r="N352" s="86"/>
      <c r="O352" s="90"/>
      <c r="R352" s="31"/>
      <c r="T352" s="44"/>
      <c r="U352" s="44"/>
      <c r="V352" s="44"/>
      <c r="W352" s="44"/>
      <c r="X352" s="44"/>
    </row>
    <row r="353" spans="1:24" s="17" customFormat="1" ht="18.75" customHeight="1">
      <c r="A353" s="75"/>
      <c r="B353" s="76" t="str">
        <f>D343&amp;D353</f>
        <v>30계</v>
      </c>
      <c r="C353" s="76"/>
      <c r="D353" s="91" t="s">
        <v>146</v>
      </c>
      <c r="E353" s="92"/>
      <c r="F353" s="92"/>
      <c r="G353" s="92"/>
      <c r="H353" s="93"/>
      <c r="I353" s="94"/>
      <c r="J353" s="94"/>
      <c r="K353" s="94"/>
      <c r="L353" s="94"/>
      <c r="M353" s="94"/>
      <c r="N353" s="94"/>
      <c r="O353" s="95"/>
      <c r="P353" s="96"/>
      <c r="Q353" s="96"/>
      <c r="R353" s="31"/>
      <c r="S353" s="96"/>
      <c r="T353" s="44"/>
      <c r="U353" s="44"/>
      <c r="V353" s="44"/>
      <c r="W353" s="44"/>
      <c r="X353" s="44"/>
    </row>
    <row r="354" spans="1:24" s="17" customFormat="1" ht="18.75" customHeight="1">
      <c r="A354" s="75"/>
      <c r="B354" s="76" t="str">
        <f>D354&amp;"항목"</f>
        <v>31항목</v>
      </c>
      <c r="C354" s="76">
        <v>29</v>
      </c>
      <c r="D354" s="77">
        <f>D343+1</f>
        <v>31</v>
      </c>
      <c r="E354" s="78" t="s">
        <v>969</v>
      </c>
      <c r="F354" s="78" t="s">
        <v>957</v>
      </c>
      <c r="G354" s="79" t="s">
        <v>979</v>
      </c>
      <c r="H354" s="250"/>
      <c r="I354" s="80"/>
      <c r="J354" s="80"/>
      <c r="K354" s="80"/>
      <c r="L354" s="80"/>
      <c r="M354" s="80"/>
      <c r="N354" s="80"/>
      <c r="O354" s="81" t="s">
        <v>976</v>
      </c>
      <c r="R354" s="31"/>
      <c r="T354" s="44"/>
      <c r="U354" s="44"/>
      <c r="V354" s="44"/>
      <c r="W354" s="44"/>
      <c r="X354" s="44"/>
    </row>
    <row r="355" spans="1:24" s="17" customFormat="1" ht="18.75" customHeight="1">
      <c r="A355" s="75"/>
      <c r="B355" s="76"/>
      <c r="C355" s="76"/>
      <c r="D355" s="82"/>
      <c r="E355" s="83"/>
      <c r="F355" s="83"/>
      <c r="G355" s="84"/>
      <c r="H355" s="85"/>
      <c r="I355" s="86"/>
      <c r="J355" s="86"/>
      <c r="K355" s="86"/>
      <c r="L355" s="86"/>
      <c r="M355" s="86"/>
      <c r="N355" s="86"/>
      <c r="O355" s="87"/>
      <c r="R355" s="31"/>
      <c r="S355" s="44"/>
      <c r="T355" s="44" t="s">
        <v>964</v>
      </c>
      <c r="U355" s="44"/>
      <c r="V355" s="44" t="s">
        <v>402</v>
      </c>
      <c r="W355" s="44" t="s">
        <v>1193</v>
      </c>
      <c r="X355" s="44"/>
    </row>
    <row r="356" spans="1:24" s="17" customFormat="1" ht="18.75" customHeight="1">
      <c r="A356" s="75"/>
      <c r="B356" s="76"/>
      <c r="C356" s="76">
        <v>14</v>
      </c>
      <c r="D356" s="82" t="s">
        <v>966</v>
      </c>
      <c r="E356" s="84" t="s">
        <v>967</v>
      </c>
      <c r="F356" s="84" t="s">
        <v>968</v>
      </c>
      <c r="G356" s="247" t="s">
        <v>962</v>
      </c>
      <c r="H356" s="249"/>
      <c r="I356" s="86"/>
      <c r="J356" s="86"/>
      <c r="K356" s="86"/>
      <c r="L356" s="86"/>
      <c r="M356" s="86"/>
      <c r="N356" s="86"/>
      <c r="O356" s="89" t="s">
        <v>1192</v>
      </c>
      <c r="Q356" s="88">
        <f>T356*U356*V356*W356*X356</f>
        <v>0.66</v>
      </c>
      <c r="R356" s="31"/>
      <c r="T356" s="44">
        <v>1</v>
      </c>
      <c r="U356" s="44">
        <v>1</v>
      </c>
      <c r="V356" s="44">
        <v>1.1000000000000001</v>
      </c>
      <c r="W356" s="44">
        <v>0.6</v>
      </c>
      <c r="X356" s="44">
        <v>1</v>
      </c>
    </row>
    <row r="357" spans="1:24" s="17" customFormat="1" ht="18.75" customHeight="1">
      <c r="A357" s="75"/>
      <c r="B357" s="76"/>
      <c r="C357" s="76"/>
      <c r="D357" s="82" t="s">
        <v>682</v>
      </c>
      <c r="E357" s="84" t="s">
        <v>965</v>
      </c>
      <c r="F357" s="84" t="s">
        <v>685</v>
      </c>
      <c r="G357" s="84" t="s">
        <v>687</v>
      </c>
      <c r="H357" s="248"/>
      <c r="I357" s="86"/>
      <c r="J357" s="86"/>
      <c r="K357" s="86"/>
      <c r="L357" s="86"/>
      <c r="M357" s="86"/>
      <c r="N357" s="86"/>
      <c r="O357" s="89" t="s">
        <v>692</v>
      </c>
      <c r="P357" s="17">
        <f>Q357*R357</f>
        <v>0.1386</v>
      </c>
      <c r="Q357" s="17">
        <f>Q356</f>
        <v>0.66</v>
      </c>
      <c r="R357" s="31">
        <v>0.21</v>
      </c>
      <c r="T357" s="44"/>
      <c r="U357" s="44"/>
      <c r="V357" s="44"/>
      <c r="W357" s="44"/>
      <c r="X357" s="44"/>
    </row>
    <row r="358" spans="1:24" s="17" customFormat="1" ht="18.75" customHeight="1">
      <c r="A358" s="75"/>
      <c r="B358" s="76"/>
      <c r="C358" s="76"/>
      <c r="D358" s="82"/>
      <c r="E358" s="84"/>
      <c r="F358" s="84"/>
      <c r="G358" s="84"/>
      <c r="H358" s="248"/>
      <c r="I358" s="86"/>
      <c r="J358" s="86"/>
      <c r="K358" s="86"/>
      <c r="L358" s="86"/>
      <c r="M358" s="86"/>
      <c r="N358" s="86"/>
      <c r="O358" s="89"/>
      <c r="R358" s="31"/>
      <c r="T358" s="44"/>
      <c r="U358" s="44"/>
      <c r="V358" s="44"/>
      <c r="W358" s="44"/>
      <c r="X358" s="44"/>
    </row>
    <row r="359" spans="1:24" s="17" customFormat="1" ht="18.75" customHeight="1">
      <c r="A359" s="75"/>
      <c r="B359" s="76"/>
      <c r="C359" s="76"/>
      <c r="D359" s="82"/>
      <c r="E359" s="84"/>
      <c r="F359" s="84"/>
      <c r="G359" s="84"/>
      <c r="H359" s="248"/>
      <c r="I359" s="86"/>
      <c r="J359" s="86"/>
      <c r="K359" s="86"/>
      <c r="L359" s="86"/>
      <c r="M359" s="86"/>
      <c r="N359" s="86"/>
      <c r="O359" s="89"/>
      <c r="R359" s="31"/>
      <c r="T359" s="44"/>
      <c r="U359" s="44"/>
      <c r="V359" s="44"/>
      <c r="W359" s="44"/>
      <c r="X359" s="44"/>
    </row>
    <row r="360" spans="1:24" s="17" customFormat="1" ht="18.75" customHeight="1">
      <c r="A360" s="75"/>
      <c r="B360" s="76"/>
      <c r="C360" s="76"/>
      <c r="D360" s="82"/>
      <c r="E360" s="84"/>
      <c r="F360" s="84"/>
      <c r="G360" s="84"/>
      <c r="H360" s="245"/>
      <c r="I360" s="86"/>
      <c r="J360" s="86"/>
      <c r="K360" s="86"/>
      <c r="L360" s="86"/>
      <c r="M360" s="86"/>
      <c r="N360" s="86"/>
      <c r="O360" s="87"/>
      <c r="R360" s="31"/>
      <c r="T360" s="44"/>
      <c r="U360" s="44"/>
      <c r="V360" s="44"/>
      <c r="W360" s="44"/>
      <c r="X360" s="44"/>
    </row>
    <row r="361" spans="1:24" s="17" customFormat="1" ht="18.75" customHeight="1">
      <c r="A361" s="75"/>
      <c r="B361" s="76"/>
      <c r="C361" s="76"/>
      <c r="D361" s="82"/>
      <c r="E361" s="84"/>
      <c r="F361" s="84"/>
      <c r="G361" s="84"/>
      <c r="H361" s="85"/>
      <c r="I361" s="86"/>
      <c r="J361" s="86"/>
      <c r="K361" s="86"/>
      <c r="L361" s="86"/>
      <c r="M361" s="86"/>
      <c r="N361" s="86"/>
      <c r="O361" s="87"/>
      <c r="R361" s="31"/>
      <c r="T361" s="44"/>
      <c r="U361" s="44"/>
      <c r="V361" s="44"/>
      <c r="W361" s="44"/>
      <c r="X361" s="44"/>
    </row>
    <row r="362" spans="1:24" s="17" customFormat="1" ht="18.75" customHeight="1">
      <c r="A362" s="75"/>
      <c r="B362" s="76"/>
      <c r="C362" s="76"/>
      <c r="D362" s="82"/>
      <c r="E362" s="84"/>
      <c r="F362" s="84"/>
      <c r="G362" s="84"/>
      <c r="H362" s="85"/>
      <c r="I362" s="86"/>
      <c r="J362" s="86"/>
      <c r="K362" s="86"/>
      <c r="L362" s="86"/>
      <c r="M362" s="86"/>
      <c r="N362" s="86"/>
      <c r="O362" s="87"/>
      <c r="R362" s="31"/>
      <c r="T362" s="44"/>
      <c r="U362" s="44"/>
      <c r="V362" s="44"/>
      <c r="W362" s="44"/>
      <c r="X362" s="44"/>
    </row>
    <row r="363" spans="1:24" s="17" customFormat="1" ht="18.75" customHeight="1">
      <c r="A363" s="75"/>
      <c r="B363" s="76"/>
      <c r="C363" s="76"/>
      <c r="D363" s="82"/>
      <c r="E363" s="84"/>
      <c r="F363" s="84"/>
      <c r="G363" s="84"/>
      <c r="H363" s="85"/>
      <c r="I363" s="86"/>
      <c r="J363" s="86"/>
      <c r="K363" s="86"/>
      <c r="L363" s="86"/>
      <c r="M363" s="86"/>
      <c r="N363" s="86"/>
      <c r="O363" s="87"/>
      <c r="R363" s="31"/>
      <c r="T363" s="44"/>
      <c r="U363" s="44"/>
      <c r="V363" s="44"/>
      <c r="W363" s="44"/>
      <c r="X363" s="44"/>
    </row>
    <row r="364" spans="1:24" s="17" customFormat="1" ht="18.75" customHeight="1">
      <c r="A364" s="75"/>
      <c r="B364" s="76"/>
      <c r="C364" s="76"/>
      <c r="D364" s="82" t="s">
        <v>694</v>
      </c>
      <c r="E364" s="84" t="s">
        <v>696</v>
      </c>
      <c r="F364" s="84" t="s">
        <v>698</v>
      </c>
      <c r="G364" s="84" t="s">
        <v>145</v>
      </c>
      <c r="H364" s="248"/>
      <c r="I364" s="241"/>
      <c r="J364" s="86"/>
      <c r="K364" s="86"/>
      <c r="L364" s="86"/>
      <c r="M364" s="86"/>
      <c r="N364" s="86"/>
      <c r="O364" s="90"/>
      <c r="R364" s="31"/>
      <c r="T364" s="44"/>
      <c r="U364" s="44"/>
      <c r="V364" s="44"/>
      <c r="W364" s="44"/>
      <c r="X364" s="44"/>
    </row>
    <row r="365" spans="1:24" s="17" customFormat="1" ht="18.75" customHeight="1">
      <c r="A365" s="75"/>
      <c r="B365" s="76" t="str">
        <f>D354&amp;D365</f>
        <v>31계</v>
      </c>
      <c r="C365" s="76"/>
      <c r="D365" s="91" t="s">
        <v>146</v>
      </c>
      <c r="E365" s="92"/>
      <c r="F365" s="92"/>
      <c r="G365" s="92"/>
      <c r="H365" s="93"/>
      <c r="I365" s="94"/>
      <c r="J365" s="94"/>
      <c r="K365" s="94"/>
      <c r="L365" s="94"/>
      <c r="M365" s="94"/>
      <c r="N365" s="94"/>
      <c r="O365" s="95"/>
      <c r="P365" s="96"/>
      <c r="Q365" s="96"/>
      <c r="R365" s="31"/>
      <c r="S365" s="96"/>
      <c r="T365" s="44"/>
      <c r="U365" s="44"/>
      <c r="V365" s="44"/>
      <c r="W365" s="44"/>
      <c r="X365" s="44"/>
    </row>
    <row r="366" spans="1:24" s="17" customFormat="1" ht="18.75" customHeight="1">
      <c r="A366" s="75"/>
      <c r="B366" s="76" t="str">
        <f>D366&amp;"항목"</f>
        <v>32항목</v>
      </c>
      <c r="C366" s="76">
        <v>32</v>
      </c>
      <c r="D366" s="77">
        <f>D354+1</f>
        <v>32</v>
      </c>
      <c r="E366" s="78" t="s">
        <v>969</v>
      </c>
      <c r="F366" s="78" t="s">
        <v>1183</v>
      </c>
      <c r="G366" s="79" t="s">
        <v>1176</v>
      </c>
      <c r="H366" s="250"/>
      <c r="I366" s="80"/>
      <c r="J366" s="80"/>
      <c r="K366" s="80"/>
      <c r="L366" s="80"/>
      <c r="M366" s="80"/>
      <c r="N366" s="80"/>
      <c r="O366" s="81" t="s">
        <v>976</v>
      </c>
      <c r="R366" s="31"/>
      <c r="T366" s="44"/>
      <c r="U366" s="44"/>
      <c r="V366" s="44"/>
      <c r="W366" s="44"/>
      <c r="X366" s="44"/>
    </row>
    <row r="367" spans="1:24" s="17" customFormat="1" ht="18.75" customHeight="1">
      <c r="A367" s="75"/>
      <c r="B367" s="76"/>
      <c r="C367" s="76"/>
      <c r="D367" s="82"/>
      <c r="E367" s="83"/>
      <c r="F367" s="83"/>
      <c r="G367" s="84"/>
      <c r="H367" s="85"/>
      <c r="I367" s="86"/>
      <c r="J367" s="86"/>
      <c r="K367" s="86"/>
      <c r="L367" s="86"/>
      <c r="M367" s="86"/>
      <c r="N367" s="86"/>
      <c r="O367" s="87"/>
      <c r="R367" s="31"/>
      <c r="S367" s="44"/>
      <c r="T367" s="44" t="s">
        <v>405</v>
      </c>
      <c r="U367" s="44"/>
      <c r="V367" s="44" t="s">
        <v>402</v>
      </c>
      <c r="W367" s="44" t="s">
        <v>1157</v>
      </c>
      <c r="X367" s="44"/>
    </row>
    <row r="368" spans="1:24" s="17" customFormat="1" ht="18.75" customHeight="1">
      <c r="A368" s="75"/>
      <c r="B368" s="76"/>
      <c r="C368" s="76">
        <v>15</v>
      </c>
      <c r="D368" s="82" t="s">
        <v>715</v>
      </c>
      <c r="E368" s="84" t="s">
        <v>958</v>
      </c>
      <c r="F368" s="84" t="s">
        <v>1183</v>
      </c>
      <c r="G368" s="247" t="s">
        <v>1176</v>
      </c>
      <c r="H368" s="249"/>
      <c r="I368" s="86"/>
      <c r="J368" s="86"/>
      <c r="K368" s="86"/>
      <c r="L368" s="86"/>
      <c r="M368" s="86"/>
      <c r="N368" s="86"/>
      <c r="O368" s="89"/>
      <c r="Q368" s="88">
        <f>T368*U368*V368*W368*X368</f>
        <v>0.66</v>
      </c>
      <c r="R368" s="31"/>
      <c r="T368" s="44">
        <v>1</v>
      </c>
      <c r="U368" s="44">
        <v>1</v>
      </c>
      <c r="V368" s="44">
        <v>1.1000000000000001</v>
      </c>
      <c r="W368" s="44">
        <v>0.6</v>
      </c>
      <c r="X368" s="44">
        <v>1</v>
      </c>
    </row>
    <row r="369" spans="1:24" s="17" customFormat="1" ht="18.75" customHeight="1">
      <c r="A369" s="75"/>
      <c r="B369" s="76"/>
      <c r="C369" s="76"/>
      <c r="D369" s="82" t="s">
        <v>682</v>
      </c>
      <c r="E369" s="84" t="s">
        <v>965</v>
      </c>
      <c r="F369" s="84" t="s">
        <v>685</v>
      </c>
      <c r="G369" s="84" t="s">
        <v>687</v>
      </c>
      <c r="H369" s="248"/>
      <c r="I369" s="86"/>
      <c r="J369" s="86"/>
      <c r="K369" s="86"/>
      <c r="L369" s="86"/>
      <c r="M369" s="86"/>
      <c r="N369" s="86"/>
      <c r="O369" s="89" t="s">
        <v>692</v>
      </c>
      <c r="P369" s="17">
        <f>Q369*R369</f>
        <v>0.21120000000000003</v>
      </c>
      <c r="Q369" s="17">
        <f>Q368</f>
        <v>0.66</v>
      </c>
      <c r="R369" s="31">
        <v>0.32</v>
      </c>
      <c r="T369" s="44"/>
      <c r="U369" s="44"/>
      <c r="V369" s="44"/>
      <c r="W369" s="44"/>
      <c r="X369" s="44"/>
    </row>
    <row r="370" spans="1:24" s="17" customFormat="1" ht="18.75" customHeight="1">
      <c r="A370" s="75"/>
      <c r="B370" s="76"/>
      <c r="C370" s="76"/>
      <c r="D370" s="82"/>
      <c r="E370" s="84"/>
      <c r="F370" s="84"/>
      <c r="G370" s="84"/>
      <c r="H370" s="248"/>
      <c r="I370" s="86"/>
      <c r="J370" s="86"/>
      <c r="K370" s="86"/>
      <c r="L370" s="86"/>
      <c r="M370" s="86"/>
      <c r="N370" s="86"/>
      <c r="O370" s="89" t="s">
        <v>1192</v>
      </c>
      <c r="R370" s="31"/>
      <c r="T370" s="44"/>
      <c r="U370" s="44"/>
      <c r="V370" s="44"/>
      <c r="W370" s="44"/>
      <c r="X370" s="44"/>
    </row>
    <row r="371" spans="1:24" s="17" customFormat="1" ht="18.75" customHeight="1">
      <c r="A371" s="75"/>
      <c r="B371" s="76"/>
      <c r="C371" s="76"/>
      <c r="D371" s="82"/>
      <c r="E371" s="84"/>
      <c r="F371" s="84"/>
      <c r="G371" s="84"/>
      <c r="H371" s="248"/>
      <c r="I371" s="86"/>
      <c r="J371" s="86"/>
      <c r="K371" s="86"/>
      <c r="L371" s="86"/>
      <c r="M371" s="86"/>
      <c r="N371" s="86"/>
      <c r="O371" s="89"/>
      <c r="R371" s="31"/>
      <c r="T371" s="44"/>
      <c r="U371" s="44"/>
      <c r="V371" s="44"/>
      <c r="W371" s="44"/>
      <c r="X371" s="44"/>
    </row>
    <row r="372" spans="1:24" s="17" customFormat="1" ht="18.75" customHeight="1">
      <c r="A372" s="75"/>
      <c r="B372" s="76"/>
      <c r="C372" s="76"/>
      <c r="D372" s="82"/>
      <c r="E372" s="84"/>
      <c r="F372" s="84"/>
      <c r="G372" s="84"/>
      <c r="H372" s="245"/>
      <c r="I372" s="86"/>
      <c r="J372" s="86"/>
      <c r="K372" s="86"/>
      <c r="L372" s="86"/>
      <c r="M372" s="86"/>
      <c r="N372" s="86"/>
      <c r="O372" s="87"/>
      <c r="R372" s="31"/>
      <c r="T372" s="44"/>
      <c r="U372" s="44"/>
      <c r="V372" s="44"/>
      <c r="W372" s="44"/>
      <c r="X372" s="44"/>
    </row>
    <row r="373" spans="1:24" s="17" customFormat="1" ht="18.75" customHeight="1">
      <c r="A373" s="75"/>
      <c r="B373" s="76"/>
      <c r="C373" s="76"/>
      <c r="D373" s="82"/>
      <c r="E373" s="84"/>
      <c r="F373" s="84"/>
      <c r="G373" s="84"/>
      <c r="H373" s="85"/>
      <c r="I373" s="86"/>
      <c r="J373" s="86"/>
      <c r="K373" s="86"/>
      <c r="L373" s="86"/>
      <c r="M373" s="86"/>
      <c r="N373" s="86"/>
      <c r="O373" s="87"/>
      <c r="R373" s="31"/>
      <c r="T373" s="44"/>
      <c r="U373" s="44"/>
      <c r="V373" s="44"/>
      <c r="W373" s="44"/>
      <c r="X373" s="44"/>
    </row>
    <row r="374" spans="1:24" s="17" customFormat="1" ht="18.75" customHeight="1">
      <c r="A374" s="75"/>
      <c r="B374" s="76"/>
      <c r="C374" s="76"/>
      <c r="D374" s="82"/>
      <c r="E374" s="84"/>
      <c r="F374" s="84"/>
      <c r="G374" s="84"/>
      <c r="H374" s="85"/>
      <c r="I374" s="86"/>
      <c r="J374" s="86"/>
      <c r="K374" s="86"/>
      <c r="L374" s="86"/>
      <c r="M374" s="86"/>
      <c r="N374" s="86"/>
      <c r="O374" s="87"/>
      <c r="R374" s="31"/>
      <c r="T374" s="44"/>
      <c r="U374" s="44"/>
      <c r="V374" s="44"/>
      <c r="W374" s="44"/>
      <c r="X374" s="44"/>
    </row>
    <row r="375" spans="1:24" s="17" customFormat="1" ht="18.75" customHeight="1">
      <c r="A375" s="75"/>
      <c r="B375" s="76"/>
      <c r="C375" s="76"/>
      <c r="D375" s="82"/>
      <c r="E375" s="84"/>
      <c r="F375" s="84"/>
      <c r="G375" s="84"/>
      <c r="H375" s="85"/>
      <c r="I375" s="86"/>
      <c r="J375" s="86"/>
      <c r="K375" s="86"/>
      <c r="L375" s="86"/>
      <c r="M375" s="86"/>
      <c r="N375" s="86"/>
      <c r="O375" s="87"/>
      <c r="R375" s="31"/>
      <c r="T375" s="44"/>
      <c r="U375" s="44"/>
      <c r="V375" s="44"/>
      <c r="W375" s="44"/>
      <c r="X375" s="44"/>
    </row>
    <row r="376" spans="1:24" s="17" customFormat="1" ht="18.75" customHeight="1">
      <c r="A376" s="75"/>
      <c r="B376" s="76"/>
      <c r="C376" s="76"/>
      <c r="D376" s="82" t="s">
        <v>694</v>
      </c>
      <c r="E376" s="84" t="s">
        <v>696</v>
      </c>
      <c r="F376" s="84" t="s">
        <v>698</v>
      </c>
      <c r="G376" s="84" t="s">
        <v>145</v>
      </c>
      <c r="H376" s="248"/>
      <c r="I376" s="241"/>
      <c r="J376" s="86"/>
      <c r="K376" s="86"/>
      <c r="L376" s="86"/>
      <c r="M376" s="86"/>
      <c r="N376" s="86"/>
      <c r="O376" s="90"/>
      <c r="R376" s="31"/>
      <c r="T376" s="44"/>
      <c r="U376" s="44"/>
      <c r="V376" s="44"/>
      <c r="W376" s="44"/>
      <c r="X376" s="44"/>
    </row>
    <row r="377" spans="1:24" s="17" customFormat="1" ht="18.75" customHeight="1">
      <c r="A377" s="75"/>
      <c r="B377" s="76" t="str">
        <f>D366&amp;D377</f>
        <v>32계</v>
      </c>
      <c r="C377" s="76"/>
      <c r="D377" s="91" t="s">
        <v>146</v>
      </c>
      <c r="E377" s="92"/>
      <c r="F377" s="92"/>
      <c r="G377" s="92"/>
      <c r="H377" s="93"/>
      <c r="I377" s="94"/>
      <c r="J377" s="94"/>
      <c r="K377" s="94"/>
      <c r="L377" s="94"/>
      <c r="M377" s="94"/>
      <c r="N377" s="94"/>
      <c r="O377" s="95"/>
      <c r="P377" s="96"/>
      <c r="Q377" s="96"/>
      <c r="R377" s="31"/>
      <c r="S377" s="96"/>
      <c r="T377" s="44"/>
      <c r="U377" s="44"/>
      <c r="V377" s="44"/>
      <c r="W377" s="44"/>
      <c r="X377" s="44"/>
    </row>
    <row r="378" spans="1:24" s="17" customFormat="1" ht="18.75" customHeight="1">
      <c r="A378" s="75"/>
      <c r="B378" s="76" t="str">
        <f>D378&amp;"항목"</f>
        <v>33항목</v>
      </c>
      <c r="C378" s="76">
        <v>30</v>
      </c>
      <c r="D378" s="77">
        <f>D366+1</f>
        <v>33</v>
      </c>
      <c r="E378" s="78" t="s">
        <v>970</v>
      </c>
      <c r="F378" s="78" t="s">
        <v>972</v>
      </c>
      <c r="G378" s="79" t="s">
        <v>1312</v>
      </c>
      <c r="H378" s="250"/>
      <c r="I378" s="80"/>
      <c r="J378" s="80"/>
      <c r="K378" s="80"/>
      <c r="L378" s="80"/>
      <c r="M378" s="80"/>
      <c r="N378" s="80"/>
      <c r="O378" s="81" t="s">
        <v>976</v>
      </c>
      <c r="R378" s="31"/>
      <c r="T378" s="44"/>
      <c r="U378" s="44"/>
      <c r="V378" s="44"/>
      <c r="W378" s="44"/>
      <c r="X378" s="44"/>
    </row>
    <row r="379" spans="1:24" s="17" customFormat="1" ht="18.75" customHeight="1">
      <c r="A379" s="75"/>
      <c r="B379" s="76"/>
      <c r="C379" s="76"/>
      <c r="D379" s="82"/>
      <c r="E379" s="83"/>
      <c r="F379" s="83"/>
      <c r="G379" s="84"/>
      <c r="H379" s="85"/>
      <c r="I379" s="86"/>
      <c r="J379" s="86"/>
      <c r="K379" s="86"/>
      <c r="L379" s="86"/>
      <c r="M379" s="86"/>
      <c r="N379" s="86"/>
      <c r="O379" s="87"/>
      <c r="R379" s="31"/>
      <c r="S379" s="44"/>
      <c r="T379" s="44" t="s">
        <v>964</v>
      </c>
      <c r="U379" s="44" t="s">
        <v>975</v>
      </c>
      <c r="V379" s="44" t="s">
        <v>402</v>
      </c>
      <c r="W379" s="44"/>
      <c r="X379" s="44"/>
    </row>
    <row r="380" spans="1:24" s="17" customFormat="1" ht="18.75" customHeight="1">
      <c r="A380" s="75"/>
      <c r="B380" s="76"/>
      <c r="C380" s="76"/>
      <c r="D380" s="82"/>
      <c r="E380" s="84"/>
      <c r="F380" s="84"/>
      <c r="G380" s="247"/>
      <c r="H380" s="249"/>
      <c r="I380" s="86"/>
      <c r="J380" s="86"/>
      <c r="K380" s="86"/>
      <c r="L380" s="86"/>
      <c r="M380" s="86"/>
      <c r="N380" s="86"/>
      <c r="O380" s="89"/>
      <c r="Q380" s="88">
        <f>T380*U380*V380*W380*X380</f>
        <v>0.39</v>
      </c>
      <c r="R380" s="31"/>
      <c r="T380" s="44">
        <v>1</v>
      </c>
      <c r="U380" s="44">
        <v>0.3</v>
      </c>
      <c r="V380" s="44">
        <v>1.3</v>
      </c>
      <c r="W380" s="44">
        <v>1</v>
      </c>
      <c r="X380" s="44">
        <v>1</v>
      </c>
    </row>
    <row r="381" spans="1:24" s="17" customFormat="1" ht="18.75" customHeight="1">
      <c r="A381" s="75"/>
      <c r="B381" s="76"/>
      <c r="C381" s="76"/>
      <c r="D381" s="82" t="s">
        <v>682</v>
      </c>
      <c r="E381" s="84" t="s">
        <v>965</v>
      </c>
      <c r="F381" s="84" t="s">
        <v>685</v>
      </c>
      <c r="G381" s="84" t="s">
        <v>687</v>
      </c>
      <c r="H381" s="248"/>
      <c r="I381" s="86"/>
      <c r="J381" s="86"/>
      <c r="K381" s="86"/>
      <c r="L381" s="86"/>
      <c r="M381" s="86"/>
      <c r="N381" s="86"/>
      <c r="O381" s="89" t="s">
        <v>1013</v>
      </c>
      <c r="P381" s="17">
        <f>Q381*R381</f>
        <v>8.1900000000000001E-2</v>
      </c>
      <c r="Q381" s="17">
        <f>Q380</f>
        <v>0.39</v>
      </c>
      <c r="R381" s="31">
        <v>0.21</v>
      </c>
      <c r="T381" s="44"/>
      <c r="U381" s="44"/>
      <c r="V381" s="44"/>
      <c r="W381" s="44"/>
      <c r="X381" s="44"/>
    </row>
    <row r="382" spans="1:24" s="17" customFormat="1" ht="18.75" customHeight="1">
      <c r="A382" s="75"/>
      <c r="B382" s="76"/>
      <c r="C382" s="76"/>
      <c r="D382" s="82"/>
      <c r="E382" s="84"/>
      <c r="F382" s="84"/>
      <c r="G382" s="84"/>
      <c r="H382" s="248"/>
      <c r="I382" s="86"/>
      <c r="J382" s="86"/>
      <c r="K382" s="86"/>
      <c r="L382" s="86"/>
      <c r="M382" s="86"/>
      <c r="N382" s="86"/>
      <c r="O382" s="89" t="s">
        <v>974</v>
      </c>
      <c r="R382" s="31"/>
      <c r="T382" s="44"/>
      <c r="U382" s="44"/>
      <c r="V382" s="44"/>
      <c r="W382" s="44"/>
      <c r="X382" s="44"/>
    </row>
    <row r="383" spans="1:24" s="17" customFormat="1" ht="18.75" customHeight="1">
      <c r="A383" s="75"/>
      <c r="B383" s="76"/>
      <c r="C383" s="76"/>
      <c r="D383" s="82"/>
      <c r="E383" s="84"/>
      <c r="F383" s="84"/>
      <c r="G383" s="84"/>
      <c r="H383" s="245"/>
      <c r="I383" s="86"/>
      <c r="J383" s="86"/>
      <c r="K383" s="86"/>
      <c r="L383" s="86"/>
      <c r="M383" s="86"/>
      <c r="N383" s="86"/>
      <c r="O383" s="87"/>
      <c r="R383" s="31"/>
      <c r="T383" s="44"/>
      <c r="U383" s="44"/>
      <c r="V383" s="44"/>
      <c r="W383" s="44"/>
      <c r="X383" s="44"/>
    </row>
    <row r="384" spans="1:24" s="17" customFormat="1" ht="18.75" customHeight="1">
      <c r="A384" s="75"/>
      <c r="B384" s="76"/>
      <c r="C384" s="76"/>
      <c r="D384" s="82"/>
      <c r="E384" s="84"/>
      <c r="F384" s="84"/>
      <c r="G384" s="84"/>
      <c r="H384" s="85"/>
      <c r="I384" s="86"/>
      <c r="J384" s="86"/>
      <c r="K384" s="86"/>
      <c r="L384" s="86"/>
      <c r="M384" s="86"/>
      <c r="N384" s="86"/>
      <c r="O384" s="87"/>
      <c r="R384" s="31"/>
      <c r="T384" s="44"/>
      <c r="U384" s="44"/>
      <c r="V384" s="44"/>
      <c r="W384" s="44"/>
      <c r="X384" s="44"/>
    </row>
    <row r="385" spans="1:24" s="17" customFormat="1" ht="18.75" customHeight="1">
      <c r="A385" s="75"/>
      <c r="B385" s="76"/>
      <c r="C385" s="76"/>
      <c r="D385" s="82"/>
      <c r="E385" s="84"/>
      <c r="F385" s="84"/>
      <c r="G385" s="84"/>
      <c r="H385" s="85"/>
      <c r="I385" s="86"/>
      <c r="J385" s="86"/>
      <c r="K385" s="86"/>
      <c r="L385" s="86"/>
      <c r="M385" s="86"/>
      <c r="N385" s="86"/>
      <c r="O385" s="87"/>
      <c r="R385" s="31"/>
      <c r="T385" s="44"/>
      <c r="U385" s="44"/>
      <c r="V385" s="44"/>
      <c r="W385" s="44"/>
      <c r="X385" s="44"/>
    </row>
    <row r="386" spans="1:24" s="17" customFormat="1" ht="18.75" customHeight="1">
      <c r="A386" s="75"/>
      <c r="B386" s="76"/>
      <c r="C386" s="76"/>
      <c r="D386" s="82"/>
      <c r="E386" s="84"/>
      <c r="F386" s="84"/>
      <c r="G386" s="84"/>
      <c r="H386" s="85"/>
      <c r="I386" s="86"/>
      <c r="J386" s="86"/>
      <c r="K386" s="86"/>
      <c r="L386" s="86"/>
      <c r="M386" s="86"/>
      <c r="N386" s="86"/>
      <c r="O386" s="87"/>
      <c r="R386" s="31"/>
      <c r="T386" s="44"/>
      <c r="U386" s="44"/>
      <c r="V386" s="44"/>
      <c r="W386" s="44"/>
      <c r="X386" s="44"/>
    </row>
    <row r="387" spans="1:24" s="17" customFormat="1" ht="18.75" customHeight="1">
      <c r="A387" s="75"/>
      <c r="B387" s="76"/>
      <c r="C387" s="76"/>
      <c r="D387" s="82" t="s">
        <v>694</v>
      </c>
      <c r="E387" s="84" t="s">
        <v>696</v>
      </c>
      <c r="F387" s="84" t="s">
        <v>698</v>
      </c>
      <c r="G387" s="84" t="s">
        <v>145</v>
      </c>
      <c r="H387" s="248"/>
      <c r="I387" s="241"/>
      <c r="J387" s="86"/>
      <c r="K387" s="86"/>
      <c r="L387" s="86"/>
      <c r="M387" s="86"/>
      <c r="N387" s="86"/>
      <c r="O387" s="90"/>
      <c r="R387" s="31"/>
      <c r="T387" s="44"/>
      <c r="U387" s="44"/>
      <c r="V387" s="44"/>
      <c r="W387" s="44"/>
      <c r="X387" s="44"/>
    </row>
    <row r="388" spans="1:24" s="17" customFormat="1" ht="18.75" customHeight="1">
      <c r="A388" s="75"/>
      <c r="B388" s="76" t="str">
        <f>D378&amp;D388</f>
        <v>33계</v>
      </c>
      <c r="C388" s="76"/>
      <c r="D388" s="91" t="s">
        <v>146</v>
      </c>
      <c r="E388" s="92"/>
      <c r="F388" s="92"/>
      <c r="G388" s="92"/>
      <c r="H388" s="93"/>
      <c r="I388" s="94"/>
      <c r="J388" s="94"/>
      <c r="K388" s="94"/>
      <c r="L388" s="94"/>
      <c r="M388" s="94"/>
      <c r="N388" s="94"/>
      <c r="O388" s="95"/>
      <c r="P388" s="96"/>
      <c r="Q388" s="96"/>
      <c r="R388" s="31"/>
      <c r="S388" s="96"/>
      <c r="T388" s="44"/>
      <c r="U388" s="44"/>
      <c r="V388" s="44"/>
      <c r="W388" s="44"/>
      <c r="X388" s="44"/>
    </row>
    <row r="389" spans="1:24" s="17" customFormat="1" ht="18.75" customHeight="1">
      <c r="A389" s="75"/>
      <c r="B389" s="76" t="str">
        <f>D389&amp;"항목"</f>
        <v>34항목</v>
      </c>
      <c r="C389" s="76">
        <v>31</v>
      </c>
      <c r="D389" s="77">
        <f>D378+1</f>
        <v>34</v>
      </c>
      <c r="E389" s="78" t="s">
        <v>973</v>
      </c>
      <c r="F389" s="78" t="s">
        <v>971</v>
      </c>
      <c r="G389" s="79" t="s">
        <v>1313</v>
      </c>
      <c r="H389" s="250"/>
      <c r="I389" s="80"/>
      <c r="J389" s="80"/>
      <c r="K389" s="80"/>
      <c r="L389" s="80"/>
      <c r="M389" s="80"/>
      <c r="N389" s="80"/>
      <c r="O389" s="81" t="s">
        <v>976</v>
      </c>
      <c r="R389" s="31"/>
      <c r="T389" s="44"/>
      <c r="U389" s="44"/>
      <c r="V389" s="44"/>
      <c r="W389" s="44"/>
      <c r="X389" s="44"/>
    </row>
    <row r="390" spans="1:24" s="17" customFormat="1" ht="18.75" customHeight="1">
      <c r="A390" s="75"/>
      <c r="B390" s="76"/>
      <c r="C390" s="76"/>
      <c r="D390" s="82"/>
      <c r="E390" s="83"/>
      <c r="F390" s="83"/>
      <c r="G390" s="84"/>
      <c r="H390" s="85"/>
      <c r="I390" s="86"/>
      <c r="J390" s="86"/>
      <c r="K390" s="86"/>
      <c r="L390" s="86"/>
      <c r="M390" s="86"/>
      <c r="N390" s="86"/>
      <c r="O390" s="87"/>
      <c r="R390" s="31"/>
      <c r="S390" s="44"/>
      <c r="T390" s="44" t="s">
        <v>964</v>
      </c>
      <c r="U390" s="44" t="s">
        <v>956</v>
      </c>
      <c r="V390" s="44" t="s">
        <v>402</v>
      </c>
      <c r="W390" s="44" t="s">
        <v>1194</v>
      </c>
      <c r="X390" s="44"/>
    </row>
    <row r="391" spans="1:24" s="17" customFormat="1" ht="18.75" customHeight="1">
      <c r="A391" s="75"/>
      <c r="B391" s="76"/>
      <c r="C391" s="76"/>
      <c r="D391" s="82"/>
      <c r="E391" s="84"/>
      <c r="F391" s="84"/>
      <c r="G391" s="247"/>
      <c r="H391" s="249"/>
      <c r="I391" s="86"/>
      <c r="J391" s="86"/>
      <c r="K391" s="86"/>
      <c r="L391" s="86"/>
      <c r="M391" s="86"/>
      <c r="N391" s="86"/>
      <c r="O391" s="89" t="s">
        <v>1192</v>
      </c>
      <c r="Q391" s="88">
        <f>T391*U391*V391*W391*X391</f>
        <v>0.19800000000000001</v>
      </c>
      <c r="R391" s="31"/>
      <c r="T391" s="44">
        <v>1</v>
      </c>
      <c r="U391" s="44">
        <v>0.3</v>
      </c>
      <c r="V391" s="44">
        <v>1.1000000000000001</v>
      </c>
      <c r="W391" s="44">
        <v>0.6</v>
      </c>
      <c r="X391" s="44">
        <v>1</v>
      </c>
    </row>
    <row r="392" spans="1:24" s="17" customFormat="1" ht="18.75" customHeight="1">
      <c r="A392" s="75"/>
      <c r="B392" s="76"/>
      <c r="C392" s="76"/>
      <c r="D392" s="82" t="s">
        <v>682</v>
      </c>
      <c r="E392" s="84" t="s">
        <v>965</v>
      </c>
      <c r="F392" s="84" t="s">
        <v>685</v>
      </c>
      <c r="G392" s="84" t="s">
        <v>687</v>
      </c>
      <c r="H392" s="248"/>
      <c r="I392" s="86"/>
      <c r="J392" s="86"/>
      <c r="K392" s="86"/>
      <c r="L392" s="86"/>
      <c r="M392" s="86"/>
      <c r="N392" s="86"/>
      <c r="O392" s="89" t="s">
        <v>692</v>
      </c>
      <c r="P392" s="17">
        <f>Q392*R392</f>
        <v>4.1579999999999999E-2</v>
      </c>
      <c r="Q392" s="17">
        <f>Q391</f>
        <v>0.19800000000000001</v>
      </c>
      <c r="R392" s="31">
        <v>0.21</v>
      </c>
      <c r="T392" s="44"/>
      <c r="U392" s="44"/>
      <c r="V392" s="44"/>
      <c r="W392" s="44"/>
      <c r="X392" s="44"/>
    </row>
    <row r="393" spans="1:24" s="17" customFormat="1" ht="18.75" customHeight="1">
      <c r="A393" s="75"/>
      <c r="B393" s="76"/>
      <c r="C393" s="76"/>
      <c r="D393" s="82"/>
      <c r="E393" s="84"/>
      <c r="F393" s="84"/>
      <c r="G393" s="84"/>
      <c r="H393" s="248"/>
      <c r="I393" s="86"/>
      <c r="J393" s="86"/>
      <c r="K393" s="86"/>
      <c r="L393" s="86"/>
      <c r="M393" s="86"/>
      <c r="N393" s="86"/>
      <c r="O393" s="89" t="s">
        <v>974</v>
      </c>
      <c r="R393" s="31"/>
      <c r="T393" s="44"/>
      <c r="U393" s="44"/>
      <c r="V393" s="44"/>
      <c r="W393" s="44"/>
      <c r="X393" s="44"/>
    </row>
    <row r="394" spans="1:24" s="17" customFormat="1" ht="18.75" customHeight="1">
      <c r="A394" s="75"/>
      <c r="B394" s="76"/>
      <c r="C394" s="76"/>
      <c r="D394" s="82"/>
      <c r="E394" s="84"/>
      <c r="F394" s="84"/>
      <c r="G394" s="84"/>
      <c r="H394" s="248"/>
      <c r="I394" s="86"/>
      <c r="J394" s="86"/>
      <c r="K394" s="86"/>
      <c r="L394" s="86"/>
      <c r="M394" s="86"/>
      <c r="N394" s="86"/>
      <c r="O394" s="89"/>
      <c r="R394" s="31"/>
      <c r="T394" s="44"/>
      <c r="U394" s="44"/>
      <c r="V394" s="44"/>
      <c r="W394" s="44"/>
      <c r="X394" s="44"/>
    </row>
    <row r="395" spans="1:24" s="17" customFormat="1" ht="18.75" customHeight="1">
      <c r="A395" s="75"/>
      <c r="B395" s="76"/>
      <c r="C395" s="76"/>
      <c r="D395" s="82"/>
      <c r="E395" s="84"/>
      <c r="F395" s="84"/>
      <c r="G395" s="84"/>
      <c r="H395" s="245"/>
      <c r="I395" s="86"/>
      <c r="J395" s="86"/>
      <c r="K395" s="86"/>
      <c r="L395" s="86"/>
      <c r="M395" s="86"/>
      <c r="N395" s="86"/>
      <c r="O395" s="87"/>
      <c r="R395" s="31"/>
      <c r="T395" s="44"/>
      <c r="U395" s="44"/>
      <c r="V395" s="44"/>
      <c r="W395" s="44"/>
      <c r="X395" s="44"/>
    </row>
    <row r="396" spans="1:24" s="17" customFormat="1" ht="18.75" customHeight="1">
      <c r="A396" s="75"/>
      <c r="B396" s="76"/>
      <c r="C396" s="76"/>
      <c r="D396" s="82"/>
      <c r="E396" s="84"/>
      <c r="F396" s="84"/>
      <c r="G396" s="84"/>
      <c r="H396" s="85"/>
      <c r="I396" s="86"/>
      <c r="J396" s="86"/>
      <c r="K396" s="86"/>
      <c r="L396" s="86"/>
      <c r="M396" s="86"/>
      <c r="N396" s="86"/>
      <c r="O396" s="87"/>
      <c r="R396" s="31"/>
      <c r="T396" s="44"/>
      <c r="U396" s="44"/>
      <c r="V396" s="44"/>
      <c r="W396" s="44"/>
      <c r="X396" s="44"/>
    </row>
    <row r="397" spans="1:24" s="17" customFormat="1" ht="18.75" customHeight="1">
      <c r="A397" s="75"/>
      <c r="B397" s="76"/>
      <c r="C397" s="76"/>
      <c r="D397" s="82"/>
      <c r="E397" s="84"/>
      <c r="F397" s="84"/>
      <c r="G397" s="84"/>
      <c r="H397" s="85"/>
      <c r="I397" s="86"/>
      <c r="J397" s="86"/>
      <c r="K397" s="86"/>
      <c r="L397" s="86"/>
      <c r="M397" s="86"/>
      <c r="N397" s="86"/>
      <c r="O397" s="87"/>
      <c r="R397" s="31"/>
      <c r="T397" s="44"/>
      <c r="U397" s="44"/>
      <c r="V397" s="44"/>
      <c r="W397" s="44"/>
      <c r="X397" s="44"/>
    </row>
    <row r="398" spans="1:24" s="17" customFormat="1" ht="18.75" customHeight="1">
      <c r="A398" s="75"/>
      <c r="B398" s="76"/>
      <c r="C398" s="76"/>
      <c r="D398" s="82"/>
      <c r="E398" s="84"/>
      <c r="F398" s="84"/>
      <c r="G398" s="84"/>
      <c r="H398" s="85"/>
      <c r="I398" s="86"/>
      <c r="J398" s="86"/>
      <c r="K398" s="86"/>
      <c r="L398" s="86"/>
      <c r="M398" s="86"/>
      <c r="N398" s="86"/>
      <c r="O398" s="87"/>
      <c r="R398" s="31"/>
      <c r="T398" s="44"/>
      <c r="U398" s="44"/>
      <c r="V398" s="44"/>
      <c r="W398" s="44"/>
      <c r="X398" s="44"/>
    </row>
    <row r="399" spans="1:24" s="17" customFormat="1" ht="18.75" customHeight="1">
      <c r="A399" s="75"/>
      <c r="B399" s="76"/>
      <c r="C399" s="76"/>
      <c r="D399" s="82" t="s">
        <v>694</v>
      </c>
      <c r="E399" s="84" t="s">
        <v>696</v>
      </c>
      <c r="F399" s="84" t="s">
        <v>698</v>
      </c>
      <c r="G399" s="84" t="s">
        <v>145</v>
      </c>
      <c r="H399" s="248"/>
      <c r="I399" s="241"/>
      <c r="J399" s="86"/>
      <c r="K399" s="86"/>
      <c r="L399" s="86"/>
      <c r="M399" s="86"/>
      <c r="N399" s="86"/>
      <c r="O399" s="90"/>
      <c r="R399" s="31"/>
      <c r="T399" s="44"/>
      <c r="U399" s="44"/>
      <c r="V399" s="44"/>
      <c r="W399" s="44"/>
      <c r="X399" s="44"/>
    </row>
    <row r="400" spans="1:24" s="17" customFormat="1" ht="18.75" customHeight="1">
      <c r="A400" s="75"/>
      <c r="B400" s="76" t="str">
        <f>D389&amp;D400</f>
        <v>34계</v>
      </c>
      <c r="C400" s="76"/>
      <c r="D400" s="91" t="s">
        <v>146</v>
      </c>
      <c r="E400" s="92"/>
      <c r="F400" s="92"/>
      <c r="G400" s="92"/>
      <c r="H400" s="93"/>
      <c r="I400" s="94"/>
      <c r="J400" s="94"/>
      <c r="K400" s="94"/>
      <c r="L400" s="94"/>
      <c r="M400" s="94"/>
      <c r="N400" s="94"/>
      <c r="O400" s="95"/>
      <c r="P400" s="96"/>
      <c r="Q400" s="96"/>
      <c r="R400" s="31"/>
      <c r="S400" s="96"/>
      <c r="T400" s="44"/>
      <c r="U400" s="44"/>
      <c r="V400" s="44"/>
      <c r="W400" s="44"/>
      <c r="X400" s="44"/>
    </row>
    <row r="401" spans="1:24" s="17" customFormat="1" ht="18.75" customHeight="1">
      <c r="A401" s="75"/>
      <c r="B401" s="76" t="str">
        <f>D401&amp;"항목"</f>
        <v>35항목</v>
      </c>
      <c r="C401" s="76">
        <v>42</v>
      </c>
      <c r="D401" s="77">
        <f>D389+1</f>
        <v>35</v>
      </c>
      <c r="E401" s="78" t="s">
        <v>973</v>
      </c>
      <c r="F401" s="78" t="s">
        <v>1183</v>
      </c>
      <c r="G401" s="79" t="s">
        <v>1176</v>
      </c>
      <c r="H401" s="250"/>
      <c r="I401" s="80"/>
      <c r="J401" s="80"/>
      <c r="K401" s="80"/>
      <c r="L401" s="80"/>
      <c r="M401" s="80"/>
      <c r="N401" s="80"/>
      <c r="O401" s="81" t="s">
        <v>976</v>
      </c>
      <c r="R401" s="31"/>
      <c r="T401" s="44"/>
      <c r="U401" s="44"/>
      <c r="V401" s="44"/>
      <c r="W401" s="44"/>
      <c r="X401" s="44"/>
    </row>
    <row r="402" spans="1:24" s="17" customFormat="1" ht="18.75" customHeight="1">
      <c r="A402" s="75"/>
      <c r="B402" s="76"/>
      <c r="C402" s="76"/>
      <c r="D402" s="82"/>
      <c r="F402" s="83"/>
      <c r="G402" s="84"/>
      <c r="H402" s="85"/>
      <c r="I402" s="86"/>
      <c r="J402" s="86"/>
      <c r="K402" s="86"/>
      <c r="L402" s="86"/>
      <c r="M402" s="86"/>
      <c r="N402" s="86"/>
      <c r="O402" s="87"/>
      <c r="R402" s="31"/>
      <c r="S402" s="44"/>
      <c r="T402" s="44" t="s">
        <v>405</v>
      </c>
      <c r="U402" s="44" t="s">
        <v>919</v>
      </c>
      <c r="V402" s="44" t="s">
        <v>402</v>
      </c>
      <c r="W402" s="44"/>
      <c r="X402" s="44"/>
    </row>
    <row r="403" spans="1:24" s="17" customFormat="1" ht="18.75" customHeight="1">
      <c r="A403" s="75"/>
      <c r="B403" s="76"/>
      <c r="C403" s="76"/>
      <c r="D403" s="82"/>
      <c r="F403" s="84"/>
      <c r="G403" s="247"/>
      <c r="H403" s="249"/>
      <c r="I403" s="86"/>
      <c r="J403" s="86"/>
      <c r="K403" s="86"/>
      <c r="L403" s="86"/>
      <c r="M403" s="86"/>
      <c r="N403" s="86"/>
      <c r="O403" s="89"/>
      <c r="Q403" s="88">
        <f>T403*U403*V403*W403*X403</f>
        <v>0.33</v>
      </c>
      <c r="R403" s="31"/>
      <c r="T403" s="44">
        <v>1</v>
      </c>
      <c r="U403" s="44">
        <v>0.3</v>
      </c>
      <c r="V403" s="44">
        <v>1.1000000000000001</v>
      </c>
      <c r="W403" s="44">
        <v>1</v>
      </c>
      <c r="X403" s="44">
        <v>1</v>
      </c>
    </row>
    <row r="404" spans="1:24" s="17" customFormat="1" ht="18.75" customHeight="1">
      <c r="A404" s="75"/>
      <c r="B404" s="76"/>
      <c r="C404" s="76"/>
      <c r="D404" s="82" t="s">
        <v>682</v>
      </c>
      <c r="E404" s="84" t="s">
        <v>1186</v>
      </c>
      <c r="F404" s="84" t="s">
        <v>685</v>
      </c>
      <c r="G404" s="84" t="s">
        <v>687</v>
      </c>
      <c r="H404" s="248"/>
      <c r="I404" s="86"/>
      <c r="J404" s="86"/>
      <c r="K404" s="86"/>
      <c r="L404" s="86"/>
      <c r="M404" s="86"/>
      <c r="N404" s="86"/>
      <c r="O404" s="89" t="s">
        <v>692</v>
      </c>
      <c r="P404" s="17">
        <f>Q404*R404</f>
        <v>0.10560000000000001</v>
      </c>
      <c r="Q404" s="17">
        <f>Q403</f>
        <v>0.33</v>
      </c>
      <c r="R404" s="31">
        <v>0.32</v>
      </c>
      <c r="T404" s="44"/>
      <c r="U404" s="44"/>
      <c r="V404" s="44"/>
      <c r="W404" s="44"/>
      <c r="X404" s="44"/>
    </row>
    <row r="405" spans="1:24" s="17" customFormat="1" ht="18.75" customHeight="1">
      <c r="A405" s="75"/>
      <c r="B405" s="76"/>
      <c r="C405" s="76"/>
      <c r="D405" s="82"/>
      <c r="E405" s="84"/>
      <c r="F405" s="84"/>
      <c r="G405" s="84"/>
      <c r="H405" s="248"/>
      <c r="I405" s="86"/>
      <c r="J405" s="86"/>
      <c r="K405" s="86"/>
      <c r="L405" s="86"/>
      <c r="M405" s="86"/>
      <c r="N405" s="86"/>
      <c r="O405" s="89" t="s">
        <v>919</v>
      </c>
      <c r="R405" s="31"/>
      <c r="T405" s="44"/>
      <c r="U405" s="44"/>
      <c r="V405" s="44"/>
      <c r="W405" s="44"/>
      <c r="X405" s="44"/>
    </row>
    <row r="406" spans="1:24" s="17" customFormat="1" ht="18.75" customHeight="1">
      <c r="A406" s="75"/>
      <c r="B406" s="76"/>
      <c r="C406" s="76"/>
      <c r="D406" s="82"/>
      <c r="E406" s="84"/>
      <c r="F406" s="84"/>
      <c r="G406" s="84"/>
      <c r="H406" s="245"/>
      <c r="I406" s="86"/>
      <c r="J406" s="86"/>
      <c r="K406" s="86"/>
      <c r="L406" s="86"/>
      <c r="M406" s="86"/>
      <c r="N406" s="86"/>
      <c r="O406" s="87"/>
      <c r="R406" s="31"/>
      <c r="T406" s="44"/>
      <c r="U406" s="44"/>
      <c r="V406" s="44"/>
      <c r="W406" s="44"/>
      <c r="X406" s="44"/>
    </row>
    <row r="407" spans="1:24" s="17" customFormat="1" ht="18.75" customHeight="1">
      <c r="A407" s="75"/>
      <c r="B407" s="76"/>
      <c r="C407" s="76"/>
      <c r="D407" s="82"/>
      <c r="E407" s="84"/>
      <c r="F407" s="84"/>
      <c r="G407" s="84"/>
      <c r="H407" s="85"/>
      <c r="I407" s="86"/>
      <c r="J407" s="86"/>
      <c r="K407" s="86"/>
      <c r="L407" s="86"/>
      <c r="M407" s="86"/>
      <c r="N407" s="86"/>
      <c r="O407" s="87"/>
      <c r="R407" s="31"/>
      <c r="T407" s="44"/>
      <c r="U407" s="44"/>
      <c r="V407" s="44"/>
      <c r="W407" s="44"/>
      <c r="X407" s="44"/>
    </row>
    <row r="408" spans="1:24" s="17" customFormat="1" ht="18.75" customHeight="1">
      <c r="A408" s="75"/>
      <c r="B408" s="76"/>
      <c r="C408" s="76"/>
      <c r="D408" s="82"/>
      <c r="E408" s="84"/>
      <c r="F408" s="84"/>
      <c r="G408" s="84"/>
      <c r="H408" s="85"/>
      <c r="I408" s="86"/>
      <c r="J408" s="86"/>
      <c r="K408" s="86"/>
      <c r="L408" s="86"/>
      <c r="M408" s="86"/>
      <c r="N408" s="86"/>
      <c r="O408" s="87"/>
      <c r="R408" s="31"/>
      <c r="T408" s="44"/>
      <c r="U408" s="44"/>
      <c r="V408" s="44"/>
      <c r="W408" s="44"/>
      <c r="X408" s="44"/>
    </row>
    <row r="409" spans="1:24" s="17" customFormat="1" ht="18.75" customHeight="1">
      <c r="A409" s="75"/>
      <c r="B409" s="76"/>
      <c r="C409" s="76"/>
      <c r="D409" s="82"/>
      <c r="E409" s="84"/>
      <c r="F409" s="84"/>
      <c r="G409" s="84"/>
      <c r="H409" s="85"/>
      <c r="I409" s="86"/>
      <c r="J409" s="86"/>
      <c r="K409" s="86"/>
      <c r="L409" s="86"/>
      <c r="M409" s="86"/>
      <c r="N409" s="86"/>
      <c r="O409" s="87"/>
      <c r="R409" s="31"/>
      <c r="T409" s="44"/>
      <c r="U409" s="44"/>
      <c r="V409" s="44"/>
      <c r="W409" s="44"/>
      <c r="X409" s="44"/>
    </row>
    <row r="410" spans="1:24" s="17" customFormat="1" ht="18.75" customHeight="1">
      <c r="A410" s="75"/>
      <c r="B410" s="76"/>
      <c r="C410" s="76"/>
      <c r="D410" s="82" t="s">
        <v>694</v>
      </c>
      <c r="E410" s="84" t="s">
        <v>696</v>
      </c>
      <c r="F410" s="84" t="s">
        <v>698</v>
      </c>
      <c r="G410" s="84" t="s">
        <v>145</v>
      </c>
      <c r="H410" s="248"/>
      <c r="I410" s="241"/>
      <c r="J410" s="86"/>
      <c r="K410" s="86"/>
      <c r="L410" s="86"/>
      <c r="M410" s="86"/>
      <c r="N410" s="86"/>
      <c r="O410" s="90"/>
      <c r="R410" s="31"/>
      <c r="T410" s="44"/>
      <c r="U410" s="44"/>
      <c r="V410" s="44"/>
      <c r="W410" s="44"/>
      <c r="X410" s="44"/>
    </row>
    <row r="411" spans="1:24" s="17" customFormat="1" ht="18.75" customHeight="1">
      <c r="A411" s="75"/>
      <c r="B411" s="76" t="str">
        <f>D401&amp;D411</f>
        <v>35계</v>
      </c>
      <c r="C411" s="76"/>
      <c r="D411" s="91" t="s">
        <v>146</v>
      </c>
      <c r="E411" s="92"/>
      <c r="F411" s="92"/>
      <c r="G411" s="92"/>
      <c r="H411" s="93"/>
      <c r="I411" s="94"/>
      <c r="J411" s="94"/>
      <c r="K411" s="94"/>
      <c r="L411" s="94"/>
      <c r="M411" s="94"/>
      <c r="N411" s="94"/>
      <c r="O411" s="95"/>
      <c r="P411" s="96"/>
      <c r="Q411" s="96"/>
      <c r="R411" s="31"/>
      <c r="S411" s="96"/>
      <c r="T411" s="44"/>
      <c r="U411" s="44"/>
      <c r="V411" s="44"/>
      <c r="W411" s="44"/>
      <c r="X411" s="44"/>
    </row>
    <row r="412" spans="1:24" s="17" customFormat="1" ht="18.75" customHeight="1">
      <c r="A412" s="75"/>
      <c r="B412" s="76" t="str">
        <f>D412&amp;"항목"</f>
        <v>36항목</v>
      </c>
      <c r="C412" s="76">
        <v>33</v>
      </c>
      <c r="D412" s="77">
        <f>D401+1</f>
        <v>36</v>
      </c>
      <c r="E412" s="78" t="s">
        <v>977</v>
      </c>
      <c r="F412" s="78" t="s">
        <v>1330</v>
      </c>
      <c r="G412" s="79" t="s">
        <v>980</v>
      </c>
      <c r="H412" s="250"/>
      <c r="I412" s="80"/>
      <c r="J412" s="80"/>
      <c r="K412" s="80"/>
      <c r="L412" s="80"/>
      <c r="M412" s="80"/>
      <c r="N412" s="80"/>
      <c r="O412" s="81" t="s">
        <v>1133</v>
      </c>
      <c r="R412" s="31"/>
      <c r="T412" s="44"/>
      <c r="U412" s="44"/>
      <c r="V412" s="44"/>
      <c r="W412" s="44"/>
      <c r="X412" s="44"/>
    </row>
    <row r="413" spans="1:24" s="17" customFormat="1" ht="18.75" customHeight="1">
      <c r="A413" s="75"/>
      <c r="B413" s="76"/>
      <c r="C413" s="76"/>
      <c r="D413" s="82"/>
      <c r="E413" s="83"/>
      <c r="F413" s="83"/>
      <c r="G413" s="84"/>
      <c r="H413" s="85"/>
      <c r="I413" s="86"/>
      <c r="J413" s="86"/>
      <c r="K413" s="86"/>
      <c r="L413" s="86"/>
      <c r="M413" s="86"/>
      <c r="N413" s="86"/>
      <c r="O413" s="87"/>
      <c r="R413" s="31"/>
      <c r="S413" s="44"/>
      <c r="T413" s="44" t="s">
        <v>964</v>
      </c>
      <c r="U413" s="44"/>
      <c r="V413" s="44" t="s">
        <v>1157</v>
      </c>
      <c r="W413" s="44"/>
      <c r="X413" s="44"/>
    </row>
    <row r="414" spans="1:24" s="17" customFormat="1" ht="18.75" customHeight="1">
      <c r="A414" s="75"/>
      <c r="B414" s="76"/>
      <c r="C414" s="76">
        <v>16</v>
      </c>
      <c r="D414" s="82" t="s">
        <v>966</v>
      </c>
      <c r="E414" s="84" t="s">
        <v>983</v>
      </c>
      <c r="F414" s="84" t="s">
        <v>978</v>
      </c>
      <c r="G414" s="247" t="s">
        <v>962</v>
      </c>
      <c r="H414" s="249"/>
      <c r="I414" s="86"/>
      <c r="J414" s="86"/>
      <c r="K414" s="86"/>
      <c r="L414" s="86"/>
      <c r="M414" s="86"/>
      <c r="N414" s="86"/>
      <c r="O414" s="89"/>
      <c r="Q414" s="88">
        <f>T414*U414*V414*W414*X414</f>
        <v>1.2</v>
      </c>
      <c r="R414" s="31"/>
      <c r="T414" s="44">
        <v>1</v>
      </c>
      <c r="U414" s="44">
        <v>1</v>
      </c>
      <c r="V414" s="44">
        <v>1.2</v>
      </c>
      <c r="W414" s="44">
        <v>1</v>
      </c>
      <c r="X414" s="44">
        <v>1</v>
      </c>
    </row>
    <row r="415" spans="1:24" s="17" customFormat="1" ht="18.75" customHeight="1">
      <c r="A415" s="75"/>
      <c r="B415" s="76"/>
      <c r="C415" s="76"/>
      <c r="D415" s="82" t="s">
        <v>682</v>
      </c>
      <c r="E415" s="84" t="s">
        <v>984</v>
      </c>
      <c r="F415" s="84" t="s">
        <v>981</v>
      </c>
      <c r="G415" s="84" t="s">
        <v>687</v>
      </c>
      <c r="H415" s="248"/>
      <c r="I415" s="86"/>
      <c r="J415" s="86"/>
      <c r="K415" s="86"/>
      <c r="L415" s="86"/>
      <c r="M415" s="86"/>
      <c r="N415" s="86"/>
      <c r="O415" s="89"/>
      <c r="P415" s="17">
        <f>Q415*R415</f>
        <v>0.69599999999999995</v>
      </c>
      <c r="Q415" s="17">
        <f>Q414</f>
        <v>1.2</v>
      </c>
      <c r="R415" s="31">
        <v>0.57999999999999996</v>
      </c>
      <c r="T415" s="44"/>
      <c r="U415" s="44"/>
      <c r="V415" s="44"/>
      <c r="W415" s="44"/>
      <c r="X415" s="44"/>
    </row>
    <row r="416" spans="1:24" s="17" customFormat="1" ht="18.75" customHeight="1">
      <c r="A416" s="75"/>
      <c r="B416" s="76"/>
      <c r="C416" s="76"/>
      <c r="D416" s="82"/>
      <c r="E416" s="84"/>
      <c r="F416" s="84" t="s">
        <v>982</v>
      </c>
      <c r="G416" s="84" t="s">
        <v>687</v>
      </c>
      <c r="H416" s="248"/>
      <c r="I416" s="86"/>
      <c r="J416" s="86"/>
      <c r="K416" s="86"/>
      <c r="L416" s="86"/>
      <c r="M416" s="86"/>
      <c r="N416" s="86"/>
      <c r="O416" s="89" t="s">
        <v>1156</v>
      </c>
      <c r="P416" s="17">
        <f>Q416*R416</f>
        <v>0.69599999999999995</v>
      </c>
      <c r="Q416" s="17">
        <f>Q415</f>
        <v>1.2</v>
      </c>
      <c r="R416" s="31">
        <v>0.57999999999999996</v>
      </c>
      <c r="T416" s="44"/>
      <c r="U416" s="44"/>
      <c r="V416" s="44"/>
      <c r="W416" s="44"/>
      <c r="X416" s="44"/>
    </row>
    <row r="417" spans="1:26" s="17" customFormat="1" ht="18.75" customHeight="1">
      <c r="A417" s="75"/>
      <c r="B417" s="76"/>
      <c r="C417" s="76"/>
      <c r="D417" s="82"/>
      <c r="E417" s="84"/>
      <c r="F417" s="84"/>
      <c r="G417" s="84"/>
      <c r="H417" s="248"/>
      <c r="I417" s="86"/>
      <c r="J417" s="86"/>
      <c r="K417" s="86"/>
      <c r="L417" s="86"/>
      <c r="M417" s="86"/>
      <c r="N417" s="86"/>
      <c r="O417" s="89"/>
      <c r="R417" s="31"/>
      <c r="T417" s="44"/>
      <c r="U417" s="44"/>
      <c r="V417" s="44"/>
      <c r="W417" s="44"/>
      <c r="X417" s="44"/>
    </row>
    <row r="418" spans="1:26" s="17" customFormat="1" ht="18.75" customHeight="1">
      <c r="A418" s="75"/>
      <c r="B418" s="76"/>
      <c r="C418" s="76"/>
      <c r="D418" s="82"/>
      <c r="E418" s="84"/>
      <c r="F418" s="84"/>
      <c r="G418" s="84"/>
      <c r="H418" s="245"/>
      <c r="I418" s="86"/>
      <c r="J418" s="86"/>
      <c r="K418" s="86"/>
      <c r="L418" s="86"/>
      <c r="M418" s="86"/>
      <c r="N418" s="86"/>
      <c r="O418" s="87"/>
      <c r="R418" s="31"/>
      <c r="T418" s="44"/>
      <c r="U418" s="44"/>
      <c r="V418" s="44"/>
      <c r="W418" s="44"/>
      <c r="X418" s="44"/>
    </row>
    <row r="419" spans="1:26" s="17" customFormat="1" ht="18.75" customHeight="1">
      <c r="A419" s="75"/>
      <c r="B419" s="76"/>
      <c r="C419" s="76"/>
      <c r="D419" s="82"/>
      <c r="E419" s="84"/>
      <c r="F419" s="84"/>
      <c r="G419" s="84"/>
      <c r="H419" s="85"/>
      <c r="I419" s="86"/>
      <c r="J419" s="86"/>
      <c r="K419" s="86"/>
      <c r="L419" s="86"/>
      <c r="M419" s="86"/>
      <c r="N419" s="86"/>
      <c r="O419" s="87"/>
      <c r="R419" s="31"/>
      <c r="T419" s="44"/>
      <c r="U419" s="44"/>
      <c r="V419" s="44"/>
      <c r="W419" s="44"/>
      <c r="X419" s="44"/>
    </row>
    <row r="420" spans="1:26" s="17" customFormat="1" ht="18.75" customHeight="1">
      <c r="A420" s="75"/>
      <c r="B420" s="76"/>
      <c r="C420" s="76"/>
      <c r="D420" s="82"/>
      <c r="E420" s="84"/>
      <c r="F420" s="84"/>
      <c r="G420" s="84"/>
      <c r="H420" s="85"/>
      <c r="I420" s="86"/>
      <c r="J420" s="86"/>
      <c r="K420" s="86"/>
      <c r="L420" s="86"/>
      <c r="M420" s="86"/>
      <c r="N420" s="86"/>
      <c r="O420" s="87"/>
      <c r="R420" s="31"/>
      <c r="T420" s="44"/>
      <c r="U420" s="44"/>
      <c r="V420" s="44"/>
      <c r="W420" s="44"/>
      <c r="X420" s="44"/>
    </row>
    <row r="421" spans="1:26" s="17" customFormat="1" ht="18.75" customHeight="1">
      <c r="A421" s="75"/>
      <c r="B421" s="76"/>
      <c r="C421" s="76"/>
      <c r="D421" s="82"/>
      <c r="E421" s="84"/>
      <c r="F421" s="84"/>
      <c r="G421" s="84"/>
      <c r="H421" s="85"/>
      <c r="I421" s="86"/>
      <c r="J421" s="86"/>
      <c r="K421" s="86"/>
      <c r="L421" s="86"/>
      <c r="M421" s="86"/>
      <c r="N421" s="86"/>
      <c r="O421" s="87"/>
      <c r="R421" s="31"/>
      <c r="T421" s="44"/>
      <c r="U421" s="44"/>
      <c r="V421" s="44"/>
      <c r="W421" s="44"/>
      <c r="X421" s="44"/>
    </row>
    <row r="422" spans="1:26" s="17" customFormat="1" ht="18.75" customHeight="1">
      <c r="A422" s="75"/>
      <c r="B422" s="76"/>
      <c r="C422" s="76"/>
      <c r="D422" s="82" t="s">
        <v>694</v>
      </c>
      <c r="E422" s="84" t="s">
        <v>696</v>
      </c>
      <c r="F422" s="84" t="s">
        <v>698</v>
      </c>
      <c r="G422" s="84" t="s">
        <v>145</v>
      </c>
      <c r="H422" s="248"/>
      <c r="I422" s="241"/>
      <c r="J422" s="86"/>
      <c r="K422" s="86"/>
      <c r="L422" s="86"/>
      <c r="M422" s="86"/>
      <c r="N422" s="86"/>
      <c r="O422" s="90"/>
      <c r="R422" s="31"/>
      <c r="T422" s="44"/>
      <c r="U422" s="44"/>
      <c r="V422" s="44"/>
      <c r="W422" s="44"/>
      <c r="X422" s="44"/>
    </row>
    <row r="423" spans="1:26" s="17" customFormat="1" ht="18.75" customHeight="1">
      <c r="A423" s="75"/>
      <c r="B423" s="76" t="str">
        <f>D412&amp;D423</f>
        <v>36계</v>
      </c>
      <c r="C423" s="76"/>
      <c r="D423" s="91" t="s">
        <v>146</v>
      </c>
      <c r="E423" s="92"/>
      <c r="F423" s="92"/>
      <c r="G423" s="92"/>
      <c r="H423" s="93"/>
      <c r="I423" s="94"/>
      <c r="J423" s="94"/>
      <c r="K423" s="94"/>
      <c r="L423" s="94"/>
      <c r="M423" s="94"/>
      <c r="N423" s="94"/>
      <c r="O423" s="95"/>
      <c r="P423" s="96"/>
      <c r="Q423" s="96"/>
      <c r="R423" s="31"/>
      <c r="S423" s="96"/>
      <c r="T423" s="44"/>
      <c r="U423" s="44"/>
      <c r="V423" s="44"/>
      <c r="W423" s="44"/>
      <c r="X423" s="44"/>
    </row>
    <row r="424" spans="1:26" ht="18.75" customHeight="1">
      <c r="B424" s="76" t="str">
        <f>D424&amp;"항목"</f>
        <v>37항목</v>
      </c>
      <c r="C424" s="76">
        <v>34</v>
      </c>
      <c r="D424" s="77">
        <f>D412+1</f>
        <v>37</v>
      </c>
      <c r="E424" s="78" t="s">
        <v>985</v>
      </c>
      <c r="F424" s="78" t="s">
        <v>1331</v>
      </c>
      <c r="G424" s="79" t="s">
        <v>980</v>
      </c>
      <c r="H424" s="250"/>
      <c r="I424" s="80"/>
      <c r="J424" s="80"/>
      <c r="K424" s="80"/>
      <c r="L424" s="80"/>
      <c r="M424" s="80"/>
      <c r="N424" s="80"/>
      <c r="O424" s="81" t="s">
        <v>1133</v>
      </c>
      <c r="P424" s="17"/>
      <c r="Q424" s="17"/>
      <c r="R424" s="31"/>
      <c r="S424" s="17"/>
      <c r="T424" s="44"/>
      <c r="U424" s="44"/>
      <c r="V424" s="44"/>
      <c r="W424" s="44"/>
      <c r="X424" s="44"/>
      <c r="Y424" s="17"/>
      <c r="Z424" s="17"/>
    </row>
    <row r="425" spans="1:26" ht="18.75" customHeight="1">
      <c r="D425" s="82"/>
      <c r="E425" s="83"/>
      <c r="F425" s="83"/>
      <c r="G425" s="84"/>
      <c r="H425" s="85"/>
      <c r="I425" s="86"/>
      <c r="J425" s="86"/>
      <c r="K425" s="86"/>
      <c r="L425" s="86"/>
      <c r="M425" s="86"/>
      <c r="N425" s="86"/>
      <c r="O425" s="87"/>
      <c r="P425" s="17"/>
      <c r="Q425" s="17"/>
      <c r="R425" s="31"/>
      <c r="S425" s="44"/>
      <c r="T425" s="44" t="s">
        <v>964</v>
      </c>
      <c r="U425" s="44" t="s">
        <v>987</v>
      </c>
      <c r="V425" s="44"/>
      <c r="W425" s="44"/>
      <c r="X425" s="44"/>
      <c r="Y425" s="17"/>
      <c r="Z425" s="17"/>
    </row>
    <row r="426" spans="1:26" ht="18.75" customHeight="1">
      <c r="D426" s="82"/>
      <c r="E426" s="84"/>
      <c r="F426" s="84"/>
      <c r="G426" s="247"/>
      <c r="H426" s="249"/>
      <c r="I426" s="86"/>
      <c r="J426" s="86"/>
      <c r="K426" s="86"/>
      <c r="L426" s="86"/>
      <c r="M426" s="86"/>
      <c r="N426" s="86"/>
      <c r="O426" s="89"/>
      <c r="P426" s="17"/>
      <c r="Q426" s="88">
        <f>T426*U426*V426*W426*X426</f>
        <v>0.2</v>
      </c>
      <c r="R426" s="31"/>
      <c r="S426" s="17"/>
      <c r="T426" s="44">
        <v>1</v>
      </c>
      <c r="U426" s="44">
        <v>0.2</v>
      </c>
      <c r="V426" s="44">
        <v>1</v>
      </c>
      <c r="W426" s="44">
        <v>1</v>
      </c>
      <c r="X426" s="44">
        <v>1</v>
      </c>
      <c r="Y426" s="17"/>
      <c r="Z426" s="17"/>
    </row>
    <row r="427" spans="1:26" ht="18.75" customHeight="1">
      <c r="D427" s="82" t="s">
        <v>682</v>
      </c>
      <c r="E427" s="84" t="s">
        <v>1139</v>
      </c>
      <c r="F427" s="84" t="s">
        <v>981</v>
      </c>
      <c r="G427" s="84" t="s">
        <v>687</v>
      </c>
      <c r="H427" s="248"/>
      <c r="I427" s="86"/>
      <c r="J427" s="86"/>
      <c r="K427" s="86"/>
      <c r="L427" s="86"/>
      <c r="M427" s="86"/>
      <c r="N427" s="86"/>
      <c r="O427" s="89" t="s">
        <v>986</v>
      </c>
      <c r="P427" s="17">
        <f>Q427*R427</f>
        <v>0.22000000000000003</v>
      </c>
      <c r="Q427" s="17">
        <f>Q426</f>
        <v>0.2</v>
      </c>
      <c r="R427" s="31">
        <v>1.1000000000000001</v>
      </c>
      <c r="S427" s="17"/>
      <c r="T427" s="44"/>
      <c r="U427" s="44"/>
      <c r="V427" s="44"/>
      <c r="W427" s="44"/>
      <c r="X427" s="44"/>
      <c r="Y427" s="17"/>
      <c r="Z427" s="17"/>
    </row>
    <row r="428" spans="1:26" ht="18.75" customHeight="1">
      <c r="D428" s="82"/>
      <c r="E428" s="84"/>
      <c r="F428" s="84" t="s">
        <v>982</v>
      </c>
      <c r="G428" s="84" t="s">
        <v>687</v>
      </c>
      <c r="H428" s="248"/>
      <c r="I428" s="86"/>
      <c r="J428" s="86"/>
      <c r="K428" s="86"/>
      <c r="L428" s="86"/>
      <c r="M428" s="86"/>
      <c r="N428" s="86"/>
      <c r="O428" s="89"/>
      <c r="P428" s="17">
        <f>Q428*R428</f>
        <v>0.22000000000000003</v>
      </c>
      <c r="Q428" s="17">
        <f>Q427</f>
        <v>0.2</v>
      </c>
      <c r="R428" s="31">
        <v>1.1000000000000001</v>
      </c>
      <c r="S428" s="17"/>
      <c r="T428" s="44"/>
      <c r="U428" s="44"/>
      <c r="V428" s="44"/>
      <c r="W428" s="44"/>
      <c r="X428" s="44"/>
      <c r="Y428" s="17"/>
      <c r="Z428" s="17"/>
    </row>
    <row r="429" spans="1:26" ht="18.75" customHeight="1">
      <c r="D429" s="82"/>
      <c r="E429" s="84"/>
      <c r="F429" s="84"/>
      <c r="G429" s="84"/>
      <c r="H429" s="248"/>
      <c r="I429" s="86"/>
      <c r="J429" s="86"/>
      <c r="K429" s="86"/>
      <c r="L429" s="86"/>
      <c r="M429" s="86"/>
      <c r="N429" s="86"/>
      <c r="O429" s="89"/>
      <c r="P429" s="17"/>
      <c r="Q429" s="17"/>
      <c r="R429" s="31"/>
      <c r="S429" s="17"/>
      <c r="T429" s="44"/>
      <c r="U429" s="44"/>
      <c r="V429" s="44"/>
      <c r="W429" s="44"/>
      <c r="X429" s="44"/>
      <c r="Y429" s="17"/>
      <c r="Z429" s="17"/>
    </row>
    <row r="430" spans="1:26" ht="18.75" customHeight="1">
      <c r="D430" s="82"/>
      <c r="E430" s="84"/>
      <c r="F430" s="84"/>
      <c r="G430" s="84"/>
      <c r="H430" s="85"/>
      <c r="I430" s="86"/>
      <c r="J430" s="86"/>
      <c r="K430" s="86"/>
      <c r="L430" s="86"/>
      <c r="M430" s="86"/>
      <c r="N430" s="86"/>
      <c r="O430" s="87"/>
      <c r="P430" s="17"/>
      <c r="Q430" s="17"/>
      <c r="R430" s="31"/>
      <c r="S430" s="17"/>
      <c r="T430" s="44"/>
      <c r="U430" s="44"/>
      <c r="V430" s="44"/>
      <c r="W430" s="44"/>
      <c r="X430" s="44"/>
      <c r="Y430" s="17"/>
      <c r="Z430" s="17"/>
    </row>
    <row r="431" spans="1:26" ht="18.75" customHeight="1">
      <c r="D431" s="82"/>
      <c r="E431" s="84"/>
      <c r="F431" s="84"/>
      <c r="G431" s="84"/>
      <c r="H431" s="85"/>
      <c r="I431" s="86"/>
      <c r="J431" s="86"/>
      <c r="K431" s="86"/>
      <c r="L431" s="86"/>
      <c r="M431" s="86"/>
      <c r="N431" s="86"/>
      <c r="O431" s="87"/>
      <c r="P431" s="17"/>
      <c r="Q431" s="17"/>
      <c r="R431" s="31"/>
      <c r="S431" s="17"/>
      <c r="T431" s="44"/>
      <c r="U431" s="44"/>
      <c r="V431" s="44"/>
      <c r="W431" s="44"/>
      <c r="X431" s="44"/>
      <c r="Y431" s="17"/>
      <c r="Z431" s="17"/>
    </row>
    <row r="432" spans="1:26" ht="18.75" customHeight="1">
      <c r="D432" s="82"/>
      <c r="E432" s="84"/>
      <c r="F432" s="84"/>
      <c r="G432" s="84"/>
      <c r="H432" s="85"/>
      <c r="I432" s="86"/>
      <c r="J432" s="86"/>
      <c r="K432" s="86"/>
      <c r="L432" s="86"/>
      <c r="M432" s="86"/>
      <c r="N432" s="86"/>
      <c r="O432" s="87"/>
      <c r="P432" s="17"/>
      <c r="Q432" s="17"/>
      <c r="R432" s="31"/>
      <c r="S432" s="17"/>
      <c r="T432" s="44"/>
      <c r="U432" s="44"/>
      <c r="V432" s="44"/>
      <c r="W432" s="44"/>
      <c r="X432" s="44"/>
      <c r="Y432" s="17"/>
      <c r="Z432" s="17"/>
    </row>
    <row r="433" spans="1:26" ht="18.75" customHeight="1">
      <c r="D433" s="82" t="s">
        <v>694</v>
      </c>
      <c r="E433" s="84" t="s">
        <v>696</v>
      </c>
      <c r="F433" s="84" t="s">
        <v>698</v>
      </c>
      <c r="G433" s="84" t="s">
        <v>145</v>
      </c>
      <c r="H433" s="248"/>
      <c r="I433" s="241"/>
      <c r="J433" s="86"/>
      <c r="K433" s="86"/>
      <c r="L433" s="86"/>
      <c r="M433" s="86"/>
      <c r="N433" s="86"/>
      <c r="O433" s="90"/>
      <c r="P433" s="17"/>
      <c r="Q433" s="17"/>
      <c r="R433" s="31"/>
      <c r="S433" s="17"/>
      <c r="T433" s="44"/>
      <c r="U433" s="44"/>
      <c r="V433" s="44"/>
      <c r="W433" s="44"/>
      <c r="X433" s="44"/>
      <c r="Y433" s="17"/>
      <c r="Z433" s="17"/>
    </row>
    <row r="434" spans="1:26" s="17" customFormat="1" ht="18.75" customHeight="1">
      <c r="A434" s="75"/>
      <c r="B434" s="76" t="str">
        <f>D424&amp;D434</f>
        <v>37계</v>
      </c>
      <c r="C434" s="61"/>
      <c r="D434" s="91" t="s">
        <v>146</v>
      </c>
      <c r="E434" s="92"/>
      <c r="F434" s="92"/>
      <c r="G434" s="92"/>
      <c r="H434" s="93"/>
      <c r="I434" s="94"/>
      <c r="J434" s="94"/>
      <c r="K434" s="94"/>
      <c r="L434" s="94"/>
      <c r="M434" s="94"/>
      <c r="N434" s="94"/>
      <c r="O434" s="95"/>
      <c r="P434" s="96"/>
      <c r="Q434" s="96"/>
      <c r="R434" s="31"/>
      <c r="S434" s="96"/>
      <c r="T434" s="44"/>
      <c r="U434" s="44"/>
      <c r="V434" s="44"/>
      <c r="W434" s="44"/>
      <c r="X434" s="44"/>
    </row>
    <row r="435" spans="1:26" s="17" customFormat="1" ht="18.75" customHeight="1">
      <c r="A435" s="75"/>
      <c r="B435" s="76" t="str">
        <f>D435&amp;"항목"</f>
        <v>38항목</v>
      </c>
      <c r="C435" s="76"/>
      <c r="D435" s="77">
        <f>D424+1</f>
        <v>38</v>
      </c>
      <c r="E435" s="78" t="s">
        <v>1178</v>
      </c>
      <c r="F435" s="78" t="s">
        <v>1202</v>
      </c>
      <c r="G435" s="79" t="s">
        <v>1169</v>
      </c>
      <c r="H435" s="250"/>
      <c r="I435" s="80"/>
      <c r="J435" s="80"/>
      <c r="K435" s="80"/>
      <c r="L435" s="80"/>
      <c r="M435" s="80"/>
      <c r="N435" s="80"/>
      <c r="O435" s="81" t="s">
        <v>1167</v>
      </c>
      <c r="R435" s="31"/>
      <c r="T435" s="44"/>
      <c r="U435" s="44"/>
      <c r="V435" s="44"/>
      <c r="W435" s="44"/>
      <c r="X435" s="44"/>
    </row>
    <row r="436" spans="1:26" s="17" customFormat="1" ht="18.75" customHeight="1">
      <c r="A436" s="75"/>
      <c r="B436" s="76"/>
      <c r="C436" s="76">
        <v>40</v>
      </c>
      <c r="D436" s="82"/>
      <c r="E436" s="83"/>
      <c r="F436" s="83"/>
      <c r="G436" s="84"/>
      <c r="H436" s="85"/>
      <c r="I436" s="86"/>
      <c r="J436" s="86"/>
      <c r="K436" s="86"/>
      <c r="L436" s="86"/>
      <c r="M436" s="86"/>
      <c r="N436" s="86"/>
      <c r="O436" s="87"/>
      <c r="R436" s="31"/>
      <c r="S436" s="44"/>
      <c r="T436" s="44" t="s">
        <v>1165</v>
      </c>
      <c r="U436" s="44" t="s">
        <v>1168</v>
      </c>
      <c r="V436" s="44"/>
      <c r="W436" s="44"/>
      <c r="X436" s="44"/>
    </row>
    <row r="437" spans="1:26" s="17" customFormat="1" ht="18.75" customHeight="1">
      <c r="A437" s="75"/>
      <c r="B437" s="76"/>
      <c r="C437" s="76"/>
      <c r="D437" s="82"/>
      <c r="E437" s="84"/>
      <c r="F437" s="84"/>
      <c r="G437" s="84"/>
      <c r="H437" s="249"/>
      <c r="I437" s="86"/>
      <c r="J437" s="86"/>
      <c r="K437" s="86"/>
      <c r="L437" s="86"/>
      <c r="M437" s="86"/>
      <c r="N437" s="86"/>
      <c r="O437" s="87"/>
      <c r="Q437" s="88">
        <f>T437*U437*V437*W437*X437</f>
        <v>0.3</v>
      </c>
      <c r="R437" s="31"/>
      <c r="T437" s="44">
        <v>1</v>
      </c>
      <c r="U437" s="44">
        <v>0.3</v>
      </c>
      <c r="V437" s="44">
        <v>1</v>
      </c>
      <c r="W437" s="44">
        <v>1</v>
      </c>
      <c r="X437" s="44">
        <v>1</v>
      </c>
    </row>
    <row r="438" spans="1:26" s="17" customFormat="1" ht="18.75" customHeight="1">
      <c r="A438" s="75"/>
      <c r="B438" s="76"/>
      <c r="C438" s="76"/>
      <c r="D438" s="82" t="s">
        <v>795</v>
      </c>
      <c r="E438" s="84" t="s">
        <v>1166</v>
      </c>
      <c r="F438" s="84" t="s">
        <v>895</v>
      </c>
      <c r="G438" s="84" t="s">
        <v>835</v>
      </c>
      <c r="H438" s="248"/>
      <c r="I438" s="86"/>
      <c r="J438" s="86"/>
      <c r="K438" s="86"/>
      <c r="L438" s="86"/>
      <c r="M438" s="86"/>
      <c r="N438" s="86"/>
      <c r="O438" s="89" t="s">
        <v>1168</v>
      </c>
      <c r="P438" s="17">
        <f>Q438*R438</f>
        <v>5.3999999999999999E-2</v>
      </c>
      <c r="Q438" s="17">
        <f>Q437</f>
        <v>0.3</v>
      </c>
      <c r="R438" s="31">
        <v>0.18</v>
      </c>
      <c r="T438" s="44"/>
      <c r="U438" s="44"/>
      <c r="V438" s="44"/>
      <c r="W438" s="44"/>
      <c r="X438" s="44"/>
    </row>
    <row r="439" spans="1:26" s="17" customFormat="1" ht="18.75" customHeight="1">
      <c r="A439" s="75"/>
      <c r="B439" s="76"/>
      <c r="C439" s="76"/>
      <c r="D439" s="82"/>
      <c r="E439" s="84"/>
      <c r="F439" s="84"/>
      <c r="G439" s="84"/>
      <c r="H439" s="248"/>
      <c r="I439" s="86"/>
      <c r="J439" s="86"/>
      <c r="K439" s="86"/>
      <c r="L439" s="86"/>
      <c r="M439" s="86"/>
      <c r="N439" s="86"/>
      <c r="O439" s="89"/>
      <c r="R439" s="31"/>
      <c r="T439" s="44"/>
      <c r="U439" s="44"/>
      <c r="V439" s="44"/>
      <c r="W439" s="44"/>
      <c r="X439" s="44"/>
    </row>
    <row r="440" spans="1:26" s="17" customFormat="1" ht="18.75" customHeight="1">
      <c r="A440" s="75"/>
      <c r="B440" s="76"/>
      <c r="C440" s="76"/>
      <c r="D440" s="82"/>
      <c r="E440" s="84"/>
      <c r="F440" s="84"/>
      <c r="G440" s="84"/>
      <c r="H440" s="248"/>
      <c r="I440" s="86"/>
      <c r="J440" s="86"/>
      <c r="K440" s="86"/>
      <c r="L440" s="86"/>
      <c r="M440" s="86"/>
      <c r="N440" s="86"/>
      <c r="O440" s="89"/>
      <c r="R440" s="31"/>
      <c r="T440" s="44"/>
      <c r="U440" s="44"/>
      <c r="V440" s="44"/>
      <c r="W440" s="44"/>
      <c r="X440" s="44"/>
    </row>
    <row r="441" spans="1:26" s="17" customFormat="1" ht="18.75" customHeight="1">
      <c r="A441" s="75"/>
      <c r="B441" s="76"/>
      <c r="C441" s="76"/>
      <c r="D441" s="82"/>
      <c r="E441" s="84"/>
      <c r="F441" s="84"/>
      <c r="G441" s="84"/>
      <c r="H441" s="85"/>
      <c r="I441" s="86"/>
      <c r="J441" s="86"/>
      <c r="K441" s="86"/>
      <c r="L441" s="86"/>
      <c r="M441" s="86"/>
      <c r="N441" s="86"/>
      <c r="O441" s="87"/>
      <c r="R441" s="31"/>
      <c r="T441" s="44"/>
      <c r="U441" s="44"/>
      <c r="V441" s="44"/>
      <c r="W441" s="44"/>
      <c r="X441" s="44"/>
    </row>
    <row r="442" spans="1:26" s="17" customFormat="1" ht="18.75" customHeight="1">
      <c r="A442" s="75"/>
      <c r="B442" s="76"/>
      <c r="C442" s="76"/>
      <c r="D442" s="82"/>
      <c r="E442" s="84"/>
      <c r="F442" s="84"/>
      <c r="G442" s="84"/>
      <c r="H442" s="85"/>
      <c r="I442" s="86"/>
      <c r="J442" s="86"/>
      <c r="K442" s="86"/>
      <c r="L442" s="86"/>
      <c r="M442" s="86"/>
      <c r="N442" s="86"/>
      <c r="O442" s="87"/>
      <c r="R442" s="31"/>
      <c r="T442" s="44"/>
      <c r="U442" s="44"/>
      <c r="V442" s="44"/>
      <c r="W442" s="44"/>
      <c r="X442" s="44"/>
    </row>
    <row r="443" spans="1:26" s="17" customFormat="1" ht="18.75" customHeight="1">
      <c r="A443" s="75"/>
      <c r="B443" s="76"/>
      <c r="C443" s="76"/>
      <c r="D443" s="82"/>
      <c r="E443" s="84"/>
      <c r="F443" s="84"/>
      <c r="G443" s="84"/>
      <c r="H443" s="85"/>
      <c r="I443" s="86"/>
      <c r="J443" s="86"/>
      <c r="K443" s="86"/>
      <c r="L443" s="86"/>
      <c r="M443" s="86"/>
      <c r="N443" s="86"/>
      <c r="O443" s="87"/>
      <c r="R443" s="31"/>
      <c r="T443" s="44"/>
      <c r="U443" s="44"/>
      <c r="V443" s="44"/>
      <c r="W443" s="44"/>
      <c r="X443" s="44"/>
    </row>
    <row r="444" spans="1:26" s="17" customFormat="1" ht="18.75" customHeight="1">
      <c r="A444" s="75"/>
      <c r="B444" s="76"/>
      <c r="C444" s="76"/>
      <c r="D444" s="82"/>
      <c r="E444" s="84"/>
      <c r="F444" s="84"/>
      <c r="G444" s="84"/>
      <c r="H444" s="85"/>
      <c r="I444" s="86"/>
      <c r="J444" s="86"/>
      <c r="K444" s="86"/>
      <c r="L444" s="86"/>
      <c r="M444" s="86"/>
      <c r="N444" s="86"/>
      <c r="O444" s="87"/>
      <c r="R444" s="31"/>
      <c r="T444" s="44"/>
      <c r="U444" s="44"/>
      <c r="V444" s="44"/>
      <c r="W444" s="44"/>
      <c r="X444" s="44"/>
    </row>
    <row r="445" spans="1:26" s="17" customFormat="1" ht="18.75" customHeight="1">
      <c r="A445" s="75"/>
      <c r="B445" s="76"/>
      <c r="C445" s="76"/>
      <c r="D445" s="82" t="s">
        <v>837</v>
      </c>
      <c r="E445" s="84" t="s">
        <v>730</v>
      </c>
      <c r="F445" s="84" t="s">
        <v>841</v>
      </c>
      <c r="G445" s="84" t="s">
        <v>700</v>
      </c>
      <c r="H445" s="248"/>
      <c r="I445" s="241"/>
      <c r="J445" s="86"/>
      <c r="K445" s="86"/>
      <c r="L445" s="86"/>
      <c r="M445" s="86"/>
      <c r="N445" s="86"/>
      <c r="O445" s="90"/>
      <c r="R445" s="31"/>
      <c r="T445" s="44"/>
      <c r="U445" s="44"/>
      <c r="V445" s="44"/>
      <c r="W445" s="44"/>
      <c r="X445" s="44"/>
    </row>
    <row r="446" spans="1:26" s="17" customFormat="1" ht="18.75" customHeight="1">
      <c r="A446" s="75"/>
      <c r="B446" s="76" t="str">
        <f>D435&amp;D446</f>
        <v>38계</v>
      </c>
      <c r="C446" s="76"/>
      <c r="D446" s="91" t="s">
        <v>146</v>
      </c>
      <c r="E446" s="92"/>
      <c r="F446" s="92"/>
      <c r="G446" s="92"/>
      <c r="H446" s="93"/>
      <c r="I446" s="94"/>
      <c r="J446" s="94"/>
      <c r="K446" s="94"/>
      <c r="L446" s="94"/>
      <c r="M446" s="94"/>
      <c r="N446" s="94"/>
      <c r="O446" s="95"/>
      <c r="P446" s="96"/>
      <c r="Q446" s="96"/>
      <c r="R446" s="31"/>
      <c r="S446" s="96"/>
      <c r="T446" s="44"/>
      <c r="U446" s="44"/>
      <c r="V446" s="44"/>
      <c r="W446" s="44"/>
      <c r="X446" s="44"/>
    </row>
    <row r="447" spans="1:26" s="17" customFormat="1" ht="18.75" customHeight="1">
      <c r="A447" s="75"/>
      <c r="B447" s="76" t="str">
        <f>D447&amp;"항목"</f>
        <v>39항목</v>
      </c>
      <c r="C447" s="76"/>
      <c r="D447" s="77">
        <f>D435+1</f>
        <v>39</v>
      </c>
      <c r="E447" s="78" t="s">
        <v>1171</v>
      </c>
      <c r="F447" s="78" t="s">
        <v>1181</v>
      </c>
      <c r="G447" s="79" t="s">
        <v>1176</v>
      </c>
      <c r="H447" s="250"/>
      <c r="I447" s="80"/>
      <c r="J447" s="80"/>
      <c r="K447" s="80"/>
      <c r="L447" s="80"/>
      <c r="M447" s="80"/>
      <c r="N447" s="80"/>
      <c r="O447" s="81" t="s">
        <v>1175</v>
      </c>
      <c r="R447" s="31"/>
      <c r="T447" s="44"/>
      <c r="U447" s="44"/>
      <c r="V447" s="44"/>
      <c r="W447" s="44"/>
      <c r="X447" s="44"/>
    </row>
    <row r="448" spans="1:26" s="17" customFormat="1" ht="18.75" customHeight="1">
      <c r="A448" s="75"/>
      <c r="B448" s="76"/>
      <c r="C448" s="76">
        <v>41</v>
      </c>
      <c r="D448" s="82"/>
      <c r="E448" s="83"/>
      <c r="F448" s="83"/>
      <c r="G448" s="84"/>
      <c r="H448" s="85"/>
      <c r="I448" s="86"/>
      <c r="J448" s="86"/>
      <c r="K448" s="86"/>
      <c r="L448" s="86"/>
      <c r="M448" s="86"/>
      <c r="N448" s="86"/>
      <c r="O448" s="87"/>
      <c r="R448" s="31"/>
      <c r="S448" s="44"/>
      <c r="T448" s="44" t="s">
        <v>1165</v>
      </c>
      <c r="U448" s="44" t="s">
        <v>1168</v>
      </c>
      <c r="V448" s="44"/>
      <c r="W448" s="44"/>
      <c r="X448" s="44"/>
    </row>
    <row r="449" spans="1:24" s="17" customFormat="1" ht="18.75" customHeight="1">
      <c r="A449" s="75"/>
      <c r="B449" s="76"/>
      <c r="C449" s="76"/>
      <c r="D449" s="82"/>
      <c r="E449" s="84"/>
      <c r="F449" s="84"/>
      <c r="G449" s="84"/>
      <c r="H449" s="249"/>
      <c r="I449" s="86"/>
      <c r="J449" s="86"/>
      <c r="K449" s="86"/>
      <c r="L449" s="86"/>
      <c r="M449" s="86"/>
      <c r="N449" s="86"/>
      <c r="O449" s="87"/>
      <c r="Q449" s="88">
        <f>T449*U449*V449*W449*X449</f>
        <v>0.3</v>
      </c>
      <c r="R449" s="31"/>
      <c r="T449" s="44">
        <v>1</v>
      </c>
      <c r="U449" s="44">
        <v>0.3</v>
      </c>
      <c r="V449" s="44">
        <v>1</v>
      </c>
      <c r="W449" s="44">
        <v>1</v>
      </c>
      <c r="X449" s="44">
        <v>1</v>
      </c>
    </row>
    <row r="450" spans="1:24" s="17" customFormat="1" ht="18.75" customHeight="1">
      <c r="A450" s="75"/>
      <c r="B450" s="76"/>
      <c r="C450" s="76"/>
      <c r="D450" s="82" t="s">
        <v>795</v>
      </c>
      <c r="E450" s="84" t="s">
        <v>1172</v>
      </c>
      <c r="F450" s="84" t="s">
        <v>1173</v>
      </c>
      <c r="G450" s="84" t="s">
        <v>835</v>
      </c>
      <c r="H450" s="248"/>
      <c r="I450" s="86"/>
      <c r="J450" s="86"/>
      <c r="K450" s="86"/>
      <c r="L450" s="86"/>
      <c r="M450" s="86"/>
      <c r="N450" s="86"/>
      <c r="O450" s="89" t="s">
        <v>1168</v>
      </c>
      <c r="P450" s="17">
        <f>Q450*R450</f>
        <v>4.8000000000000001E-2</v>
      </c>
      <c r="Q450" s="17">
        <f>Q449</f>
        <v>0.3</v>
      </c>
      <c r="R450" s="31">
        <v>0.16</v>
      </c>
      <c r="T450" s="44"/>
      <c r="U450" s="44"/>
      <c r="V450" s="44"/>
      <c r="W450" s="44"/>
      <c r="X450" s="44"/>
    </row>
    <row r="451" spans="1:24" s="17" customFormat="1" ht="18.75" customHeight="1">
      <c r="A451" s="75"/>
      <c r="B451" s="76"/>
      <c r="C451" s="76"/>
      <c r="D451" s="82"/>
      <c r="E451" s="84"/>
      <c r="F451" s="84" t="s">
        <v>1174</v>
      </c>
      <c r="G451" s="84" t="s">
        <v>1177</v>
      </c>
      <c r="H451" s="248"/>
      <c r="I451" s="86"/>
      <c r="J451" s="86"/>
      <c r="K451" s="86"/>
      <c r="L451" s="86"/>
      <c r="M451" s="86"/>
      <c r="N451" s="86"/>
      <c r="O451" s="89"/>
      <c r="P451" s="17">
        <f>Q451*R451</f>
        <v>4.4999999999999998E-2</v>
      </c>
      <c r="Q451" s="17">
        <f>Q450</f>
        <v>0.3</v>
      </c>
      <c r="R451" s="31">
        <v>0.15</v>
      </c>
      <c r="T451" s="44"/>
      <c r="U451" s="44"/>
      <c r="V451" s="44"/>
      <c r="W451" s="44"/>
      <c r="X451" s="44"/>
    </row>
    <row r="452" spans="1:24" s="17" customFormat="1" ht="18.75" customHeight="1">
      <c r="A452" s="75"/>
      <c r="B452" s="76"/>
      <c r="C452" s="76"/>
      <c r="D452" s="82"/>
      <c r="E452" s="84"/>
      <c r="F452" s="84"/>
      <c r="G452" s="84"/>
      <c r="H452" s="248"/>
      <c r="I452" s="86"/>
      <c r="J452" s="86"/>
      <c r="K452" s="86"/>
      <c r="L452" s="86"/>
      <c r="M452" s="86"/>
      <c r="N452" s="86"/>
      <c r="O452" s="89"/>
      <c r="R452" s="31"/>
      <c r="T452" s="44"/>
      <c r="U452" s="44"/>
      <c r="V452" s="44"/>
      <c r="W452" s="44"/>
      <c r="X452" s="44"/>
    </row>
    <row r="453" spans="1:24" s="17" customFormat="1" ht="18.75" customHeight="1">
      <c r="A453" s="75"/>
      <c r="B453" s="76"/>
      <c r="C453" s="76"/>
      <c r="D453" s="82"/>
      <c r="E453" s="84"/>
      <c r="F453" s="84"/>
      <c r="G453" s="84"/>
      <c r="H453" s="85"/>
      <c r="I453" s="86"/>
      <c r="J453" s="86"/>
      <c r="K453" s="86"/>
      <c r="L453" s="86"/>
      <c r="M453" s="86"/>
      <c r="N453" s="86"/>
      <c r="O453" s="87"/>
      <c r="R453" s="31"/>
      <c r="T453" s="44"/>
      <c r="U453" s="44"/>
      <c r="V453" s="44"/>
      <c r="W453" s="44"/>
      <c r="X453" s="44"/>
    </row>
    <row r="454" spans="1:24" s="17" customFormat="1" ht="18.75" customHeight="1">
      <c r="A454" s="75"/>
      <c r="B454" s="76"/>
      <c r="C454" s="76"/>
      <c r="D454" s="82"/>
      <c r="E454" s="84"/>
      <c r="F454" s="84"/>
      <c r="G454" s="84"/>
      <c r="H454" s="85"/>
      <c r="I454" s="86"/>
      <c r="J454" s="86"/>
      <c r="K454" s="86"/>
      <c r="L454" s="86"/>
      <c r="M454" s="86"/>
      <c r="N454" s="86"/>
      <c r="O454" s="87"/>
      <c r="R454" s="31"/>
      <c r="T454" s="44"/>
      <c r="U454" s="44"/>
      <c r="V454" s="44"/>
      <c r="W454" s="44"/>
      <c r="X454" s="44"/>
    </row>
    <row r="455" spans="1:24" s="17" customFormat="1" ht="18.75" customHeight="1">
      <c r="A455" s="75"/>
      <c r="B455" s="76"/>
      <c r="C455" s="76"/>
      <c r="D455" s="82"/>
      <c r="E455" s="84"/>
      <c r="F455" s="84"/>
      <c r="G455" s="84"/>
      <c r="H455" s="85"/>
      <c r="I455" s="86"/>
      <c r="J455" s="86"/>
      <c r="K455" s="86"/>
      <c r="L455" s="86"/>
      <c r="M455" s="86"/>
      <c r="N455" s="86"/>
      <c r="O455" s="87"/>
      <c r="R455" s="31"/>
      <c r="T455" s="44"/>
      <c r="U455" s="44"/>
      <c r="V455" s="44"/>
      <c r="W455" s="44"/>
      <c r="X455" s="44"/>
    </row>
    <row r="456" spans="1:24" s="17" customFormat="1" ht="18.75" customHeight="1">
      <c r="A456" s="75"/>
      <c r="B456" s="76"/>
      <c r="C456" s="76"/>
      <c r="D456" s="82"/>
      <c r="E456" s="84"/>
      <c r="F456" s="84"/>
      <c r="G456" s="84"/>
      <c r="H456" s="85"/>
      <c r="I456" s="86"/>
      <c r="J456" s="86"/>
      <c r="K456" s="86"/>
      <c r="L456" s="86"/>
      <c r="M456" s="86"/>
      <c r="N456" s="86"/>
      <c r="O456" s="87"/>
      <c r="R456" s="31"/>
      <c r="T456" s="44"/>
      <c r="U456" s="44"/>
      <c r="V456" s="44"/>
      <c r="W456" s="44"/>
      <c r="X456" s="44"/>
    </row>
    <row r="457" spans="1:24" s="17" customFormat="1" ht="18.75" customHeight="1">
      <c r="A457" s="75"/>
      <c r="B457" s="76"/>
      <c r="C457" s="76"/>
      <c r="D457" s="82" t="s">
        <v>837</v>
      </c>
      <c r="E457" s="84" t="s">
        <v>730</v>
      </c>
      <c r="F457" s="84" t="s">
        <v>841</v>
      </c>
      <c r="G457" s="84" t="s">
        <v>700</v>
      </c>
      <c r="H457" s="248"/>
      <c r="I457" s="241"/>
      <c r="J457" s="86"/>
      <c r="K457" s="86"/>
      <c r="L457" s="86"/>
      <c r="M457" s="86"/>
      <c r="N457" s="86"/>
      <c r="O457" s="90"/>
      <c r="R457" s="31"/>
      <c r="T457" s="44"/>
      <c r="U457" s="44"/>
      <c r="V457" s="44"/>
      <c r="W457" s="44"/>
      <c r="X457" s="44"/>
    </row>
    <row r="458" spans="1:24" s="17" customFormat="1" ht="18.75" customHeight="1">
      <c r="A458" s="75"/>
      <c r="B458" s="76" t="str">
        <f>D447&amp;D458</f>
        <v>39계</v>
      </c>
      <c r="C458" s="76"/>
      <c r="D458" s="91" t="s">
        <v>146</v>
      </c>
      <c r="E458" s="92"/>
      <c r="F458" s="92"/>
      <c r="G458" s="92"/>
      <c r="H458" s="93"/>
      <c r="I458" s="94"/>
      <c r="J458" s="94"/>
      <c r="K458" s="94"/>
      <c r="L458" s="94"/>
      <c r="M458" s="94"/>
      <c r="N458" s="94"/>
      <c r="O458" s="95"/>
      <c r="P458" s="96"/>
      <c r="Q458" s="96"/>
      <c r="R458" s="31"/>
      <c r="S458" s="96"/>
      <c r="T458" s="44"/>
      <c r="U458" s="44"/>
      <c r="V458" s="44"/>
      <c r="W458" s="44"/>
      <c r="X458" s="44"/>
    </row>
    <row r="459" spans="1:24" s="17" customFormat="1" ht="18.75" customHeight="1">
      <c r="A459" s="75"/>
      <c r="B459" s="76" t="str">
        <f>D459&amp;"항목"</f>
        <v>40항목</v>
      </c>
      <c r="C459" s="76"/>
      <c r="D459" s="77">
        <f>D447+1</f>
        <v>40</v>
      </c>
      <c r="E459" s="78" t="s">
        <v>1187</v>
      </c>
      <c r="F459" s="78" t="s">
        <v>1188</v>
      </c>
      <c r="G459" s="79" t="s">
        <v>1314</v>
      </c>
      <c r="H459" s="250"/>
      <c r="I459" s="80"/>
      <c r="J459" s="80"/>
      <c r="K459" s="80"/>
      <c r="L459" s="80"/>
      <c r="M459" s="80"/>
      <c r="N459" s="80"/>
      <c r="O459" s="81" t="s">
        <v>1191</v>
      </c>
      <c r="R459" s="31"/>
      <c r="T459" s="44"/>
      <c r="U459" s="44"/>
      <c r="V459" s="44"/>
      <c r="W459" s="44"/>
      <c r="X459" s="44"/>
    </row>
    <row r="460" spans="1:24" s="17" customFormat="1" ht="18.75" customHeight="1">
      <c r="A460" s="75"/>
      <c r="B460" s="76"/>
      <c r="C460" s="76">
        <v>43</v>
      </c>
      <c r="D460" s="82"/>
      <c r="E460" s="83"/>
      <c r="F460" s="83"/>
      <c r="G460" s="84"/>
      <c r="H460" s="85"/>
      <c r="I460" s="86"/>
      <c r="J460" s="86"/>
      <c r="K460" s="86"/>
      <c r="L460" s="86"/>
      <c r="M460" s="86"/>
      <c r="N460" s="86"/>
      <c r="O460" s="87"/>
      <c r="R460" s="31"/>
      <c r="S460" s="44"/>
      <c r="T460" s="44" t="s">
        <v>405</v>
      </c>
      <c r="U460" s="44" t="s">
        <v>1184</v>
      </c>
      <c r="V460" s="44"/>
      <c r="W460" s="44"/>
      <c r="X460" s="44"/>
    </row>
    <row r="461" spans="1:24" s="17" customFormat="1" ht="18.75" customHeight="1">
      <c r="A461" s="75"/>
      <c r="B461" s="76"/>
      <c r="C461" s="76"/>
      <c r="D461" s="82"/>
      <c r="E461" s="84"/>
      <c r="F461" s="84"/>
      <c r="G461" s="247"/>
      <c r="H461" s="249"/>
      <c r="I461" s="86"/>
      <c r="J461" s="86"/>
      <c r="K461" s="86"/>
      <c r="L461" s="86"/>
      <c r="M461" s="86"/>
      <c r="N461" s="86"/>
      <c r="O461" s="89"/>
      <c r="Q461" s="88">
        <f>T461*U461*V461*W461*X461</f>
        <v>0.3</v>
      </c>
      <c r="R461" s="31"/>
      <c r="T461" s="44">
        <v>1</v>
      </c>
      <c r="U461" s="44">
        <v>0.3</v>
      </c>
      <c r="V461" s="44">
        <v>1</v>
      </c>
      <c r="W461" s="44">
        <v>1</v>
      </c>
      <c r="X461" s="44">
        <v>1</v>
      </c>
    </row>
    <row r="462" spans="1:24" s="17" customFormat="1" ht="18.75" customHeight="1">
      <c r="A462" s="75"/>
      <c r="B462" s="76"/>
      <c r="C462" s="76"/>
      <c r="D462" s="82" t="s">
        <v>682</v>
      </c>
      <c r="E462" s="84" t="s">
        <v>1189</v>
      </c>
      <c r="F462" s="84" t="s">
        <v>685</v>
      </c>
      <c r="G462" s="84" t="s">
        <v>687</v>
      </c>
      <c r="H462" s="248"/>
      <c r="I462" s="86"/>
      <c r="J462" s="86"/>
      <c r="K462" s="86"/>
      <c r="L462" s="86"/>
      <c r="M462" s="86"/>
      <c r="N462" s="86"/>
      <c r="O462" s="89" t="s">
        <v>1190</v>
      </c>
      <c r="P462" s="17">
        <f>Q462*R462</f>
        <v>9.6000000000000002E-2</v>
      </c>
      <c r="Q462" s="17">
        <f>Q461</f>
        <v>0.3</v>
      </c>
      <c r="R462" s="31">
        <v>0.32</v>
      </c>
      <c r="T462" s="44"/>
      <c r="U462" s="44"/>
      <c r="V462" s="44"/>
      <c r="W462" s="44"/>
      <c r="X462" s="44"/>
    </row>
    <row r="463" spans="1:24" s="17" customFormat="1" ht="18.75" customHeight="1">
      <c r="A463" s="75"/>
      <c r="B463" s="76"/>
      <c r="C463" s="76"/>
      <c r="D463" s="82"/>
      <c r="E463" s="84"/>
      <c r="F463" s="84"/>
      <c r="G463" s="84"/>
      <c r="H463" s="248"/>
      <c r="I463" s="86"/>
      <c r="J463" s="86"/>
      <c r="K463" s="86"/>
      <c r="L463" s="86"/>
      <c r="M463" s="86"/>
      <c r="N463" s="86"/>
      <c r="O463" s="89"/>
      <c r="R463" s="31"/>
      <c r="T463" s="44"/>
      <c r="U463" s="44"/>
      <c r="V463" s="44"/>
      <c r="W463" s="44"/>
      <c r="X463" s="44"/>
    </row>
    <row r="464" spans="1:24" s="17" customFormat="1" ht="18.75" customHeight="1">
      <c r="A464" s="75"/>
      <c r="B464" s="76"/>
      <c r="C464" s="76"/>
      <c r="D464" s="82"/>
      <c r="E464" s="84"/>
      <c r="F464" s="84"/>
      <c r="G464" s="84"/>
      <c r="H464" s="245"/>
      <c r="I464" s="86"/>
      <c r="J464" s="86"/>
      <c r="K464" s="86"/>
      <c r="L464" s="86"/>
      <c r="M464" s="86"/>
      <c r="N464" s="86"/>
      <c r="O464" s="87"/>
      <c r="R464" s="31"/>
      <c r="T464" s="44"/>
      <c r="U464" s="44"/>
      <c r="V464" s="44"/>
      <c r="W464" s="44"/>
      <c r="X464" s="44"/>
    </row>
    <row r="465" spans="1:24" s="17" customFormat="1" ht="18.75" customHeight="1">
      <c r="A465" s="75"/>
      <c r="B465" s="76"/>
      <c r="C465" s="76"/>
      <c r="D465" s="82"/>
      <c r="E465" s="84"/>
      <c r="F465" s="84"/>
      <c r="G465" s="84"/>
      <c r="H465" s="85"/>
      <c r="I465" s="86"/>
      <c r="J465" s="86"/>
      <c r="K465" s="86"/>
      <c r="L465" s="86"/>
      <c r="M465" s="86"/>
      <c r="N465" s="86"/>
      <c r="O465" s="87"/>
      <c r="R465" s="31"/>
      <c r="T465" s="44"/>
      <c r="U465" s="44"/>
      <c r="V465" s="44"/>
      <c r="W465" s="44"/>
      <c r="X465" s="44"/>
    </row>
    <row r="466" spans="1:24" s="17" customFormat="1" ht="18.75" customHeight="1">
      <c r="A466" s="75"/>
      <c r="B466" s="76"/>
      <c r="C466" s="76"/>
      <c r="D466" s="82"/>
      <c r="E466" s="84"/>
      <c r="F466" s="84"/>
      <c r="G466" s="84"/>
      <c r="H466" s="85"/>
      <c r="I466" s="86"/>
      <c r="J466" s="86"/>
      <c r="K466" s="86"/>
      <c r="L466" s="86"/>
      <c r="M466" s="86"/>
      <c r="N466" s="86"/>
      <c r="O466" s="87"/>
      <c r="R466" s="31"/>
      <c r="T466" s="44"/>
      <c r="U466" s="44"/>
      <c r="V466" s="44"/>
      <c r="W466" s="44"/>
      <c r="X466" s="44"/>
    </row>
    <row r="467" spans="1:24" s="17" customFormat="1" ht="18.75" customHeight="1">
      <c r="A467" s="75"/>
      <c r="B467" s="76"/>
      <c r="C467" s="76"/>
      <c r="D467" s="82"/>
      <c r="E467" s="84"/>
      <c r="F467" s="84"/>
      <c r="G467" s="84"/>
      <c r="H467" s="85"/>
      <c r="I467" s="86"/>
      <c r="J467" s="86"/>
      <c r="K467" s="86"/>
      <c r="L467" s="86"/>
      <c r="M467" s="86"/>
      <c r="N467" s="86"/>
      <c r="O467" s="87"/>
      <c r="R467" s="31"/>
      <c r="T467" s="44"/>
      <c r="U467" s="44"/>
      <c r="V467" s="44"/>
      <c r="W467" s="44"/>
      <c r="X467" s="44"/>
    </row>
    <row r="468" spans="1:24" s="17" customFormat="1" ht="18.75" customHeight="1">
      <c r="A468" s="75"/>
      <c r="B468" s="76"/>
      <c r="C468" s="76"/>
      <c r="D468" s="82" t="s">
        <v>694</v>
      </c>
      <c r="E468" s="84" t="s">
        <v>696</v>
      </c>
      <c r="F468" s="84" t="s">
        <v>698</v>
      </c>
      <c r="G468" s="84" t="s">
        <v>145</v>
      </c>
      <c r="H468" s="248"/>
      <c r="I468" s="241"/>
      <c r="J468" s="86"/>
      <c r="K468" s="86"/>
      <c r="L468" s="86"/>
      <c r="M468" s="86"/>
      <c r="N468" s="86"/>
      <c r="O468" s="90"/>
      <c r="R468" s="31"/>
      <c r="T468" s="44"/>
      <c r="U468" s="44"/>
      <c r="V468" s="44"/>
      <c r="W468" s="44"/>
      <c r="X468" s="44"/>
    </row>
    <row r="469" spans="1:24" s="17" customFormat="1" ht="18.75" customHeight="1">
      <c r="A469" s="75"/>
      <c r="B469" s="76" t="str">
        <f>D459&amp;D469</f>
        <v>40계</v>
      </c>
      <c r="C469" s="76"/>
      <c r="D469" s="91" t="s">
        <v>146</v>
      </c>
      <c r="E469" s="92"/>
      <c r="F469" s="92"/>
      <c r="G469" s="92"/>
      <c r="H469" s="93"/>
      <c r="I469" s="94"/>
      <c r="J469" s="94"/>
      <c r="K469" s="94"/>
      <c r="L469" s="94"/>
      <c r="M469" s="94"/>
      <c r="N469" s="94"/>
      <c r="O469" s="95"/>
      <c r="P469" s="96"/>
      <c r="Q469" s="96"/>
      <c r="R469" s="31"/>
      <c r="S469" s="96"/>
      <c r="T469" s="44"/>
      <c r="U469" s="44"/>
      <c r="V469" s="44"/>
      <c r="W469" s="44"/>
      <c r="X469" s="44"/>
    </row>
    <row r="470" spans="1:24" s="17" customFormat="1" ht="18.75" customHeight="1">
      <c r="A470" s="75"/>
      <c r="B470" s="76" t="str">
        <f>D470&amp;"항목"</f>
        <v>41항목</v>
      </c>
      <c r="C470" s="76"/>
      <c r="D470" s="77">
        <f>D459+1</f>
        <v>41</v>
      </c>
      <c r="E470" s="78" t="s">
        <v>1195</v>
      </c>
      <c r="F470" s="78" t="s">
        <v>1196</v>
      </c>
      <c r="G470" s="79" t="s">
        <v>1315</v>
      </c>
      <c r="H470" s="250"/>
      <c r="I470" s="80"/>
      <c r="J470" s="80"/>
      <c r="K470" s="80"/>
      <c r="L470" s="80"/>
      <c r="M470" s="80"/>
      <c r="N470" s="80"/>
      <c r="O470" s="81" t="s">
        <v>976</v>
      </c>
      <c r="R470" s="31"/>
      <c r="T470" s="44"/>
      <c r="U470" s="44"/>
      <c r="V470" s="44"/>
      <c r="W470" s="44"/>
      <c r="X470" s="44"/>
    </row>
    <row r="471" spans="1:24" s="17" customFormat="1" ht="18.75" customHeight="1">
      <c r="A471" s="75"/>
      <c r="B471" s="76"/>
      <c r="C471" s="76">
        <v>44</v>
      </c>
      <c r="D471" s="82"/>
      <c r="E471" s="83"/>
      <c r="F471" s="83"/>
      <c r="G471" s="84"/>
      <c r="H471" s="85"/>
      <c r="I471" s="86"/>
      <c r="J471" s="86"/>
      <c r="K471" s="86"/>
      <c r="L471" s="86"/>
      <c r="M471" s="86"/>
      <c r="N471" s="86"/>
      <c r="O471" s="87"/>
      <c r="R471" s="31"/>
      <c r="S471" s="44"/>
      <c r="T471" s="44" t="s">
        <v>405</v>
      </c>
      <c r="U471" s="44" t="s">
        <v>1184</v>
      </c>
      <c r="V471" s="44" t="s">
        <v>402</v>
      </c>
      <c r="W471" s="44" t="s">
        <v>1197</v>
      </c>
      <c r="X471" s="44" t="s">
        <v>1199</v>
      </c>
    </row>
    <row r="472" spans="1:24" s="17" customFormat="1" ht="18.75" customHeight="1">
      <c r="A472" s="75"/>
      <c r="B472" s="76"/>
      <c r="C472" s="76"/>
      <c r="D472" s="82"/>
      <c r="E472" s="84"/>
      <c r="F472" s="84"/>
      <c r="G472" s="247"/>
      <c r="H472" s="249"/>
      <c r="I472" s="86"/>
      <c r="J472" s="86"/>
      <c r="K472" s="86"/>
      <c r="L472" s="86"/>
      <c r="M472" s="86"/>
      <c r="N472" s="86"/>
      <c r="O472" s="89"/>
      <c r="Q472" s="88">
        <f>T472*U472*V472*W472*X472</f>
        <v>0.2475</v>
      </c>
      <c r="R472" s="31"/>
      <c r="T472" s="44">
        <v>1</v>
      </c>
      <c r="U472" s="44">
        <v>0.3</v>
      </c>
      <c r="V472" s="44">
        <v>1.1000000000000001</v>
      </c>
      <c r="W472" s="44">
        <v>0.6</v>
      </c>
      <c r="X472" s="44">
        <v>1.25</v>
      </c>
    </row>
    <row r="473" spans="1:24" s="17" customFormat="1" ht="18.75" customHeight="1">
      <c r="A473" s="75"/>
      <c r="B473" s="76"/>
      <c r="C473" s="76"/>
      <c r="D473" s="82" t="s">
        <v>682</v>
      </c>
      <c r="E473" s="84" t="s">
        <v>1186</v>
      </c>
      <c r="F473" s="84" t="s">
        <v>685</v>
      </c>
      <c r="G473" s="84" t="s">
        <v>687</v>
      </c>
      <c r="H473" s="248"/>
      <c r="I473" s="86"/>
      <c r="J473" s="86"/>
      <c r="K473" s="86"/>
      <c r="L473" s="86"/>
      <c r="M473" s="86"/>
      <c r="N473" s="86"/>
      <c r="O473" s="89" t="s">
        <v>692</v>
      </c>
      <c r="P473" s="17">
        <f>Q473*R473</f>
        <v>7.9200000000000007E-2</v>
      </c>
      <c r="Q473" s="17">
        <f>Q472</f>
        <v>0.2475</v>
      </c>
      <c r="R473" s="31">
        <v>0.32</v>
      </c>
      <c r="T473" s="44"/>
      <c r="U473" s="44"/>
      <c r="V473" s="44"/>
      <c r="W473" s="44"/>
      <c r="X473" s="44"/>
    </row>
    <row r="474" spans="1:24" s="17" customFormat="1" ht="18.75" customHeight="1">
      <c r="A474" s="75"/>
      <c r="B474" s="76"/>
      <c r="C474" s="76"/>
      <c r="D474" s="82"/>
      <c r="E474" s="84"/>
      <c r="F474" s="84"/>
      <c r="G474" s="84"/>
      <c r="H474" s="248"/>
      <c r="I474" s="86"/>
      <c r="J474" s="86"/>
      <c r="K474" s="86"/>
      <c r="L474" s="86"/>
      <c r="M474" s="86"/>
      <c r="N474" s="86"/>
      <c r="O474" s="89" t="s">
        <v>919</v>
      </c>
      <c r="R474" s="31"/>
      <c r="T474" s="44"/>
      <c r="U474" s="44"/>
      <c r="V474" s="44"/>
      <c r="W474" s="44"/>
      <c r="X474" s="44"/>
    </row>
    <row r="475" spans="1:24" s="17" customFormat="1" ht="18.75" customHeight="1">
      <c r="A475" s="75"/>
      <c r="B475" s="76"/>
      <c r="C475" s="76"/>
      <c r="D475" s="82"/>
      <c r="E475" s="84"/>
      <c r="F475" s="84"/>
      <c r="G475" s="84"/>
      <c r="H475" s="245"/>
      <c r="I475" s="86"/>
      <c r="J475" s="86"/>
      <c r="K475" s="86"/>
      <c r="L475" s="86"/>
      <c r="M475" s="86"/>
      <c r="N475" s="86"/>
      <c r="O475" s="89" t="s">
        <v>1192</v>
      </c>
      <c r="R475" s="31"/>
      <c r="T475" s="44"/>
      <c r="U475" s="44"/>
      <c r="V475" s="44"/>
      <c r="W475" s="44"/>
      <c r="X475" s="44"/>
    </row>
    <row r="476" spans="1:24" s="17" customFormat="1" ht="18.75" customHeight="1">
      <c r="A476" s="75"/>
      <c r="B476" s="76"/>
      <c r="C476" s="76"/>
      <c r="D476" s="82"/>
      <c r="E476" s="84"/>
      <c r="F476" s="84"/>
      <c r="G476" s="84"/>
      <c r="H476" s="85"/>
      <c r="I476" s="86"/>
      <c r="J476" s="86"/>
      <c r="K476" s="86"/>
      <c r="L476" s="86"/>
      <c r="M476" s="86"/>
      <c r="N476" s="86"/>
      <c r="O476" s="89" t="s">
        <v>1198</v>
      </c>
      <c r="R476" s="31"/>
      <c r="T476" s="44"/>
      <c r="U476" s="44"/>
      <c r="V476" s="44"/>
      <c r="W476" s="44"/>
      <c r="X476" s="44"/>
    </row>
    <row r="477" spans="1:24" s="17" customFormat="1" ht="18.75" customHeight="1">
      <c r="A477" s="75"/>
      <c r="B477" s="76"/>
      <c r="C477" s="76"/>
      <c r="D477" s="82"/>
      <c r="E477" s="84"/>
      <c r="F477" s="84"/>
      <c r="G477" s="84"/>
      <c r="H477" s="85"/>
      <c r="I477" s="86"/>
      <c r="J477" s="86"/>
      <c r="K477" s="86"/>
      <c r="L477" s="86"/>
      <c r="M477" s="86"/>
      <c r="N477" s="86"/>
      <c r="O477" s="87"/>
      <c r="R477" s="31"/>
      <c r="T477" s="44"/>
      <c r="U477" s="44"/>
      <c r="V477" s="44"/>
      <c r="W477" s="44"/>
      <c r="X477" s="44"/>
    </row>
    <row r="478" spans="1:24" s="17" customFormat="1" ht="18.75" customHeight="1">
      <c r="A478" s="75"/>
      <c r="B478" s="76"/>
      <c r="C478" s="76"/>
      <c r="D478" s="82"/>
      <c r="E478" s="84"/>
      <c r="F478" s="84"/>
      <c r="G478" s="84"/>
      <c r="H478" s="85"/>
      <c r="I478" s="86"/>
      <c r="J478" s="86"/>
      <c r="K478" s="86"/>
      <c r="L478" s="86"/>
      <c r="M478" s="86"/>
      <c r="N478" s="86"/>
      <c r="O478" s="87"/>
      <c r="R478" s="31"/>
      <c r="T478" s="44"/>
      <c r="U478" s="44"/>
      <c r="V478" s="44"/>
      <c r="W478" s="44"/>
      <c r="X478" s="44"/>
    </row>
    <row r="479" spans="1:24" s="17" customFormat="1" ht="18.75" customHeight="1">
      <c r="A479" s="75"/>
      <c r="B479" s="76"/>
      <c r="C479" s="76"/>
      <c r="D479" s="82" t="s">
        <v>694</v>
      </c>
      <c r="E479" s="84" t="s">
        <v>696</v>
      </c>
      <c r="F479" s="84" t="s">
        <v>698</v>
      </c>
      <c r="G479" s="84" t="s">
        <v>145</v>
      </c>
      <c r="H479" s="248"/>
      <c r="I479" s="241"/>
      <c r="J479" s="86"/>
      <c r="K479" s="86"/>
      <c r="L479" s="86"/>
      <c r="M479" s="86"/>
      <c r="N479" s="86"/>
      <c r="O479" s="90"/>
      <c r="R479" s="31"/>
      <c r="T479" s="44"/>
      <c r="U479" s="44"/>
      <c r="V479" s="44"/>
      <c r="W479" s="44"/>
      <c r="X479" s="44"/>
    </row>
    <row r="480" spans="1:24" s="17" customFormat="1" ht="18.75" customHeight="1">
      <c r="A480" s="75"/>
      <c r="B480" s="76" t="str">
        <f>D470&amp;D480</f>
        <v>41계</v>
      </c>
      <c r="C480" s="76"/>
      <c r="D480" s="91" t="s">
        <v>146</v>
      </c>
      <c r="E480" s="92"/>
      <c r="F480" s="92"/>
      <c r="G480" s="92"/>
      <c r="H480" s="93"/>
      <c r="I480" s="94"/>
      <c r="J480" s="94"/>
      <c r="K480" s="94"/>
      <c r="L480" s="94"/>
      <c r="M480" s="94"/>
      <c r="N480" s="94"/>
      <c r="O480" s="95"/>
      <c r="P480" s="96"/>
      <c r="Q480" s="96"/>
      <c r="R480" s="31"/>
      <c r="S480" s="96"/>
      <c r="T480" s="44"/>
      <c r="U480" s="44"/>
      <c r="V480" s="44"/>
      <c r="W480" s="44"/>
      <c r="X480" s="44"/>
    </row>
    <row r="481" spans="1:24" s="17" customFormat="1" ht="18.75" customHeight="1">
      <c r="A481" s="75"/>
      <c r="B481" s="76" t="str">
        <f>D481&amp;"항목"</f>
        <v>42항목</v>
      </c>
      <c r="C481" s="76"/>
      <c r="D481" s="77">
        <f>D470+1</f>
        <v>42</v>
      </c>
      <c r="E481" s="78" t="s">
        <v>1206</v>
      </c>
      <c r="F481" s="78" t="s">
        <v>1200</v>
      </c>
      <c r="G481" s="79" t="s">
        <v>1312</v>
      </c>
      <c r="H481" s="250"/>
      <c r="I481" s="80"/>
      <c r="J481" s="80"/>
      <c r="K481" s="80"/>
      <c r="L481" s="80"/>
      <c r="M481" s="80"/>
      <c r="N481" s="80"/>
      <c r="O481" s="81" t="s">
        <v>976</v>
      </c>
      <c r="R481" s="31"/>
      <c r="T481" s="44"/>
      <c r="U481" s="44"/>
      <c r="V481" s="44"/>
      <c r="W481" s="44"/>
      <c r="X481" s="44"/>
    </row>
    <row r="482" spans="1:24" s="17" customFormat="1" ht="18.75" customHeight="1">
      <c r="A482" s="75"/>
      <c r="B482" s="76"/>
      <c r="C482" s="76">
        <v>45</v>
      </c>
      <c r="D482" s="82"/>
      <c r="E482" s="83"/>
      <c r="F482" s="83"/>
      <c r="G482" s="84"/>
      <c r="H482" s="85"/>
      <c r="I482" s="86"/>
      <c r="J482" s="86"/>
      <c r="K482" s="86"/>
      <c r="L482" s="86"/>
      <c r="M482" s="86"/>
      <c r="N482" s="86"/>
      <c r="O482" s="87"/>
      <c r="R482" s="31"/>
      <c r="S482" s="44"/>
      <c r="T482" s="44" t="s">
        <v>405</v>
      </c>
      <c r="U482" s="44" t="s">
        <v>1184</v>
      </c>
      <c r="V482" s="44" t="s">
        <v>402</v>
      </c>
      <c r="W482" s="44" t="s">
        <v>1197</v>
      </c>
      <c r="X482" s="44" t="s">
        <v>1199</v>
      </c>
    </row>
    <row r="483" spans="1:24" s="17" customFormat="1" ht="18.75" customHeight="1">
      <c r="A483" s="75"/>
      <c r="B483" s="76"/>
      <c r="C483" s="76"/>
      <c r="D483" s="82"/>
      <c r="E483" s="84"/>
      <c r="F483" s="84"/>
      <c r="G483" s="247"/>
      <c r="H483" s="249"/>
      <c r="I483" s="86"/>
      <c r="J483" s="86"/>
      <c r="K483" s="86"/>
      <c r="L483" s="86"/>
      <c r="M483" s="86"/>
      <c r="N483" s="86"/>
      <c r="O483" s="89"/>
      <c r="Q483" s="88">
        <f>T483*U483*V483*W483*X483</f>
        <v>0.27</v>
      </c>
      <c r="R483" s="31"/>
      <c r="T483" s="44">
        <v>1</v>
      </c>
      <c r="U483" s="44">
        <v>0.3</v>
      </c>
      <c r="V483" s="44">
        <v>1.2</v>
      </c>
      <c r="W483" s="44">
        <v>0.6</v>
      </c>
      <c r="X483" s="44">
        <v>1.25</v>
      </c>
    </row>
    <row r="484" spans="1:24" s="17" customFormat="1" ht="18.75" customHeight="1">
      <c r="A484" s="75"/>
      <c r="B484" s="76"/>
      <c r="C484" s="76"/>
      <c r="D484" s="82" t="s">
        <v>682</v>
      </c>
      <c r="E484" s="84" t="s">
        <v>1186</v>
      </c>
      <c r="F484" s="84" t="s">
        <v>685</v>
      </c>
      <c r="G484" s="84" t="s">
        <v>687</v>
      </c>
      <c r="H484" s="248"/>
      <c r="I484" s="86"/>
      <c r="J484" s="86"/>
      <c r="K484" s="86"/>
      <c r="L484" s="86"/>
      <c r="M484" s="86"/>
      <c r="N484" s="86"/>
      <c r="O484" s="89" t="s">
        <v>1201</v>
      </c>
      <c r="P484" s="17">
        <f>Q484*R484</f>
        <v>8.6400000000000005E-2</v>
      </c>
      <c r="Q484" s="17">
        <f>Q483</f>
        <v>0.27</v>
      </c>
      <c r="R484" s="31">
        <v>0.32</v>
      </c>
      <c r="T484" s="44"/>
      <c r="U484" s="44"/>
      <c r="V484" s="44"/>
      <c r="W484" s="44"/>
      <c r="X484" s="44"/>
    </row>
    <row r="485" spans="1:24" s="17" customFormat="1" ht="18.75" customHeight="1">
      <c r="A485" s="75"/>
      <c r="B485" s="76"/>
      <c r="C485" s="76"/>
      <c r="D485" s="82"/>
      <c r="E485" s="84"/>
      <c r="F485" s="84"/>
      <c r="G485" s="84"/>
      <c r="H485" s="248"/>
      <c r="I485" s="86"/>
      <c r="J485" s="86"/>
      <c r="K485" s="86"/>
      <c r="L485" s="86"/>
      <c r="M485" s="86"/>
      <c r="N485" s="86"/>
      <c r="O485" s="89" t="s">
        <v>919</v>
      </c>
      <c r="R485" s="31"/>
      <c r="T485" s="44"/>
      <c r="U485" s="44"/>
      <c r="V485" s="44"/>
      <c r="W485" s="44"/>
      <c r="X485" s="44"/>
    </row>
    <row r="486" spans="1:24" s="17" customFormat="1" ht="18.75" customHeight="1">
      <c r="A486" s="75"/>
      <c r="B486" s="76"/>
      <c r="C486" s="76"/>
      <c r="D486" s="82"/>
      <c r="E486" s="84"/>
      <c r="F486" s="84"/>
      <c r="G486" s="84"/>
      <c r="H486" s="245"/>
      <c r="I486" s="86"/>
      <c r="J486" s="86"/>
      <c r="K486" s="86"/>
      <c r="L486" s="86"/>
      <c r="M486" s="86"/>
      <c r="N486" s="86"/>
      <c r="O486" s="89" t="s">
        <v>1192</v>
      </c>
      <c r="R486" s="31"/>
      <c r="T486" s="44"/>
      <c r="U486" s="44"/>
      <c r="V486" s="44"/>
      <c r="W486" s="44"/>
      <c r="X486" s="44"/>
    </row>
    <row r="487" spans="1:24" s="17" customFormat="1" ht="18.75" customHeight="1">
      <c r="A487" s="75"/>
      <c r="B487" s="76"/>
      <c r="C487" s="76"/>
      <c r="D487" s="82"/>
      <c r="E487" s="84"/>
      <c r="F487" s="84"/>
      <c r="G487" s="84"/>
      <c r="H487" s="85"/>
      <c r="I487" s="86"/>
      <c r="J487" s="86"/>
      <c r="K487" s="86"/>
      <c r="L487" s="86"/>
      <c r="M487" s="86"/>
      <c r="N487" s="86"/>
      <c r="O487" s="89" t="s">
        <v>1198</v>
      </c>
      <c r="R487" s="31"/>
      <c r="T487" s="44"/>
      <c r="U487" s="44"/>
      <c r="V487" s="44"/>
      <c r="W487" s="44"/>
      <c r="X487" s="44"/>
    </row>
    <row r="488" spans="1:24" s="17" customFormat="1" ht="18.75" customHeight="1">
      <c r="A488" s="75"/>
      <c r="B488" s="76"/>
      <c r="C488" s="76"/>
      <c r="D488" s="82"/>
      <c r="E488" s="84"/>
      <c r="F488" s="84"/>
      <c r="G488" s="84"/>
      <c r="H488" s="85"/>
      <c r="I488" s="86"/>
      <c r="J488" s="86"/>
      <c r="K488" s="86"/>
      <c r="L488" s="86"/>
      <c r="M488" s="86"/>
      <c r="N488" s="86"/>
      <c r="O488" s="87"/>
      <c r="R488" s="31"/>
      <c r="T488" s="44"/>
      <c r="U488" s="44"/>
      <c r="V488" s="44"/>
      <c r="W488" s="44"/>
      <c r="X488" s="44"/>
    </row>
    <row r="489" spans="1:24" s="17" customFormat="1" ht="18.75" customHeight="1">
      <c r="A489" s="75"/>
      <c r="B489" s="76"/>
      <c r="C489" s="76"/>
      <c r="D489" s="82"/>
      <c r="E489" s="84"/>
      <c r="F489" s="84"/>
      <c r="G489" s="84"/>
      <c r="H489" s="85"/>
      <c r="I489" s="86"/>
      <c r="J489" s="86"/>
      <c r="K489" s="86"/>
      <c r="L489" s="86"/>
      <c r="M489" s="86"/>
      <c r="N489" s="86"/>
      <c r="O489" s="87"/>
      <c r="R489" s="31"/>
      <c r="T489" s="44"/>
      <c r="U489" s="44"/>
      <c r="V489" s="44"/>
      <c r="W489" s="44"/>
      <c r="X489" s="44"/>
    </row>
    <row r="490" spans="1:24" s="17" customFormat="1" ht="18.75" customHeight="1">
      <c r="A490" s="75"/>
      <c r="B490" s="76"/>
      <c r="C490" s="76"/>
      <c r="D490" s="82" t="s">
        <v>694</v>
      </c>
      <c r="E490" s="84" t="s">
        <v>696</v>
      </c>
      <c r="F490" s="84" t="s">
        <v>698</v>
      </c>
      <c r="G490" s="84" t="s">
        <v>145</v>
      </c>
      <c r="H490" s="248"/>
      <c r="I490" s="241"/>
      <c r="J490" s="86"/>
      <c r="K490" s="86"/>
      <c r="L490" s="86"/>
      <c r="M490" s="86"/>
      <c r="N490" s="86"/>
      <c r="O490" s="90"/>
      <c r="R490" s="31"/>
      <c r="T490" s="44"/>
      <c r="U490" s="44"/>
      <c r="V490" s="44"/>
      <c r="W490" s="44"/>
      <c r="X490" s="44"/>
    </row>
    <row r="491" spans="1:24" s="17" customFormat="1" ht="18.75" customHeight="1">
      <c r="A491" s="75"/>
      <c r="B491" s="76" t="str">
        <f>D481&amp;D491</f>
        <v>42계</v>
      </c>
      <c r="C491" s="76"/>
      <c r="D491" s="91" t="s">
        <v>146</v>
      </c>
      <c r="E491" s="92"/>
      <c r="F491" s="92"/>
      <c r="G491" s="92"/>
      <c r="H491" s="93"/>
      <c r="I491" s="94"/>
      <c r="J491" s="94"/>
      <c r="K491" s="94"/>
      <c r="L491" s="94"/>
      <c r="M491" s="94"/>
      <c r="N491" s="94"/>
      <c r="O491" s="95"/>
      <c r="P491" s="96"/>
      <c r="Q491" s="96"/>
      <c r="R491" s="31"/>
      <c r="S491" s="96"/>
      <c r="T491" s="44"/>
      <c r="U491" s="44"/>
      <c r="V491" s="44"/>
      <c r="W491" s="44"/>
      <c r="X491" s="44"/>
    </row>
    <row r="492" spans="1:24">
      <c r="C492" s="76"/>
    </row>
  </sheetData>
  <autoFilter ref="D2:O38" xr:uid="{00000000-0009-0000-0000-000005000000}">
    <filterColumn colId="5" showButton="0"/>
    <filterColumn colId="7" showButton="0"/>
    <filterColumn colId="9" showButton="0"/>
  </autoFilter>
  <mergeCells count="10">
    <mergeCell ref="D1:O1"/>
    <mergeCell ref="D2:D3"/>
    <mergeCell ref="E2:E3"/>
    <mergeCell ref="F2:F3"/>
    <mergeCell ref="G2:G3"/>
    <mergeCell ref="H2:H3"/>
    <mergeCell ref="I2:J2"/>
    <mergeCell ref="K2:L2"/>
    <mergeCell ref="M2:N2"/>
    <mergeCell ref="O2:O3"/>
  </mergeCells>
  <phoneticPr fontId="4" type="noConversion"/>
  <printOptions horizontalCentered="1"/>
  <pageMargins left="0.59055118110236227" right="0.59055118110236227" top="0.74803149606299213" bottom="0.59055118110236227" header="0.31496062992125984" footer="0.31496062992125984"/>
  <pageSetup paperSize="9" scale="65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10"/>
  <dimension ref="A1:BS89"/>
  <sheetViews>
    <sheetView view="pageBreakPreview" zoomScale="85" zoomScaleNormal="100" zoomScaleSheetLayoutView="85" workbookViewId="0">
      <selection activeCell="C1" sqref="C1:J1"/>
    </sheetView>
  </sheetViews>
  <sheetFormatPr defaultColWidth="10" defaultRowHeight="24.95" customHeight="1"/>
  <cols>
    <col min="1" max="1" width="3.5" style="109" customWidth="1"/>
    <col min="2" max="2" width="5.375" style="96" customWidth="1"/>
    <col min="3" max="3" width="8.125" style="17" hidden="1" customWidth="1"/>
    <col min="4" max="5" width="43.625" style="17" customWidth="1"/>
    <col min="6" max="6" width="15.375" style="44" customWidth="1"/>
    <col min="7" max="7" width="15.375" style="112" customWidth="1"/>
    <col min="8" max="8" width="14.375" style="112" hidden="1" customWidth="1"/>
    <col min="9" max="9" width="15.375" style="112" customWidth="1"/>
    <col min="10" max="10" width="22.875" style="113" customWidth="1"/>
    <col min="11" max="11" width="10" style="17"/>
    <col min="12" max="72" width="3.125" style="17" customWidth="1"/>
    <col min="73" max="16384" width="10" style="17"/>
  </cols>
  <sheetData>
    <row r="1" spans="1:71" ht="40.5" customHeight="1">
      <c r="A1" s="103"/>
      <c r="B1" s="104"/>
      <c r="C1" s="567" t="s">
        <v>253</v>
      </c>
      <c r="D1" s="567"/>
      <c r="E1" s="567"/>
      <c r="F1" s="567"/>
      <c r="G1" s="567"/>
      <c r="H1" s="567"/>
      <c r="I1" s="567"/>
      <c r="J1" s="567"/>
    </row>
    <row r="2" spans="1:71" ht="24" customHeight="1">
      <c r="A2" s="103"/>
      <c r="B2" s="601" t="s">
        <v>254</v>
      </c>
      <c r="C2" s="602" t="s">
        <v>255</v>
      </c>
      <c r="D2" s="604" t="s">
        <v>256</v>
      </c>
      <c r="E2" s="606" t="s">
        <v>104</v>
      </c>
      <c r="F2" s="606" t="s">
        <v>105</v>
      </c>
      <c r="G2" s="608" t="s">
        <v>257</v>
      </c>
      <c r="H2" s="213"/>
      <c r="I2" s="608" t="s">
        <v>17</v>
      </c>
      <c r="J2" s="610" t="s">
        <v>122</v>
      </c>
      <c r="L2" s="105"/>
      <c r="M2" s="105"/>
      <c r="N2" s="105"/>
      <c r="O2" s="105"/>
      <c r="P2" s="105"/>
      <c r="Q2" s="105"/>
      <c r="R2" s="105"/>
      <c r="S2" s="105"/>
      <c r="T2" s="105"/>
      <c r="U2" s="105"/>
      <c r="V2" s="105"/>
      <c r="W2" s="105"/>
      <c r="X2" s="105"/>
      <c r="Y2" s="105"/>
      <c r="Z2" s="105"/>
      <c r="AA2" s="105"/>
      <c r="AB2" s="105"/>
      <c r="AC2" s="105"/>
      <c r="AD2" s="105"/>
      <c r="AE2" s="105"/>
      <c r="AF2" s="105"/>
      <c r="AG2" s="105"/>
      <c r="AH2" s="105"/>
      <c r="AI2" s="105"/>
      <c r="AJ2" s="105"/>
      <c r="AK2" s="105"/>
      <c r="AL2" s="105"/>
      <c r="AM2" s="105"/>
      <c r="AN2" s="105"/>
      <c r="AO2" s="105"/>
      <c r="AP2" s="105"/>
      <c r="AQ2" s="105"/>
      <c r="AR2" s="105"/>
      <c r="AS2" s="105"/>
      <c r="AT2" s="105"/>
      <c r="AU2" s="105"/>
      <c r="AV2" s="105"/>
      <c r="AW2" s="105"/>
      <c r="AX2" s="105"/>
      <c r="AY2" s="105"/>
      <c r="AZ2" s="105"/>
      <c r="BA2" s="105"/>
      <c r="BB2" s="105"/>
      <c r="BC2" s="105"/>
      <c r="BD2" s="105"/>
      <c r="BE2" s="105"/>
      <c r="BF2" s="105"/>
      <c r="BG2" s="105"/>
      <c r="BH2" s="105"/>
      <c r="BI2" s="105"/>
      <c r="BJ2" s="105"/>
      <c r="BK2" s="105"/>
      <c r="BL2" s="105"/>
      <c r="BM2" s="105"/>
      <c r="BN2" s="105"/>
      <c r="BO2" s="105"/>
      <c r="BP2" s="105"/>
      <c r="BQ2" s="105"/>
      <c r="BR2" s="105"/>
      <c r="BS2" s="105"/>
    </row>
    <row r="3" spans="1:71" ht="24.75" customHeight="1">
      <c r="A3" s="103"/>
      <c r="B3" s="601"/>
      <c r="C3" s="603"/>
      <c r="D3" s="605"/>
      <c r="E3" s="607"/>
      <c r="F3" s="607"/>
      <c r="G3" s="609"/>
      <c r="H3" s="214"/>
      <c r="I3" s="609"/>
      <c r="J3" s="611"/>
    </row>
    <row r="4" spans="1:71" ht="21.95" customHeight="1">
      <c r="A4" s="103"/>
      <c r="B4" s="96">
        <v>1</v>
      </c>
      <c r="C4" s="106"/>
      <c r="D4" s="232" t="str">
        <f>공정산출!F4</f>
        <v>카메라설치</v>
      </c>
      <c r="E4" s="234" t="str">
        <f>공정산출!F5</f>
        <v>돔</v>
      </c>
      <c r="F4" s="215" t="s">
        <v>258</v>
      </c>
      <c r="G4" s="216"/>
      <c r="H4" s="216"/>
      <c r="I4" s="216"/>
      <c r="J4" s="217" t="s">
        <v>259</v>
      </c>
    </row>
    <row r="5" spans="1:71" ht="21.95" customHeight="1">
      <c r="A5" s="103"/>
      <c r="B5" s="96">
        <v>2</v>
      </c>
      <c r="C5" s="106"/>
      <c r="D5" s="232" t="str">
        <f>공정산출!G4</f>
        <v>카메라설치</v>
      </c>
      <c r="E5" s="234" t="str">
        <f>공정산출!G5</f>
        <v>뷰렛</v>
      </c>
      <c r="F5" s="215" t="s">
        <v>258</v>
      </c>
      <c r="G5" s="216"/>
      <c r="H5" s="216"/>
      <c r="I5" s="216"/>
      <c r="J5" s="217" t="s">
        <v>259</v>
      </c>
    </row>
    <row r="6" spans="1:71" ht="21.95" customHeight="1">
      <c r="A6" s="103"/>
      <c r="B6" s="96">
        <v>3</v>
      </c>
      <c r="C6" s="108"/>
      <c r="D6" s="232" t="str">
        <f>공정산출!H4</f>
        <v>카메라설치</v>
      </c>
      <c r="E6" s="234" t="str">
        <f>공정산출!H5</f>
        <v>PTZ(실내)</v>
      </c>
      <c r="F6" s="215" t="s">
        <v>258</v>
      </c>
      <c r="G6" s="216"/>
      <c r="H6" s="216"/>
      <c r="I6" s="216"/>
      <c r="J6" s="217" t="s">
        <v>259</v>
      </c>
    </row>
    <row r="7" spans="1:71" ht="21.95" customHeight="1">
      <c r="A7" s="103"/>
      <c r="B7" s="96">
        <v>4</v>
      </c>
      <c r="C7" s="108"/>
      <c r="D7" s="32" t="str">
        <f>공정산출!I4</f>
        <v>카메라철거</v>
      </c>
      <c r="E7" s="33" t="str">
        <f>공정산출!I5</f>
        <v>돔</v>
      </c>
      <c r="F7" s="27" t="s">
        <v>258</v>
      </c>
      <c r="G7" s="28"/>
      <c r="H7" s="28"/>
      <c r="I7" s="28"/>
      <c r="J7" s="107"/>
    </row>
    <row r="8" spans="1:71" ht="21.95" customHeight="1">
      <c r="A8" s="103"/>
      <c r="B8" s="96">
        <v>5</v>
      </c>
      <c r="C8" s="106"/>
      <c r="D8" s="32" t="str">
        <f>공정산출!J4</f>
        <v>카메라철거</v>
      </c>
      <c r="E8" s="33" t="str">
        <f>공정산출!J5</f>
        <v>뷰렛</v>
      </c>
      <c r="F8" s="27" t="s">
        <v>258</v>
      </c>
      <c r="G8" s="28"/>
      <c r="H8" s="28"/>
      <c r="I8" s="28"/>
      <c r="J8" s="107"/>
    </row>
    <row r="9" spans="1:71" ht="21.95" customHeight="1">
      <c r="A9" s="103"/>
      <c r="B9" s="96">
        <v>6</v>
      </c>
      <c r="C9" s="106"/>
      <c r="D9" s="32" t="str">
        <f>공정산출!K4</f>
        <v>카메라철거</v>
      </c>
      <c r="E9" s="33" t="str">
        <f>공정산출!K5</f>
        <v>PTZ</v>
      </c>
      <c r="F9" s="27" t="s">
        <v>258</v>
      </c>
      <c r="G9" s="28"/>
      <c r="H9" s="28"/>
      <c r="I9" s="28"/>
      <c r="J9" s="107"/>
    </row>
    <row r="10" spans="1:71" ht="21.95" customHeight="1">
      <c r="A10" s="103"/>
      <c r="B10" s="96">
        <v>1001</v>
      </c>
      <c r="C10" s="108"/>
      <c r="D10" s="232" t="str">
        <f>공정산출!L4</f>
        <v>네트워크스위치</v>
      </c>
      <c r="E10" s="234" t="str">
        <f>공정산출!L5</f>
        <v>CSI-G2404FPM, 28port)</v>
      </c>
      <c r="F10" s="215" t="s">
        <v>258</v>
      </c>
      <c r="G10" s="216"/>
      <c r="H10" s="216"/>
      <c r="I10" s="216"/>
      <c r="J10" s="217" t="s">
        <v>259</v>
      </c>
    </row>
    <row r="11" spans="1:71" ht="21.95" customHeight="1">
      <c r="A11" s="103"/>
      <c r="B11" s="96">
        <v>1002</v>
      </c>
      <c r="C11" s="108"/>
      <c r="D11" s="232" t="str">
        <f>공정산출!M4</f>
        <v>네트워크스위치</v>
      </c>
      <c r="E11" s="234" t="str">
        <f>공정산출!M5</f>
        <v>SFP모듈</v>
      </c>
      <c r="F11" s="215" t="s">
        <v>258</v>
      </c>
      <c r="G11" s="216"/>
      <c r="H11" s="216"/>
      <c r="I11" s="216"/>
      <c r="J11" s="217" t="s">
        <v>259</v>
      </c>
    </row>
    <row r="12" spans="1:71" ht="21.95" customHeight="1">
      <c r="A12" s="103"/>
      <c r="B12" s="96">
        <v>1003</v>
      </c>
      <c r="C12" s="108"/>
      <c r="D12" s="232" t="str">
        <f>공정산출!N4</f>
        <v>NVR</v>
      </c>
      <c r="E12" s="323" t="str">
        <f>공정산출!N5</f>
        <v>64CH</v>
      </c>
      <c r="F12" s="215" t="s">
        <v>1318</v>
      </c>
      <c r="G12" s="216"/>
      <c r="H12" s="216"/>
      <c r="I12" s="216"/>
      <c r="J12" s="217" t="s">
        <v>259</v>
      </c>
    </row>
    <row r="13" spans="1:71" ht="21.95" customHeight="1">
      <c r="A13" s="103"/>
      <c r="B13" s="96">
        <v>1004</v>
      </c>
      <c r="C13" s="108"/>
      <c r="D13" s="232" t="str">
        <f>공정산출!O4</f>
        <v>NVR</v>
      </c>
      <c r="E13" s="234" t="str">
        <f>공정산출!O5</f>
        <v>32CH</v>
      </c>
      <c r="F13" s="215" t="s">
        <v>1319</v>
      </c>
      <c r="G13" s="216"/>
      <c r="H13" s="216"/>
      <c r="I13" s="216"/>
      <c r="J13" s="217" t="s">
        <v>259</v>
      </c>
    </row>
    <row r="14" spans="1:71" ht="21.95" customHeight="1">
      <c r="A14" s="103"/>
      <c r="B14" s="96">
        <v>1005</v>
      </c>
      <c r="C14" s="108"/>
      <c r="D14" s="232" t="str">
        <f>공정산출!P4</f>
        <v>랙캐비닛용패널</v>
      </c>
      <c r="E14" s="323" t="str">
        <f>공정산출!P5</f>
        <v>키보드 선반</v>
      </c>
      <c r="F14" s="215" t="s">
        <v>1320</v>
      </c>
      <c r="G14" s="216"/>
      <c r="H14" s="216"/>
      <c r="I14" s="216"/>
      <c r="J14" s="217" t="s">
        <v>259</v>
      </c>
    </row>
    <row r="15" spans="1:71" ht="21.95" customHeight="1">
      <c r="A15" s="103"/>
      <c r="B15" s="96">
        <v>1006</v>
      </c>
      <c r="C15" s="108"/>
      <c r="D15" s="232" t="str">
        <f>공정산출!Q4</f>
        <v>데스크톱컴퓨터</v>
      </c>
      <c r="E15" s="323" t="str">
        <f>공정산출!Q5</f>
        <v>DT281-GD51E</v>
      </c>
      <c r="F15" s="215" t="s">
        <v>1321</v>
      </c>
      <c r="G15" s="216"/>
      <c r="H15" s="216"/>
      <c r="I15" s="216"/>
      <c r="J15" s="217" t="s">
        <v>259</v>
      </c>
    </row>
    <row r="16" spans="1:71" ht="21.95" customHeight="1">
      <c r="A16" s="103"/>
      <c r="B16" s="96">
        <v>1007</v>
      </c>
      <c r="C16" s="108"/>
      <c r="D16" s="232" t="str">
        <f>공정산출!R4</f>
        <v>액정모니터</v>
      </c>
      <c r="E16" s="323" t="str">
        <f>공정산출!R5</f>
        <v>6240V, 60.4cm</v>
      </c>
      <c r="F16" s="215" t="s">
        <v>1322</v>
      </c>
      <c r="G16" s="216"/>
      <c r="H16" s="216"/>
      <c r="I16" s="216"/>
      <c r="J16" s="217" t="s">
        <v>259</v>
      </c>
    </row>
    <row r="17" spans="1:11" ht="21.95" customHeight="1">
      <c r="A17" s="103"/>
      <c r="B17" s="96">
        <v>1008</v>
      </c>
      <c r="C17" s="108"/>
      <c r="D17" s="232" t="str">
        <f>공정산출!S4</f>
        <v>전원공급장치</v>
      </c>
      <c r="E17" s="234" t="str">
        <f>공정산출!S5</f>
        <v>CPC-6008, 8채널</v>
      </c>
      <c r="F17" s="215" t="s">
        <v>258</v>
      </c>
      <c r="G17" s="216"/>
      <c r="H17" s="216"/>
      <c r="I17" s="216"/>
      <c r="J17" s="217" t="s">
        <v>259</v>
      </c>
    </row>
    <row r="18" spans="1:11" ht="21.95" customHeight="1">
      <c r="A18" s="103"/>
      <c r="B18" s="96">
        <v>1009</v>
      </c>
      <c r="C18" s="108"/>
      <c r="D18" s="232" t="str">
        <f>공정산출!T4</f>
        <v>하드디스크드라이브</v>
      </c>
      <c r="E18" s="234" t="str">
        <f>공정산출!T5</f>
        <v>HDD 10TB, Western Digital</v>
      </c>
      <c r="F18" s="215" t="s">
        <v>258</v>
      </c>
      <c r="G18" s="216"/>
      <c r="H18" s="216"/>
      <c r="I18" s="216"/>
      <c r="J18" s="217" t="s">
        <v>259</v>
      </c>
    </row>
    <row r="19" spans="1:11" ht="21.95" customHeight="1">
      <c r="A19" s="103"/>
      <c r="B19" s="96">
        <v>1010</v>
      </c>
      <c r="C19" s="108"/>
      <c r="D19" s="232" t="str">
        <f>공정산출!U4</f>
        <v>광점퍼코드</v>
      </c>
      <c r="E19" s="234" t="str">
        <f>공정산출!U5</f>
        <v>SM-3 ST</v>
      </c>
      <c r="F19" s="215" t="s">
        <v>1323</v>
      </c>
      <c r="G19" s="216"/>
      <c r="H19" s="216"/>
      <c r="I19" s="216"/>
      <c r="J19" s="217" t="s">
        <v>259</v>
      </c>
    </row>
    <row r="20" spans="1:11" ht="21.95" customHeight="1">
      <c r="B20" s="96">
        <v>1011</v>
      </c>
      <c r="C20" s="108"/>
      <c r="D20" s="232" t="str">
        <f>공정산출!V4</f>
        <v>광분배함</v>
      </c>
      <c r="E20" s="323" t="str">
        <f>공정산출!V5</f>
        <v>4C</v>
      </c>
      <c r="F20" s="215" t="s">
        <v>260</v>
      </c>
      <c r="G20" s="216"/>
      <c r="H20" s="216"/>
      <c r="I20" s="216"/>
      <c r="J20" s="217" t="s">
        <v>259</v>
      </c>
    </row>
    <row r="21" spans="1:11" ht="21.95" customHeight="1">
      <c r="B21" s="96">
        <v>1012</v>
      </c>
      <c r="C21" s="108"/>
      <c r="D21" s="232" t="str">
        <f>공정산출!W4</f>
        <v>정보통신공사</v>
      </c>
      <c r="E21" s="234" t="str">
        <f>공정산출!W5</f>
        <v>광케이블보통12코어이하접속</v>
      </c>
      <c r="F21" s="215" t="s">
        <v>1324</v>
      </c>
      <c r="G21" s="216"/>
      <c r="H21" s="216"/>
      <c r="I21" s="216"/>
      <c r="J21" s="217" t="s">
        <v>259</v>
      </c>
    </row>
    <row r="22" spans="1:11" ht="21.95" customHeight="1">
      <c r="B22" s="96">
        <v>1013</v>
      </c>
      <c r="C22" s="108"/>
      <c r="D22" s="232" t="str">
        <f>공정산출!X4</f>
        <v>정보통신공사</v>
      </c>
      <c r="E22" s="234" t="str">
        <f>공정산출!X5</f>
        <v>종합시험</v>
      </c>
      <c r="F22" s="215" t="s">
        <v>145</v>
      </c>
      <c r="G22" s="218"/>
      <c r="H22" s="218"/>
      <c r="I22" s="218"/>
      <c r="J22" s="219" t="s">
        <v>259</v>
      </c>
    </row>
    <row r="23" spans="1:11" ht="21.95" customHeight="1">
      <c r="B23" s="96">
        <v>1014</v>
      </c>
      <c r="C23" s="108"/>
      <c r="D23" s="232" t="str">
        <f>공정산출!Y4</f>
        <v>카메라브래킷</v>
      </c>
      <c r="E23" s="234" t="str">
        <f>공정산출!Y5</f>
        <v>스피드돔 벽부형</v>
      </c>
      <c r="F23" s="215" t="s">
        <v>1320</v>
      </c>
      <c r="G23" s="216"/>
      <c r="H23" s="216"/>
      <c r="I23" s="216"/>
      <c r="J23" s="217" t="s">
        <v>259</v>
      </c>
    </row>
    <row r="24" spans="1:11" ht="21.95" customHeight="1">
      <c r="B24" s="96">
        <v>1015</v>
      </c>
      <c r="C24" s="108"/>
      <c r="D24" s="232" t="str">
        <f>공정산출!Z4</f>
        <v>카메라브래킷</v>
      </c>
      <c r="E24" s="234" t="str">
        <f>공정산출!Z5</f>
        <v>벽부형</v>
      </c>
      <c r="F24" s="215" t="s">
        <v>1325</v>
      </c>
      <c r="G24" s="216"/>
      <c r="H24" s="216"/>
      <c r="I24" s="216"/>
      <c r="J24" s="217" t="s">
        <v>259</v>
      </c>
    </row>
    <row r="25" spans="1:11" ht="21.95" customHeight="1">
      <c r="B25" s="96">
        <v>1016</v>
      </c>
      <c r="C25" s="108"/>
      <c r="D25" s="232" t="str">
        <f>공정산출!AA4</f>
        <v>컴퓨터및주변기기설치</v>
      </c>
      <c r="E25" s="234" t="str">
        <f>공정산출!AA5</f>
        <v>포장해체, PC설치, 주변기기연결, 기본S/W설치, 환경설정 및 작동상태확인</v>
      </c>
      <c r="F25" s="215" t="s">
        <v>1326</v>
      </c>
      <c r="G25" s="216"/>
      <c r="H25" s="216"/>
      <c r="I25" s="216"/>
      <c r="J25" s="217" t="s">
        <v>259</v>
      </c>
    </row>
    <row r="26" spans="1:11" ht="21.95" customHeight="1">
      <c r="A26" s="109" t="s">
        <v>988</v>
      </c>
      <c r="B26" s="96">
        <v>1017</v>
      </c>
      <c r="C26" s="108"/>
      <c r="D26" s="232" t="str">
        <f>공정산출!AB4</f>
        <v>운영체제</v>
      </c>
      <c r="E26" s="234" t="str">
        <f>공정산출!AB5</f>
        <v>Microsoft, Windows 11 Pro</v>
      </c>
      <c r="F26" s="215" t="s">
        <v>1318</v>
      </c>
      <c r="G26" s="216"/>
      <c r="H26" s="216"/>
      <c r="I26" s="216"/>
      <c r="J26" s="217" t="s">
        <v>259</v>
      </c>
    </row>
    <row r="27" spans="1:11" ht="21.95" customHeight="1">
      <c r="B27" s="96">
        <v>1018</v>
      </c>
      <c r="C27" s="108"/>
      <c r="D27" s="410" t="str">
        <f>공정산출!AC4</f>
        <v>영상정보디스플레이장치</v>
      </c>
      <c r="E27" s="411" t="str">
        <f>공정산출!AC5</f>
        <v>(ID)75QNED85AKS, mini LED 4K, 189cm</v>
      </c>
      <c r="F27" s="92" t="s">
        <v>1322</v>
      </c>
      <c r="G27" s="412"/>
      <c r="H27" s="412"/>
      <c r="I27" s="412"/>
      <c r="J27" s="413" t="s">
        <v>259</v>
      </c>
    </row>
    <row r="28" spans="1:11" ht="21.95" customHeight="1">
      <c r="B28" s="96">
        <v>1019</v>
      </c>
      <c r="C28" s="108"/>
      <c r="D28" s="235" t="str">
        <f>공정산출!AD4</f>
        <v>텔레비전거치대</v>
      </c>
      <c r="E28" s="233" t="str">
        <f>공정산출!AD5</f>
        <v>WB24GCA, 450×19×440mm, 벽걸이형</v>
      </c>
      <c r="F28" s="220" t="s">
        <v>258</v>
      </c>
      <c r="G28" s="221"/>
      <c r="H28" s="221"/>
      <c r="I28" s="221"/>
      <c r="J28" s="222" t="s">
        <v>259</v>
      </c>
    </row>
    <row r="29" spans="1:11" ht="21.95" customHeight="1">
      <c r="B29" s="96">
        <v>1020</v>
      </c>
      <c r="C29" s="108"/>
      <c r="D29" s="236" t="str">
        <f>공정산출!AE4</f>
        <v>PoE함체</v>
      </c>
      <c r="E29" s="237" t="str">
        <f>공정산출!AE5</f>
        <v>500*600*200</v>
      </c>
      <c r="F29" s="84" t="s">
        <v>260</v>
      </c>
      <c r="G29" s="238"/>
      <c r="H29" s="238"/>
      <c r="I29" s="238"/>
      <c r="J29" s="89"/>
    </row>
    <row r="30" spans="1:11" ht="21.95" customHeight="1">
      <c r="B30" s="96">
        <v>1021</v>
      </c>
      <c r="C30" s="108"/>
      <c r="D30" s="236" t="str">
        <f>공정산출!AF4</f>
        <v>PoE함체 철거</v>
      </c>
      <c r="E30" s="237" t="str">
        <f>공정산출!AF5</f>
        <v>400*500*200</v>
      </c>
      <c r="F30" s="84" t="s">
        <v>260</v>
      </c>
      <c r="G30" s="238"/>
      <c r="H30" s="238"/>
      <c r="I30" s="238"/>
      <c r="J30" s="89"/>
    </row>
    <row r="31" spans="1:11" ht="21.95" customHeight="1">
      <c r="B31" s="96">
        <v>2001</v>
      </c>
      <c r="C31" s="108"/>
      <c r="D31" s="236" t="str">
        <f>공정산출!AH4</f>
        <v>광 케이블</v>
      </c>
      <c r="E31" s="237" t="str">
        <f>공정산출!AH5</f>
        <v>SM-8Core</v>
      </c>
      <c r="F31" s="84" t="s">
        <v>261</v>
      </c>
      <c r="G31" s="238"/>
      <c r="H31" s="238"/>
      <c r="I31" s="238"/>
      <c r="J31" s="240"/>
    </row>
    <row r="32" spans="1:11" ht="21.95" customHeight="1">
      <c r="B32" s="96">
        <v>2002</v>
      </c>
      <c r="C32" s="108"/>
      <c r="D32" s="236" t="str">
        <f>공정산출!AI4</f>
        <v>UTP</v>
      </c>
      <c r="E32" s="237" t="str">
        <f>공정산출!AI5</f>
        <v>CAT6 4P(1조)</v>
      </c>
      <c r="F32" s="84" t="s">
        <v>261</v>
      </c>
      <c r="G32" s="238"/>
      <c r="H32" s="238"/>
      <c r="I32" s="238"/>
      <c r="J32" s="239"/>
      <c r="K32" s="113"/>
    </row>
    <row r="33" spans="2:13" ht="21.95" customHeight="1">
      <c r="B33" s="96">
        <v>2003</v>
      </c>
      <c r="C33" s="108"/>
      <c r="D33" s="236" t="str">
        <f>공정산출!AJ4</f>
        <v>UTP</v>
      </c>
      <c r="E33" s="237" t="str">
        <f>공정산출!AJ5</f>
        <v>CAT6 4P(2조)</v>
      </c>
      <c r="F33" s="84" t="s">
        <v>261</v>
      </c>
      <c r="G33" s="238"/>
      <c r="H33" s="238"/>
      <c r="I33" s="238"/>
      <c r="J33" s="240"/>
      <c r="K33" s="113"/>
    </row>
    <row r="34" spans="2:13" ht="21.95" customHeight="1">
      <c r="B34" s="96">
        <v>2004</v>
      </c>
      <c r="C34" s="108"/>
      <c r="D34" s="236" t="str">
        <f>공정산출!AK4</f>
        <v>UTP</v>
      </c>
      <c r="E34" s="237" t="str">
        <f>공정산출!AK5</f>
        <v>CAT6 4P(3조)</v>
      </c>
      <c r="F34" s="84" t="s">
        <v>261</v>
      </c>
      <c r="G34" s="238"/>
      <c r="H34" s="238"/>
      <c r="I34" s="238"/>
      <c r="J34" s="240"/>
      <c r="K34" s="113"/>
    </row>
    <row r="35" spans="2:13" ht="21.95" customHeight="1">
      <c r="B35" s="96">
        <v>2005</v>
      </c>
      <c r="C35" s="108"/>
      <c r="D35" s="236" t="str">
        <f>공정산출!AL4</f>
        <v>UTP</v>
      </c>
      <c r="E35" s="237" t="str">
        <f>공정산출!AL5</f>
        <v>CAT6 4P(4조)</v>
      </c>
      <c r="F35" s="84" t="s">
        <v>262</v>
      </c>
      <c r="G35" s="238"/>
      <c r="H35" s="238"/>
      <c r="I35" s="238"/>
      <c r="J35" s="240"/>
      <c r="K35" s="113"/>
    </row>
    <row r="36" spans="2:13" ht="21.95" customHeight="1">
      <c r="B36" s="96">
        <v>2006</v>
      </c>
      <c r="C36" s="110"/>
      <c r="D36" s="236" t="str">
        <f>공정산출!AM4</f>
        <v>UTP</v>
      </c>
      <c r="E36" s="237" t="str">
        <f>공정산출!AM5</f>
        <v>CAT6 4P(6조)</v>
      </c>
      <c r="F36" s="238" t="s">
        <v>261</v>
      </c>
      <c r="G36" s="238"/>
      <c r="H36" s="238"/>
      <c r="I36" s="238"/>
      <c r="J36" s="240"/>
      <c r="K36" s="113"/>
    </row>
    <row r="37" spans="2:13" ht="21.95" customHeight="1">
      <c r="B37" s="96">
        <v>2007</v>
      </c>
      <c r="C37" s="111"/>
      <c r="D37" s="236" t="str">
        <f>공정산출!AN4</f>
        <v>UTP</v>
      </c>
      <c r="E37" s="237" t="str">
        <f>공정산출!AN5</f>
        <v>CAT6 4P(7조)</v>
      </c>
      <c r="F37" s="238" t="s">
        <v>434</v>
      </c>
      <c r="G37" s="238"/>
      <c r="H37" s="238"/>
      <c r="I37" s="238"/>
      <c r="J37" s="240"/>
    </row>
    <row r="38" spans="2:13" ht="21.95" customHeight="1">
      <c r="B38" s="96">
        <v>2008</v>
      </c>
      <c r="C38" s="111"/>
      <c r="D38" s="236" t="str">
        <f>공정산출!AO4</f>
        <v>UTP</v>
      </c>
      <c r="E38" s="237" t="str">
        <f>공정산출!AO5</f>
        <v>CAT6 4P(9조)</v>
      </c>
      <c r="F38" s="238" t="s">
        <v>261</v>
      </c>
      <c r="G38" s="238"/>
      <c r="H38" s="238"/>
      <c r="I38" s="238"/>
      <c r="J38" s="240"/>
    </row>
    <row r="39" spans="2:13" ht="21.95" customHeight="1">
      <c r="B39" s="96">
        <v>2009</v>
      </c>
      <c r="C39" s="111"/>
      <c r="D39" s="236" t="str">
        <f>공정산출!AP4</f>
        <v>UTP 철거</v>
      </c>
      <c r="E39" s="237" t="str">
        <f>공정산출!AP5</f>
        <v>CAT5</v>
      </c>
      <c r="F39" s="238" t="s">
        <v>261</v>
      </c>
      <c r="G39" s="238"/>
      <c r="H39" s="238"/>
      <c r="I39" s="238"/>
      <c r="J39" s="240"/>
    </row>
    <row r="40" spans="2:13" ht="21.95" customHeight="1">
      <c r="B40" s="96">
        <v>2014</v>
      </c>
      <c r="C40" s="111"/>
      <c r="D40" s="236" t="str">
        <f>공정산출!AR4</f>
        <v>빙상장 스피커 케이블</v>
      </c>
      <c r="E40" s="237" t="str">
        <f>공정산출!AR5</f>
        <v>F-FR-8 2C-4㎟</v>
      </c>
      <c r="F40" s="238" t="s">
        <v>261</v>
      </c>
      <c r="G40" s="238"/>
      <c r="H40" s="238"/>
      <c r="I40" s="238"/>
      <c r="J40" s="240"/>
    </row>
    <row r="41" spans="2:13" ht="21.95" customHeight="1">
      <c r="B41" s="96">
        <v>2015</v>
      </c>
      <c r="C41" s="111"/>
      <c r="D41" s="236" t="str">
        <f>공정산출!AS4</f>
        <v>빙상장 스피커 케이블 철거</v>
      </c>
      <c r="E41" s="237" t="str">
        <f>공정산출!AT5</f>
        <v>난연 16C</v>
      </c>
      <c r="F41" s="238" t="s">
        <v>261</v>
      </c>
      <c r="G41" s="238"/>
      <c r="H41" s="238"/>
      <c r="I41" s="238"/>
      <c r="J41" s="240"/>
    </row>
    <row r="42" spans="2:13" ht="21.95" customHeight="1">
      <c r="B42" s="96">
        <v>3001</v>
      </c>
      <c r="C42" s="108"/>
      <c r="D42" s="32" t="str">
        <f>공정산출!AT4</f>
        <v>CD관</v>
      </c>
      <c r="E42" s="33" t="str">
        <f>공정산출!AT5</f>
        <v>난연 16C</v>
      </c>
      <c r="F42" s="27" t="s">
        <v>434</v>
      </c>
      <c r="G42" s="28"/>
      <c r="H42" s="28"/>
      <c r="I42" s="28"/>
      <c r="J42" s="107"/>
      <c r="M42" s="17" t="s">
        <v>401</v>
      </c>
    </row>
    <row r="43" spans="2:13" ht="21.95" customHeight="1">
      <c r="B43" s="96">
        <v>3002</v>
      </c>
      <c r="C43" s="108"/>
      <c r="D43" s="32" t="str">
        <f>공정산출!AU4</f>
        <v>CD관</v>
      </c>
      <c r="E43" s="33" t="str">
        <f>공정산출!AU5</f>
        <v>난연 28C</v>
      </c>
      <c r="F43" s="27" t="s">
        <v>435</v>
      </c>
      <c r="G43" s="28"/>
      <c r="H43" s="28"/>
      <c r="I43" s="28"/>
      <c r="J43" s="107"/>
    </row>
    <row r="44" spans="2:13" ht="21.95" customHeight="1">
      <c r="B44" s="96">
        <v>3003</v>
      </c>
      <c r="C44" s="108"/>
      <c r="D44" s="32" t="str">
        <f>공정산출!AV4</f>
        <v>CD관</v>
      </c>
      <c r="E44" s="33" t="str">
        <f>공정산출!AV5</f>
        <v>난연 36C</v>
      </c>
      <c r="F44" s="28" t="s">
        <v>436</v>
      </c>
      <c r="G44" s="28"/>
      <c r="H44" s="28"/>
      <c r="I44" s="28"/>
      <c r="J44" s="107"/>
    </row>
    <row r="45" spans="2:13" ht="21.95" customHeight="1">
      <c r="B45" s="96">
        <v>3004</v>
      </c>
      <c r="C45" s="110"/>
      <c r="D45" s="32" t="str">
        <f>공정산출!AW4</f>
        <v>ST관</v>
      </c>
      <c r="E45" s="33" t="str">
        <f>공정산출!AW5</f>
        <v>16C</v>
      </c>
      <c r="F45" s="28" t="s">
        <v>437</v>
      </c>
      <c r="G45" s="28"/>
      <c r="H45" s="28"/>
      <c r="I45" s="28"/>
      <c r="J45" s="107"/>
    </row>
    <row r="46" spans="2:13" ht="21.95" customHeight="1">
      <c r="B46" s="96">
        <v>3005</v>
      </c>
      <c r="D46" s="32" t="str">
        <f>공정산출!AX4</f>
        <v>ST관</v>
      </c>
      <c r="E46" s="33" t="str">
        <f>공정산출!AX5</f>
        <v>22C</v>
      </c>
      <c r="F46" s="27" t="s">
        <v>261</v>
      </c>
      <c r="G46" s="28"/>
      <c r="H46" s="28"/>
      <c r="I46" s="28"/>
      <c r="J46" s="107"/>
    </row>
    <row r="47" spans="2:13" ht="21.95" customHeight="1">
      <c r="B47" s="96">
        <v>3006</v>
      </c>
      <c r="D47" s="368" t="str">
        <f>공정산출!AY4</f>
        <v>GW관</v>
      </c>
      <c r="E47" s="17" t="str">
        <f>공정산출!AY5</f>
        <v>방수 16C</v>
      </c>
      <c r="F47" s="27" t="s">
        <v>261</v>
      </c>
      <c r="G47" s="28"/>
      <c r="H47" s="28"/>
      <c r="I47" s="28"/>
      <c r="J47" s="107"/>
    </row>
    <row r="48" spans="2:13" ht="21.95" customHeight="1">
      <c r="B48" s="96">
        <v>3007</v>
      </c>
      <c r="D48" s="368" t="str">
        <f>공정산출!AZ4</f>
        <v>GW관</v>
      </c>
      <c r="E48" s="17" t="str">
        <f>공정산출!AZ5</f>
        <v>방수 22C</v>
      </c>
      <c r="F48" s="27" t="s">
        <v>261</v>
      </c>
      <c r="G48" s="28"/>
      <c r="H48" s="28"/>
      <c r="I48" s="28"/>
      <c r="J48" s="107"/>
    </row>
    <row r="49" spans="2:10" ht="21.95" customHeight="1">
      <c r="B49" s="96">
        <v>3008</v>
      </c>
      <c r="D49" s="32" t="str">
        <f>공정산출!BA4</f>
        <v>풀박스</v>
      </c>
      <c r="E49" s="33" t="str">
        <f>공정산출!BA5</f>
        <v>100*100*100</v>
      </c>
      <c r="F49" s="27" t="s">
        <v>260</v>
      </c>
      <c r="G49" s="28"/>
      <c r="H49" s="28"/>
      <c r="I49" s="28"/>
      <c r="J49" s="107"/>
    </row>
    <row r="50" spans="2:10" ht="21.95" customHeight="1">
      <c r="B50" s="96">
        <v>3009</v>
      </c>
      <c r="D50" s="32" t="str">
        <f>공정산출!BB4</f>
        <v>풀박스</v>
      </c>
      <c r="E50" s="33" t="str">
        <f>공정산출!BB5</f>
        <v>200*200*100</v>
      </c>
      <c r="F50" s="27" t="s">
        <v>1327</v>
      </c>
      <c r="G50" s="28"/>
      <c r="H50" s="28"/>
      <c r="I50" s="28"/>
      <c r="J50" s="107"/>
    </row>
    <row r="51" spans="2:10" ht="21.95" customHeight="1">
      <c r="B51" s="96">
        <v>4001</v>
      </c>
      <c r="D51" s="410" t="str">
        <f>공정산출!BL4</f>
        <v>방송기기
시스템</v>
      </c>
      <c r="E51" s="411" t="str">
        <f>공정산출!BL5</f>
        <v>LB-AV297</v>
      </c>
      <c r="F51" s="92" t="s">
        <v>145</v>
      </c>
      <c r="G51" s="412"/>
      <c r="H51" s="412"/>
      <c r="I51" s="412"/>
      <c r="J51" s="413" t="s">
        <v>259</v>
      </c>
    </row>
    <row r="52" spans="2:10" ht="21.95" customHeight="1">
      <c r="B52" s="96">
        <v>4002</v>
      </c>
      <c r="D52" s="235" t="str">
        <f>공정산출!BM4</f>
        <v>POWER SUPPLY</v>
      </c>
      <c r="E52" s="233" t="str">
        <f>공정산출!BM5</f>
        <v>8CH, 순차전원</v>
      </c>
      <c r="F52" s="220" t="s">
        <v>1328</v>
      </c>
      <c r="G52" s="221"/>
      <c r="H52" s="221"/>
      <c r="I52" s="221"/>
      <c r="J52" s="222" t="s">
        <v>259</v>
      </c>
    </row>
    <row r="53" spans="2:10" ht="21.95" customHeight="1">
      <c r="B53" s="96">
        <v>4003</v>
      </c>
      <c r="D53" s="232" t="str">
        <f>공정산출!BN4</f>
        <v>WIRELESS RECEIVER</v>
      </c>
      <c r="E53" s="234" t="str">
        <f>공정산출!BN5</f>
        <v>900MHz, 2CH</v>
      </c>
      <c r="F53" s="215" t="s">
        <v>1405</v>
      </c>
      <c r="G53" s="216"/>
      <c r="H53" s="216"/>
      <c r="I53" s="216"/>
      <c r="J53" s="217" t="s">
        <v>259</v>
      </c>
    </row>
    <row r="54" spans="2:10" ht="21.95" customHeight="1">
      <c r="B54" s="96">
        <v>4004</v>
      </c>
      <c r="D54" s="232" t="str">
        <f>공정산출!BO4</f>
        <v>WIRELESS HAND MIC</v>
      </c>
      <c r="E54" s="234" t="str">
        <f>공정산출!BO5</f>
        <v>900MHz</v>
      </c>
      <c r="F54" s="215" t="s">
        <v>1405</v>
      </c>
      <c r="G54" s="216"/>
      <c r="H54" s="216"/>
      <c r="I54" s="216"/>
      <c r="J54" s="217" t="s">
        <v>259</v>
      </c>
    </row>
    <row r="55" spans="2:10" ht="21.95" customHeight="1">
      <c r="B55" s="96">
        <v>4005</v>
      </c>
      <c r="D55" s="232" t="str">
        <f>공정산출!BP4</f>
        <v>WIRELESS ANT DISTRIBUTOR</v>
      </c>
      <c r="E55" s="234" t="str">
        <f>공정산출!BP5</f>
        <v>900MHz</v>
      </c>
      <c r="F55" s="215" t="s">
        <v>1405</v>
      </c>
      <c r="G55" s="216"/>
      <c r="H55" s="216"/>
      <c r="I55" s="216"/>
      <c r="J55" s="217" t="s">
        <v>259</v>
      </c>
    </row>
    <row r="56" spans="2:10" ht="21.95" customHeight="1">
      <c r="B56" s="96">
        <v>4006</v>
      </c>
      <c r="D56" s="232" t="str">
        <f>공정산출!BQ4</f>
        <v>CHIME &amp; SIREN</v>
      </c>
      <c r="E56" s="234" t="str">
        <f>공정산출!BQ5</f>
        <v>4음계</v>
      </c>
      <c r="F56" s="215" t="s">
        <v>1405</v>
      </c>
      <c r="G56" s="216"/>
      <c r="H56" s="216"/>
      <c r="I56" s="216"/>
      <c r="J56" s="217" t="s">
        <v>259</v>
      </c>
    </row>
    <row r="57" spans="2:10" ht="21.95" customHeight="1">
      <c r="B57" s="96">
        <v>4007</v>
      </c>
      <c r="D57" s="232" t="str">
        <f>공정산출!BR4</f>
        <v>EVENT PLAYER</v>
      </c>
      <c r="E57" s="234" t="str">
        <f>공정산출!BR5</f>
        <v>음원재생</v>
      </c>
      <c r="F57" s="215" t="s">
        <v>1405</v>
      </c>
      <c r="G57" s="216"/>
      <c r="H57" s="216"/>
      <c r="I57" s="216"/>
      <c r="J57" s="217" t="s">
        <v>259</v>
      </c>
    </row>
    <row r="58" spans="2:10" ht="21.95" customHeight="1">
      <c r="B58" s="96">
        <v>4008</v>
      </c>
      <c r="D58" s="232" t="str">
        <f>공정산출!BS4</f>
        <v>PROCESSOR</v>
      </c>
      <c r="E58" s="234" t="str">
        <f>공정산출!BS5</f>
        <v>4IN8OUT</v>
      </c>
      <c r="F58" s="215" t="s">
        <v>1405</v>
      </c>
      <c r="G58" s="216"/>
      <c r="H58" s="216"/>
      <c r="I58" s="216"/>
      <c r="J58" s="217" t="s">
        <v>259</v>
      </c>
    </row>
    <row r="59" spans="2:10" ht="21.95" customHeight="1">
      <c r="B59" s="96">
        <v>4009</v>
      </c>
      <c r="D59" s="232" t="str">
        <f>공정산출!BT4</f>
        <v>중계실 모니터 SPEAKER</v>
      </c>
      <c r="E59" s="234" t="str">
        <f>공정산출!BT5</f>
        <v>70W, POWERD</v>
      </c>
      <c r="F59" s="215" t="s">
        <v>1405</v>
      </c>
      <c r="G59" s="216"/>
      <c r="H59" s="216"/>
      <c r="I59" s="216"/>
      <c r="J59" s="217" t="s">
        <v>259</v>
      </c>
    </row>
    <row r="60" spans="2:10" ht="21.95" customHeight="1">
      <c r="B60" s="96">
        <v>4010</v>
      </c>
      <c r="D60" s="232" t="str">
        <f>공정산출!BU4</f>
        <v>빙상장 AMP</v>
      </c>
      <c r="E60" s="234" t="str">
        <f>공정산출!BU5</f>
        <v>450W x 2CH</v>
      </c>
      <c r="F60" s="215" t="s">
        <v>1405</v>
      </c>
      <c r="G60" s="216"/>
      <c r="H60" s="216"/>
      <c r="I60" s="216"/>
      <c r="J60" s="217" t="s">
        <v>259</v>
      </c>
    </row>
    <row r="61" spans="2:10" ht="21.95" customHeight="1">
      <c r="B61" s="96">
        <v>4011</v>
      </c>
      <c r="D61" s="232" t="str">
        <f>공정산출!BV4</f>
        <v>빙상장 SPEAKER</v>
      </c>
      <c r="E61" s="234" t="str">
        <f>공정산출!BV5</f>
        <v>300W, IP55</v>
      </c>
      <c r="F61" s="215" t="s">
        <v>1405</v>
      </c>
      <c r="G61" s="216"/>
      <c r="H61" s="216"/>
      <c r="I61" s="216"/>
      <c r="J61" s="217" t="s">
        <v>259</v>
      </c>
    </row>
    <row r="62" spans="2:10" ht="21.95" customHeight="1">
      <c r="B62" s="96">
        <v>4012</v>
      </c>
      <c r="D62" s="232" t="str">
        <f>공정산출!BW4</f>
        <v>관람석 AMP</v>
      </c>
      <c r="E62" s="234" t="str">
        <f>공정산출!BW5</f>
        <v>300W x 2CH</v>
      </c>
      <c r="F62" s="215" t="s">
        <v>1405</v>
      </c>
      <c r="G62" s="216"/>
      <c r="H62" s="216"/>
      <c r="I62" s="216"/>
      <c r="J62" s="217" t="s">
        <v>259</v>
      </c>
    </row>
    <row r="63" spans="2:10" ht="21.95" customHeight="1">
      <c r="B63" s="96">
        <v>4013</v>
      </c>
      <c r="D63" s="232" t="str">
        <f>공정산출!BX4</f>
        <v>관람석 SPEAKER</v>
      </c>
      <c r="E63" s="234" t="str">
        <f>공정산출!BX5</f>
        <v>150W, IP55</v>
      </c>
      <c r="F63" s="215" t="s">
        <v>1405</v>
      </c>
      <c r="G63" s="216"/>
      <c r="H63" s="216"/>
      <c r="I63" s="216"/>
      <c r="J63" s="217" t="s">
        <v>259</v>
      </c>
    </row>
    <row r="64" spans="2:10" ht="21.95" customHeight="1">
      <c r="B64" s="96">
        <v>4014</v>
      </c>
      <c r="D64" s="232" t="str">
        <f>공정산출!BY4</f>
        <v>SPEAKER BRACKET</v>
      </c>
      <c r="E64" s="234" t="str">
        <f>공정산출!BY5</f>
        <v>STEEL(중), FLYING</v>
      </c>
      <c r="F64" s="215" t="s">
        <v>1405</v>
      </c>
      <c r="G64" s="216"/>
      <c r="H64" s="216"/>
      <c r="I64" s="216"/>
      <c r="J64" s="217" t="s">
        <v>259</v>
      </c>
    </row>
    <row r="65" spans="2:10" ht="21.95" customHeight="1">
      <c r="B65" s="96">
        <v>4015</v>
      </c>
      <c r="D65" s="232" t="str">
        <f>공정산출!BZ4</f>
        <v>RACK CABINET</v>
      </c>
      <c r="E65" s="234" t="str">
        <f>공정산출!BZ5</f>
        <v>33H</v>
      </c>
      <c r="F65" s="215" t="s">
        <v>1405</v>
      </c>
      <c r="G65" s="216"/>
      <c r="H65" s="216"/>
      <c r="I65" s="216"/>
      <c r="J65" s="217" t="s">
        <v>259</v>
      </c>
    </row>
    <row r="66" spans="2:10" ht="21.95" customHeight="1">
      <c r="B66" s="96">
        <v>4016</v>
      </c>
      <c r="D66" s="232" t="str">
        <f>공정산출!CA4</f>
        <v>AUDIO MIXER STAND</v>
      </c>
      <c r="E66" s="234" t="str">
        <f>공정산출!CA5</f>
        <v>MIXER 전용</v>
      </c>
      <c r="F66" s="215" t="s">
        <v>1405</v>
      </c>
      <c r="G66" s="216"/>
      <c r="H66" s="216"/>
      <c r="I66" s="216"/>
      <c r="J66" s="217" t="s">
        <v>259</v>
      </c>
    </row>
    <row r="67" spans="2:10" ht="21.95" customHeight="1">
      <c r="B67" s="96">
        <v>4017</v>
      </c>
      <c r="D67" s="236" t="str">
        <f>공정산출!CB4</f>
        <v>MIC JACK PLATE 철거</v>
      </c>
      <c r="E67" s="237" t="str">
        <f>공정산출!CB5</f>
        <v>2ch</v>
      </c>
      <c r="F67" s="84" t="s">
        <v>1405</v>
      </c>
      <c r="G67" s="238"/>
      <c r="H67" s="238"/>
      <c r="I67" s="238"/>
      <c r="J67" s="89"/>
    </row>
    <row r="68" spans="2:10" ht="21.95" customHeight="1">
      <c r="B68" s="96">
        <v>4018</v>
      </c>
      <c r="D68" s="236" t="str">
        <f>공정산출!CC4</f>
        <v>Wireless Ant 철거</v>
      </c>
      <c r="E68" s="237" t="str">
        <f>공정산출!CC5</f>
        <v>900MHz</v>
      </c>
      <c r="F68" s="84" t="s">
        <v>1405</v>
      </c>
      <c r="G68" s="238"/>
      <c r="H68" s="238"/>
      <c r="I68" s="238"/>
      <c r="J68" s="89"/>
    </row>
    <row r="69" spans="2:10" ht="21.95" customHeight="1">
      <c r="B69" s="96">
        <v>4019</v>
      </c>
      <c r="D69" s="232" t="str">
        <f>공정산출!CD4</f>
        <v>빙상장 AMP</v>
      </c>
      <c r="E69" s="234" t="str">
        <f>공정산출!CD5</f>
        <v>600W x 2CH (bridge)</v>
      </c>
      <c r="F69" s="215" t="s">
        <v>1405</v>
      </c>
      <c r="G69" s="216"/>
      <c r="H69" s="216"/>
      <c r="I69" s="216"/>
      <c r="J69" s="217" t="s">
        <v>259</v>
      </c>
    </row>
    <row r="70" spans="2:10" ht="21.95" customHeight="1">
      <c r="B70" s="96">
        <v>5001</v>
      </c>
      <c r="D70" s="32" t="str">
        <f>공정산출!CE4</f>
        <v>스피커 설치</v>
      </c>
      <c r="E70" s="33" t="str">
        <f>공정산출!CE5</f>
        <v>3W 천정형</v>
      </c>
      <c r="F70" s="27" t="s">
        <v>1322</v>
      </c>
      <c r="G70" s="28"/>
      <c r="H70" s="28"/>
      <c r="I70" s="28"/>
      <c r="J70" s="107"/>
    </row>
    <row r="71" spans="2:10" ht="21.95" customHeight="1">
      <c r="B71" s="96">
        <v>5002</v>
      </c>
      <c r="D71" s="32" t="str">
        <f>공정산출!CF4</f>
        <v>스피커 설치</v>
      </c>
      <c r="E71" s="33" t="str">
        <f>공정산출!CF5</f>
        <v>3W 벽부형</v>
      </c>
      <c r="F71" s="27" t="s">
        <v>1329</v>
      </c>
      <c r="G71" s="28"/>
      <c r="H71" s="28"/>
      <c r="I71" s="28"/>
      <c r="J71" s="107"/>
    </row>
    <row r="72" spans="2:10" ht="21.95" customHeight="1">
      <c r="B72" s="96">
        <v>5003</v>
      </c>
      <c r="D72" s="368" t="str">
        <f>공정산출!CG4</f>
        <v>스피커 설치</v>
      </c>
      <c r="E72" s="17" t="str">
        <f>공정산출!CG5</f>
        <v>20W 벽부형</v>
      </c>
      <c r="F72" s="27" t="s">
        <v>258</v>
      </c>
      <c r="G72" s="28"/>
      <c r="H72" s="28"/>
      <c r="I72" s="28"/>
      <c r="J72" s="107"/>
    </row>
    <row r="73" spans="2:10" ht="21.95" customHeight="1">
      <c r="B73" s="96">
        <v>5004</v>
      </c>
      <c r="D73" s="32" t="str">
        <f>공정산출!CH4</f>
        <v>스피커 철거</v>
      </c>
      <c r="E73" s="33" t="str">
        <f>공정산출!CH5</f>
        <v>3W 천정형</v>
      </c>
      <c r="F73" s="27" t="s">
        <v>1322</v>
      </c>
      <c r="G73" s="28"/>
      <c r="H73" s="28"/>
      <c r="I73" s="28"/>
      <c r="J73" s="107"/>
    </row>
    <row r="74" spans="2:10" ht="21.95" customHeight="1">
      <c r="B74" s="96">
        <v>5005</v>
      </c>
      <c r="D74" s="32" t="str">
        <f>공정산출!CI4</f>
        <v>스피커 철거</v>
      </c>
      <c r="E74" s="33" t="str">
        <f>공정산출!CI5</f>
        <v>3W 벽부형</v>
      </c>
      <c r="F74" s="27" t="s">
        <v>1322</v>
      </c>
      <c r="G74" s="28"/>
      <c r="H74" s="28"/>
      <c r="I74" s="28"/>
      <c r="J74" s="107"/>
    </row>
    <row r="75" spans="2:10" ht="21.95" customHeight="1">
      <c r="B75" s="96">
        <v>5006</v>
      </c>
      <c r="D75" s="414" t="str">
        <f>공정산출!CJ4</f>
        <v>스피커 철거</v>
      </c>
      <c r="E75" s="415" t="str">
        <f>공정산출!CJ5</f>
        <v xml:space="preserve">20W 벽부형 </v>
      </c>
      <c r="F75" s="416" t="s">
        <v>258</v>
      </c>
      <c r="G75" s="417"/>
      <c r="H75" s="417"/>
      <c r="I75" s="417"/>
      <c r="J75" s="418"/>
    </row>
    <row r="76" spans="2:10" ht="21.95" customHeight="1">
      <c r="B76" s="96">
        <v>5007</v>
      </c>
      <c r="D76" s="356" t="str">
        <f>공정산출!CK4</f>
        <v>방송단자함</v>
      </c>
      <c r="E76" s="357" t="str">
        <f>공정산출!CK5</f>
        <v>ST 20P</v>
      </c>
      <c r="F76" s="20" t="s">
        <v>260</v>
      </c>
      <c r="G76" s="21"/>
      <c r="H76" s="21"/>
      <c r="I76" s="21"/>
      <c r="J76" s="419"/>
    </row>
    <row r="77" spans="2:10" ht="21.95" customHeight="1">
      <c r="B77" s="96">
        <v>5008</v>
      </c>
      <c r="D77" s="32" t="str">
        <f>공정산출!CL4</f>
        <v>방송단자함 철거</v>
      </c>
      <c r="E77" s="33" t="str">
        <f>공정산출!CL5</f>
        <v>SP 10P</v>
      </c>
      <c r="F77" s="27" t="s">
        <v>260</v>
      </c>
      <c r="G77" s="28"/>
      <c r="H77" s="28"/>
      <c r="I77" s="28"/>
      <c r="J77" s="107"/>
    </row>
    <row r="78" spans="2:10" ht="21.95" customHeight="1">
      <c r="B78" s="96">
        <v>5009</v>
      </c>
      <c r="D78" s="32" t="str">
        <f>공정산출!CM4</f>
        <v>19"RACK 철거</v>
      </c>
      <c r="E78" s="33" t="str">
        <f>공정산출!CM5</f>
        <v>H:1600</v>
      </c>
      <c r="F78" s="27" t="s">
        <v>258</v>
      </c>
      <c r="G78" s="28"/>
      <c r="H78" s="28"/>
      <c r="I78" s="28"/>
      <c r="J78" s="107"/>
    </row>
    <row r="79" spans="2:10" ht="21.95" customHeight="1">
      <c r="B79" s="96">
        <v>5010</v>
      </c>
      <c r="D79" s="32" t="str">
        <f>공정산출!CN4</f>
        <v>SATELLITE SPEAKER 철거</v>
      </c>
      <c r="E79" s="33" t="str">
        <f>공정산출!CN5</f>
        <v>120W</v>
      </c>
      <c r="F79" s="27" t="s">
        <v>258</v>
      </c>
      <c r="G79" s="28"/>
      <c r="H79" s="28"/>
      <c r="I79" s="28"/>
      <c r="J79" s="107"/>
    </row>
    <row r="80" spans="2:10" ht="21.95" customHeight="1">
      <c r="B80" s="96">
        <v>5011</v>
      </c>
      <c r="D80" s="32" t="str">
        <f>공정산출!CO4</f>
        <v>CENTER CLUSTER SPEAKER 철거</v>
      </c>
      <c r="E80" s="33" t="str">
        <f>공정산출!CO5</f>
        <v>300W</v>
      </c>
      <c r="F80" s="27" t="s">
        <v>1322</v>
      </c>
      <c r="G80" s="28"/>
      <c r="H80" s="28"/>
      <c r="I80" s="28"/>
      <c r="J80" s="107"/>
    </row>
    <row r="81" spans="2:10" ht="21.95" customHeight="1">
      <c r="B81" s="96">
        <v>5012</v>
      </c>
      <c r="D81" s="232" t="str">
        <f>공정산출!CP4</f>
        <v>방송기기
시스템</v>
      </c>
      <c r="E81" s="234" t="str">
        <f>공정산출!CP5</f>
        <v>LB-P012</v>
      </c>
      <c r="F81" s="215" t="s">
        <v>1154</v>
      </c>
      <c r="G81" s="216"/>
      <c r="H81" s="216"/>
      <c r="I81" s="216"/>
      <c r="J81" s="217" t="s">
        <v>259</v>
      </c>
    </row>
    <row r="82" spans="2:10" ht="21.95" customHeight="1">
      <c r="B82" s="96">
        <v>5013</v>
      </c>
      <c r="D82" s="232" t="str">
        <f>공정산출!CQ4</f>
        <v>TTS SOFTWARE</v>
      </c>
      <c r="E82" s="234" t="str">
        <f>공정산출!CQ5</f>
        <v>2화자</v>
      </c>
      <c r="F82" s="215" t="s">
        <v>1332</v>
      </c>
      <c r="G82" s="216"/>
      <c r="H82" s="216"/>
      <c r="I82" s="216"/>
      <c r="J82" s="217" t="s">
        <v>259</v>
      </c>
    </row>
    <row r="83" spans="2:10" ht="21.95" customHeight="1">
      <c r="B83" s="96">
        <v>5014</v>
      </c>
      <c r="D83" s="232" t="str">
        <f>공정산출!CR4</f>
        <v>POWER AMP</v>
      </c>
      <c r="E83" s="234" t="str">
        <f>공정산출!CR5</f>
        <v>240W</v>
      </c>
      <c r="F83" s="215" t="s">
        <v>1332</v>
      </c>
      <c r="G83" s="216"/>
      <c r="H83" s="216"/>
      <c r="I83" s="216"/>
      <c r="J83" s="217" t="s">
        <v>259</v>
      </c>
    </row>
    <row r="84" spans="2:10" ht="21.95" customHeight="1">
      <c r="B84" s="96">
        <v>5015</v>
      </c>
      <c r="D84" s="232" t="str">
        <f>공정산출!CS4</f>
        <v>DIGITAL REMOTE CONTROLLER</v>
      </c>
      <c r="E84" s="234" t="str">
        <f>공정산출!CS5</f>
        <v>32CH, DC24V, CAN통신</v>
      </c>
      <c r="F84" s="215" t="s">
        <v>1333</v>
      </c>
      <c r="G84" s="216"/>
      <c r="H84" s="216"/>
      <c r="I84" s="216"/>
      <c r="J84" s="217" t="s">
        <v>259</v>
      </c>
    </row>
    <row r="85" spans="2:10" ht="21.95" customHeight="1">
      <c r="B85" s="96">
        <v>5016</v>
      </c>
      <c r="D85" s="232" t="str">
        <f>공정산출!CT4</f>
        <v>관람석 PA SPEAKER</v>
      </c>
      <c r="E85" s="234" t="str">
        <f>공정산출!CT5</f>
        <v>60W, WALL</v>
      </c>
      <c r="F85" s="215" t="s">
        <v>1333</v>
      </c>
      <c r="G85" s="216"/>
      <c r="H85" s="216"/>
      <c r="I85" s="216"/>
      <c r="J85" s="217" t="s">
        <v>259</v>
      </c>
    </row>
    <row r="86" spans="2:10" ht="21.95" customHeight="1">
      <c r="B86" s="96">
        <v>3017</v>
      </c>
      <c r="C86" s="110"/>
      <c r="D86" s="236" t="str">
        <f>공정산출!BJ4</f>
        <v>ST관</v>
      </c>
      <c r="E86" s="237" t="str">
        <f>공정산출!BJ5</f>
        <v>28C</v>
      </c>
      <c r="F86" s="238" t="s">
        <v>261</v>
      </c>
      <c r="G86" s="238"/>
      <c r="H86" s="238"/>
      <c r="I86" s="238"/>
      <c r="J86" s="89"/>
    </row>
    <row r="87" spans="2:10" ht="21.95" customHeight="1">
      <c r="B87" s="96">
        <v>3018</v>
      </c>
      <c r="C87" s="110"/>
      <c r="D87" s="236" t="str">
        <f>공정산출!BK4</f>
        <v>ST관</v>
      </c>
      <c r="E87" s="237" t="str">
        <f>공정산출!BK5</f>
        <v>42C</v>
      </c>
      <c r="F87" s="238" t="s">
        <v>261</v>
      </c>
      <c r="G87" s="238"/>
      <c r="H87" s="238"/>
      <c r="I87" s="238"/>
      <c r="J87" s="89"/>
    </row>
    <row r="88" spans="2:10" ht="21.95" customHeight="1">
      <c r="B88" s="96">
        <v>1022</v>
      </c>
      <c r="C88" s="110"/>
      <c r="D88" s="236" t="str">
        <f>공정산출!AG4</f>
        <v>NVR 철거</v>
      </c>
      <c r="E88" s="237" t="str">
        <f>공정산출!AG5</f>
        <v>32CH</v>
      </c>
      <c r="F88" s="27" t="s">
        <v>258</v>
      </c>
      <c r="G88" s="238"/>
      <c r="H88" s="238"/>
      <c r="I88" s="238"/>
      <c r="J88" s="89"/>
    </row>
    <row r="89" spans="2:10" ht="21.95" customHeight="1">
      <c r="B89" s="96">
        <v>2010</v>
      </c>
      <c r="C89" s="110"/>
      <c r="D89" s="369" t="str">
        <f>공정산출!AQ4</f>
        <v>PTZ전력 케이블</v>
      </c>
      <c r="E89" s="370" t="str">
        <f>공정산출!AQ5</f>
        <v>HFCO(0.6/1kV 3C-1.5㎟)</v>
      </c>
      <c r="F89" s="371" t="s">
        <v>261</v>
      </c>
      <c r="G89" s="371"/>
      <c r="H89" s="371"/>
      <c r="I89" s="371"/>
      <c r="J89" s="372"/>
    </row>
  </sheetData>
  <autoFilter ref="A3:J35" xr:uid="{00000000-0009-0000-0000-000006000000}"/>
  <mergeCells count="9">
    <mergeCell ref="C1:J1"/>
    <mergeCell ref="B2:B3"/>
    <mergeCell ref="C2:C3"/>
    <mergeCell ref="D2:D3"/>
    <mergeCell ref="E2:E3"/>
    <mergeCell ref="F2:F3"/>
    <mergeCell ref="G2:G3"/>
    <mergeCell ref="I2:I3"/>
    <mergeCell ref="J2:J3"/>
  </mergeCells>
  <phoneticPr fontId="4" type="noConversion"/>
  <printOptions horizontalCentered="1"/>
  <pageMargins left="0.59055118110236227" right="0.59055118110236227" top="0.74803149606299213" bottom="0.59055118110236227" header="0.31496062992125984" footer="0.31496062992125984"/>
  <pageSetup paperSize="9" scale="79" orientation="landscape" r:id="rId1"/>
  <headerFooter scaleWithDoc="0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11">
    <tabColor rgb="FFFFC000"/>
  </sheetPr>
  <dimension ref="A1:CU350"/>
  <sheetViews>
    <sheetView view="pageBreakPreview" zoomScale="70" zoomScaleNormal="100" zoomScaleSheetLayoutView="70" workbookViewId="0"/>
  </sheetViews>
  <sheetFormatPr defaultColWidth="10" defaultRowHeight="16.5"/>
  <cols>
    <col min="1" max="1" width="8" style="59" customWidth="1"/>
    <col min="2" max="2" width="17" style="59" customWidth="1"/>
    <col min="3" max="3" width="15.5" style="59" customWidth="1"/>
    <col min="4" max="4" width="5.375" style="59" customWidth="1"/>
    <col min="5" max="5" width="15.5" style="59" customWidth="1"/>
    <col min="6" max="11" width="8.75" style="105" customWidth="1"/>
    <col min="12" max="16" width="8.75" style="59" customWidth="1"/>
    <col min="17" max="17" width="10.125" style="59" bestFit="1" customWidth="1"/>
    <col min="18" max="18" width="10.125" style="59" customWidth="1"/>
    <col min="19" max="21" width="8.75" style="59" customWidth="1"/>
    <col min="22" max="22" width="8.75" style="143" customWidth="1"/>
    <col min="23" max="23" width="8.75" style="144" customWidth="1"/>
    <col min="24" max="24" width="8.75" style="143" customWidth="1"/>
    <col min="25" max="26" width="9.875" style="59" bestFit="1" customWidth="1"/>
    <col min="27" max="34" width="8.75" style="59" customWidth="1"/>
    <col min="35" max="40" width="12.125" style="59" bestFit="1" customWidth="1"/>
    <col min="41" max="45" width="12.125" style="59" customWidth="1"/>
    <col min="46" max="52" width="9.625" style="59" customWidth="1"/>
    <col min="53" max="54" width="10.625" style="59" customWidth="1"/>
    <col min="55" max="61" width="10.625" style="59" hidden="1" customWidth="1"/>
    <col min="62" max="64" width="10.625" style="59" customWidth="1"/>
    <col min="65" max="65" width="12.5" style="59" bestFit="1" customWidth="1"/>
    <col min="66" max="98" width="14.375" style="59" customWidth="1"/>
    <col min="99" max="16384" width="10" style="59"/>
  </cols>
  <sheetData>
    <row r="1" spans="1:99" ht="53.25" customHeight="1">
      <c r="A1" s="114"/>
      <c r="B1" s="114"/>
      <c r="C1" s="114"/>
      <c r="D1" s="114"/>
      <c r="E1" s="114"/>
      <c r="F1" s="114"/>
      <c r="G1" s="114"/>
      <c r="H1" s="114"/>
      <c r="I1" s="114"/>
      <c r="J1" s="114"/>
      <c r="K1" s="114"/>
      <c r="L1" s="114"/>
      <c r="M1" s="114"/>
      <c r="N1" s="114"/>
      <c r="O1" s="114"/>
      <c r="P1" s="114"/>
      <c r="Q1" s="116"/>
      <c r="R1" s="116"/>
      <c r="S1" s="116"/>
      <c r="T1" s="116"/>
      <c r="U1" s="116"/>
      <c r="V1" s="115"/>
      <c r="W1" s="115"/>
      <c r="X1" s="115"/>
      <c r="Y1" s="116"/>
      <c r="Z1" s="116"/>
      <c r="AA1" s="116"/>
      <c r="AB1" s="116"/>
      <c r="AC1" s="116"/>
      <c r="AD1" s="116"/>
      <c r="AE1" s="116"/>
      <c r="AF1" s="116"/>
      <c r="AG1" s="116"/>
      <c r="AH1" s="115"/>
      <c r="AI1" s="115"/>
      <c r="AJ1" s="115"/>
      <c r="AK1" s="115"/>
      <c r="AL1" s="115"/>
      <c r="AM1" s="115"/>
      <c r="AN1" s="115"/>
      <c r="AO1" s="115"/>
      <c r="AP1" s="115"/>
      <c r="AQ1" s="115"/>
      <c r="AR1" s="115"/>
      <c r="AS1" s="115"/>
      <c r="AT1" s="114"/>
      <c r="AU1" s="114"/>
      <c r="AV1" s="114"/>
      <c r="AW1" s="114"/>
      <c r="AX1" s="114"/>
      <c r="AY1" s="114"/>
      <c r="AZ1" s="114"/>
      <c r="BA1" s="114"/>
      <c r="BB1" s="114"/>
      <c r="BC1" s="114"/>
      <c r="BD1" s="114"/>
      <c r="BE1" s="114"/>
      <c r="BF1" s="114"/>
      <c r="BG1" s="114"/>
      <c r="BH1" s="114"/>
      <c r="BI1" s="114"/>
      <c r="BJ1" s="114"/>
      <c r="BK1" s="114"/>
      <c r="BL1" s="114"/>
      <c r="BM1" s="114"/>
      <c r="BN1" s="114"/>
      <c r="BO1" s="114"/>
      <c r="BP1" s="114"/>
      <c r="BQ1" s="114"/>
    </row>
    <row r="2" spans="1:99" ht="19.5" hidden="1" customHeight="1">
      <c r="A2" s="117"/>
      <c r="B2" s="117"/>
      <c r="C2" s="117"/>
      <c r="D2" s="117"/>
      <c r="E2" s="117"/>
      <c r="F2" s="321">
        <v>1</v>
      </c>
      <c r="G2" s="321">
        <v>2</v>
      </c>
      <c r="H2" s="321">
        <v>3</v>
      </c>
      <c r="I2" s="322">
        <v>4</v>
      </c>
      <c r="J2" s="322">
        <v>5</v>
      </c>
      <c r="K2" s="322">
        <v>6</v>
      </c>
      <c r="L2" s="321">
        <v>1001</v>
      </c>
      <c r="M2" s="321">
        <v>1002</v>
      </c>
      <c r="N2" s="321">
        <v>1003</v>
      </c>
      <c r="O2" s="321">
        <v>1004</v>
      </c>
      <c r="P2" s="321">
        <v>1005</v>
      </c>
      <c r="Q2" s="321">
        <v>1006</v>
      </c>
      <c r="R2" s="321">
        <v>1007</v>
      </c>
      <c r="S2" s="321">
        <v>1008</v>
      </c>
      <c r="T2" s="321">
        <v>1009</v>
      </c>
      <c r="U2" s="321">
        <v>1010</v>
      </c>
      <c r="V2" s="321">
        <v>1011</v>
      </c>
      <c r="W2" s="321">
        <v>1012</v>
      </c>
      <c r="X2" s="321">
        <v>1013</v>
      </c>
      <c r="Y2" s="321">
        <v>1014</v>
      </c>
      <c r="Z2" s="321">
        <v>1015</v>
      </c>
      <c r="AA2" s="321">
        <v>1016</v>
      </c>
      <c r="AB2" s="321">
        <v>1017</v>
      </c>
      <c r="AC2" s="321">
        <v>1018</v>
      </c>
      <c r="AD2" s="321">
        <v>1019</v>
      </c>
      <c r="AE2" s="105">
        <v>1020</v>
      </c>
      <c r="AF2" s="105">
        <v>1021</v>
      </c>
      <c r="AG2" s="105">
        <v>1022</v>
      </c>
      <c r="AH2" s="322">
        <v>2001</v>
      </c>
      <c r="AI2" s="322">
        <v>2002</v>
      </c>
      <c r="AJ2" s="322">
        <v>2003</v>
      </c>
      <c r="AK2" s="322">
        <v>2004</v>
      </c>
      <c r="AL2" s="322">
        <v>2005</v>
      </c>
      <c r="AM2" s="322">
        <v>2006</v>
      </c>
      <c r="AN2" s="322">
        <v>2007</v>
      </c>
      <c r="AO2" s="322">
        <v>2008</v>
      </c>
      <c r="AP2" s="322">
        <v>2009</v>
      </c>
      <c r="AQ2" s="322">
        <v>2010</v>
      </c>
      <c r="AR2" s="322">
        <v>2014</v>
      </c>
      <c r="AS2" s="322">
        <v>2015</v>
      </c>
      <c r="AT2" s="322">
        <v>3001</v>
      </c>
      <c r="AU2" s="322">
        <v>3002</v>
      </c>
      <c r="AV2" s="322">
        <v>3003</v>
      </c>
      <c r="AW2" s="322">
        <v>3004</v>
      </c>
      <c r="AX2" s="322">
        <v>3005</v>
      </c>
      <c r="AY2" s="322">
        <v>3006</v>
      </c>
      <c r="AZ2" s="322">
        <v>3007</v>
      </c>
      <c r="BA2" s="322">
        <v>3008</v>
      </c>
      <c r="BB2" s="322">
        <v>3009</v>
      </c>
      <c r="BC2" s="322">
        <v>3010</v>
      </c>
      <c r="BD2" s="322">
        <v>3011</v>
      </c>
      <c r="BE2" s="322">
        <v>3012</v>
      </c>
      <c r="BF2" s="322">
        <v>3013</v>
      </c>
      <c r="BG2" s="322">
        <v>3014</v>
      </c>
      <c r="BH2" s="322">
        <v>3015</v>
      </c>
      <c r="BI2" s="322">
        <v>3016</v>
      </c>
      <c r="BJ2" s="322">
        <v>3017</v>
      </c>
      <c r="BK2" s="322">
        <v>3018</v>
      </c>
      <c r="BL2" s="321">
        <v>4001</v>
      </c>
      <c r="BM2" s="321">
        <v>4002</v>
      </c>
      <c r="BN2" s="321">
        <v>4003</v>
      </c>
      <c r="BO2" s="321">
        <v>4004</v>
      </c>
      <c r="BP2" s="321">
        <v>4005</v>
      </c>
      <c r="BQ2" s="321">
        <v>4006</v>
      </c>
      <c r="BR2" s="321">
        <v>4007</v>
      </c>
      <c r="BS2" s="321">
        <v>4008</v>
      </c>
      <c r="BT2" s="321">
        <v>4009</v>
      </c>
      <c r="BU2" s="321">
        <v>4010</v>
      </c>
      <c r="BV2" s="321">
        <v>4011</v>
      </c>
      <c r="BW2" s="321">
        <v>4012</v>
      </c>
      <c r="BX2" s="321">
        <v>4013</v>
      </c>
      <c r="BY2" s="321">
        <v>4014</v>
      </c>
      <c r="BZ2" s="321">
        <v>4015</v>
      </c>
      <c r="CA2" s="321">
        <v>4016</v>
      </c>
      <c r="CB2" s="322">
        <v>4017</v>
      </c>
      <c r="CC2" s="322">
        <v>4018</v>
      </c>
      <c r="CD2" s="321">
        <v>4019</v>
      </c>
      <c r="CE2" s="322">
        <v>5001</v>
      </c>
      <c r="CF2" s="322">
        <v>5002</v>
      </c>
      <c r="CG2" s="322">
        <v>5003</v>
      </c>
      <c r="CH2" s="322">
        <v>5004</v>
      </c>
      <c r="CI2" s="322">
        <v>5005</v>
      </c>
      <c r="CJ2" s="322">
        <v>5006</v>
      </c>
      <c r="CK2" s="322">
        <v>5007</v>
      </c>
      <c r="CL2" s="322">
        <v>5008</v>
      </c>
      <c r="CM2" s="322">
        <v>5009</v>
      </c>
      <c r="CN2" s="322">
        <v>5010</v>
      </c>
      <c r="CO2" s="322">
        <v>5011</v>
      </c>
      <c r="CP2" s="321">
        <v>5012</v>
      </c>
      <c r="CQ2" s="321">
        <v>5013</v>
      </c>
      <c r="CR2" s="321">
        <v>5014</v>
      </c>
      <c r="CS2" s="321">
        <v>5015</v>
      </c>
      <c r="CT2" s="321">
        <v>5016</v>
      </c>
    </row>
    <row r="3" spans="1:99" s="118" customFormat="1" ht="30.75" customHeight="1">
      <c r="A3" s="612" t="s">
        <v>255</v>
      </c>
      <c r="B3" s="612" t="s">
        <v>263</v>
      </c>
      <c r="C3" s="612" t="s">
        <v>1341</v>
      </c>
      <c r="D3" s="612" t="s">
        <v>264</v>
      </c>
      <c r="E3" s="612" t="s">
        <v>265</v>
      </c>
      <c r="F3" s="617" t="s">
        <v>1228</v>
      </c>
      <c r="G3" s="617"/>
      <c r="H3" s="617"/>
      <c r="I3" s="617"/>
      <c r="J3" s="617"/>
      <c r="K3" s="617"/>
      <c r="L3" s="619" t="s">
        <v>266</v>
      </c>
      <c r="M3" s="619"/>
      <c r="N3" s="619"/>
      <c r="O3" s="619"/>
      <c r="P3" s="619"/>
      <c r="Q3" s="619"/>
      <c r="R3" s="619"/>
      <c r="S3" s="619"/>
      <c r="T3" s="619"/>
      <c r="U3" s="619"/>
      <c r="V3" s="619" t="s">
        <v>1442</v>
      </c>
      <c r="W3" s="619"/>
      <c r="X3" s="619"/>
      <c r="Y3" s="619"/>
      <c r="Z3" s="619"/>
      <c r="AA3" s="619"/>
      <c r="AB3" s="619"/>
      <c r="AC3" s="619"/>
      <c r="AD3" s="619"/>
      <c r="AE3" s="619"/>
      <c r="AF3" s="619"/>
      <c r="AG3" s="619"/>
      <c r="AH3" s="620" t="s">
        <v>267</v>
      </c>
      <c r="AI3" s="620"/>
      <c r="AJ3" s="620"/>
      <c r="AK3" s="620" t="s">
        <v>1446</v>
      </c>
      <c r="AL3" s="620"/>
      <c r="AM3" s="620"/>
      <c r="AN3" s="620"/>
      <c r="AO3" s="620"/>
      <c r="AP3" s="620"/>
      <c r="AQ3" s="620"/>
      <c r="AR3" s="620"/>
      <c r="AS3" s="620"/>
      <c r="AT3" s="618" t="s">
        <v>268</v>
      </c>
      <c r="AU3" s="618"/>
      <c r="AV3" s="618"/>
      <c r="AW3" s="618"/>
      <c r="AX3" s="618" t="s">
        <v>1443</v>
      </c>
      <c r="AY3" s="618"/>
      <c r="AZ3" s="618"/>
      <c r="BA3" s="618"/>
      <c r="BB3" s="618"/>
      <c r="BC3" s="618"/>
      <c r="BD3" s="618"/>
      <c r="BE3" s="618"/>
      <c r="BF3" s="618"/>
      <c r="BG3" s="618"/>
      <c r="BH3" s="618"/>
      <c r="BI3" s="618"/>
      <c r="BJ3" s="618"/>
      <c r="BK3" s="618"/>
      <c r="BL3" s="616" t="s">
        <v>387</v>
      </c>
      <c r="BM3" s="616"/>
      <c r="BN3" s="616"/>
      <c r="BO3" s="616"/>
      <c r="BP3" s="616"/>
      <c r="BQ3" s="616" t="s">
        <v>387</v>
      </c>
      <c r="BR3" s="616"/>
      <c r="BS3" s="616"/>
      <c r="BT3" s="616"/>
      <c r="BU3" s="616"/>
      <c r="BV3" s="616"/>
      <c r="BW3" s="616"/>
      <c r="BX3" s="616"/>
      <c r="BY3" s="616"/>
      <c r="BZ3" s="616"/>
      <c r="CA3" s="616" t="s">
        <v>1447</v>
      </c>
      <c r="CB3" s="616"/>
      <c r="CC3" s="616"/>
      <c r="CD3" s="616"/>
      <c r="CE3" s="613" t="s">
        <v>390</v>
      </c>
      <c r="CF3" s="613"/>
      <c r="CG3" s="613"/>
      <c r="CH3" s="613"/>
      <c r="CI3" s="613"/>
      <c r="CJ3" s="613"/>
      <c r="CK3" s="613" t="s">
        <v>1444</v>
      </c>
      <c r="CL3" s="613"/>
      <c r="CM3" s="613"/>
      <c r="CN3" s="613"/>
      <c r="CO3" s="613"/>
      <c r="CP3" s="613"/>
      <c r="CQ3" s="613"/>
      <c r="CR3" s="613"/>
      <c r="CS3" s="613"/>
      <c r="CT3" s="613"/>
      <c r="CU3" s="59"/>
    </row>
    <row r="4" spans="1:99" s="118" customFormat="1" ht="46.5" customHeight="1">
      <c r="A4" s="612"/>
      <c r="B4" s="612"/>
      <c r="C4" s="612"/>
      <c r="D4" s="612"/>
      <c r="E4" s="612"/>
      <c r="F4" s="476" t="s">
        <v>1288</v>
      </c>
      <c r="G4" s="476" t="s">
        <v>1288</v>
      </c>
      <c r="H4" s="476" t="s">
        <v>1288</v>
      </c>
      <c r="I4" s="476" t="s">
        <v>1289</v>
      </c>
      <c r="J4" s="476" t="s">
        <v>1289</v>
      </c>
      <c r="K4" s="476" t="s">
        <v>1289</v>
      </c>
      <c r="L4" s="474" t="s">
        <v>1290</v>
      </c>
      <c r="M4" s="474" t="s">
        <v>1290</v>
      </c>
      <c r="N4" s="474" t="s">
        <v>386</v>
      </c>
      <c r="O4" s="474" t="s">
        <v>386</v>
      </c>
      <c r="P4" s="474" t="s">
        <v>931</v>
      </c>
      <c r="Q4" s="474" t="s">
        <v>933</v>
      </c>
      <c r="R4" s="474" t="s">
        <v>1286</v>
      </c>
      <c r="S4" s="474" t="s">
        <v>934</v>
      </c>
      <c r="T4" s="474" t="s">
        <v>936</v>
      </c>
      <c r="U4" s="474" t="s">
        <v>937</v>
      </c>
      <c r="V4" s="474" t="s">
        <v>1280</v>
      </c>
      <c r="W4" s="474" t="s">
        <v>1282</v>
      </c>
      <c r="X4" s="474" t="s">
        <v>1283</v>
      </c>
      <c r="Y4" s="474" t="s">
        <v>947</v>
      </c>
      <c r="Z4" s="474" t="s">
        <v>939</v>
      </c>
      <c r="AA4" s="474" t="s">
        <v>941</v>
      </c>
      <c r="AB4" s="474" t="s">
        <v>943</v>
      </c>
      <c r="AC4" s="474" t="s">
        <v>945</v>
      </c>
      <c r="AD4" s="474" t="s">
        <v>946</v>
      </c>
      <c r="AE4" s="474" t="s">
        <v>1304</v>
      </c>
      <c r="AF4" s="474" t="s">
        <v>1227</v>
      </c>
      <c r="AG4" s="474" t="s">
        <v>1418</v>
      </c>
      <c r="AH4" s="121" t="s">
        <v>269</v>
      </c>
      <c r="AI4" s="121" t="s">
        <v>430</v>
      </c>
      <c r="AJ4" s="121" t="s">
        <v>270</v>
      </c>
      <c r="AK4" s="121" t="s">
        <v>270</v>
      </c>
      <c r="AL4" s="121" t="s">
        <v>270</v>
      </c>
      <c r="AM4" s="121" t="s">
        <v>270</v>
      </c>
      <c r="AN4" s="121" t="s">
        <v>1158</v>
      </c>
      <c r="AO4" s="121" t="s">
        <v>1159</v>
      </c>
      <c r="AP4" s="121" t="s">
        <v>444</v>
      </c>
      <c r="AQ4" s="121" t="s">
        <v>1294</v>
      </c>
      <c r="AR4" s="121" t="s">
        <v>1296</v>
      </c>
      <c r="AS4" s="121" t="s">
        <v>1302</v>
      </c>
      <c r="AT4" s="473" t="s">
        <v>446</v>
      </c>
      <c r="AU4" s="473" t="s">
        <v>446</v>
      </c>
      <c r="AV4" s="473" t="s">
        <v>446</v>
      </c>
      <c r="AW4" s="473" t="s">
        <v>1126</v>
      </c>
      <c r="AX4" s="473" t="s">
        <v>1126</v>
      </c>
      <c r="AY4" s="473" t="s">
        <v>1127</v>
      </c>
      <c r="AZ4" s="473" t="s">
        <v>1127</v>
      </c>
      <c r="BA4" s="473" t="s">
        <v>271</v>
      </c>
      <c r="BB4" s="473" t="s">
        <v>271</v>
      </c>
      <c r="BC4" s="473" t="s">
        <v>451</v>
      </c>
      <c r="BD4" s="473" t="s">
        <v>452</v>
      </c>
      <c r="BE4" s="473" t="s">
        <v>450</v>
      </c>
      <c r="BF4" s="473" t="s">
        <v>1140</v>
      </c>
      <c r="BG4" s="473" t="s">
        <v>1141</v>
      </c>
      <c r="BH4" s="473" t="s">
        <v>1142</v>
      </c>
      <c r="BI4" s="473" t="s">
        <v>1143</v>
      </c>
      <c r="BJ4" s="473" t="s">
        <v>1308</v>
      </c>
      <c r="BK4" s="473" t="s">
        <v>1308</v>
      </c>
      <c r="BL4" s="122" t="s">
        <v>1098</v>
      </c>
      <c r="BM4" s="472" t="s">
        <v>1070</v>
      </c>
      <c r="BN4" s="472" t="s">
        <v>1071</v>
      </c>
      <c r="BO4" s="472" t="s">
        <v>388</v>
      </c>
      <c r="BP4" s="472" t="s">
        <v>1072</v>
      </c>
      <c r="BQ4" s="472" t="s">
        <v>1073</v>
      </c>
      <c r="BR4" s="472" t="s">
        <v>1074</v>
      </c>
      <c r="BS4" s="472" t="s">
        <v>1075</v>
      </c>
      <c r="BT4" s="472" t="s">
        <v>1076</v>
      </c>
      <c r="BU4" s="472" t="s">
        <v>1077</v>
      </c>
      <c r="BV4" s="472" t="s">
        <v>1078</v>
      </c>
      <c r="BW4" s="472" t="s">
        <v>1079</v>
      </c>
      <c r="BX4" s="472" t="s">
        <v>1080</v>
      </c>
      <c r="BY4" s="472" t="s">
        <v>389</v>
      </c>
      <c r="BZ4" s="472" t="s">
        <v>1081</v>
      </c>
      <c r="CA4" s="472" t="s">
        <v>1082</v>
      </c>
      <c r="CB4" s="472" t="s">
        <v>1178</v>
      </c>
      <c r="CC4" s="472" t="s">
        <v>1179</v>
      </c>
      <c r="CD4" s="472" t="s">
        <v>1403</v>
      </c>
      <c r="CE4" s="471" t="s">
        <v>1414</v>
      </c>
      <c r="CF4" s="471" t="s">
        <v>1414</v>
      </c>
      <c r="CG4" s="471" t="s">
        <v>1414</v>
      </c>
      <c r="CH4" s="471" t="s">
        <v>991</v>
      </c>
      <c r="CI4" s="471" t="s">
        <v>991</v>
      </c>
      <c r="CJ4" s="471" t="s">
        <v>991</v>
      </c>
      <c r="CK4" s="471" t="s">
        <v>992</v>
      </c>
      <c r="CL4" s="471" t="s">
        <v>993</v>
      </c>
      <c r="CM4" s="471" t="s">
        <v>1204</v>
      </c>
      <c r="CN4" s="471" t="s">
        <v>1195</v>
      </c>
      <c r="CO4" s="471" t="s">
        <v>1207</v>
      </c>
      <c r="CP4" s="471" t="s">
        <v>396</v>
      </c>
      <c r="CQ4" s="471" t="s">
        <v>391</v>
      </c>
      <c r="CR4" s="471" t="s">
        <v>392</v>
      </c>
      <c r="CS4" s="471" t="s">
        <v>1066</v>
      </c>
      <c r="CT4" s="471" t="s">
        <v>394</v>
      </c>
      <c r="CU4" s="59"/>
    </row>
    <row r="5" spans="1:99" s="118" customFormat="1" ht="89.25" customHeight="1">
      <c r="A5" s="612"/>
      <c r="B5" s="612"/>
      <c r="C5" s="612"/>
      <c r="D5" s="612"/>
      <c r="E5" s="612"/>
      <c r="F5" s="476" t="s">
        <v>272</v>
      </c>
      <c r="G5" s="476" t="s">
        <v>273</v>
      </c>
      <c r="H5" s="476" t="s">
        <v>274</v>
      </c>
      <c r="I5" s="476" t="s">
        <v>272</v>
      </c>
      <c r="J5" s="476" t="s">
        <v>273</v>
      </c>
      <c r="K5" s="476" t="s">
        <v>275</v>
      </c>
      <c r="L5" s="119" t="s">
        <v>929</v>
      </c>
      <c r="M5" s="474" t="s">
        <v>930</v>
      </c>
      <c r="N5" s="120" t="s">
        <v>953</v>
      </c>
      <c r="O5" s="474" t="s">
        <v>1279</v>
      </c>
      <c r="P5" s="120" t="s">
        <v>932</v>
      </c>
      <c r="Q5" s="306" t="s">
        <v>951</v>
      </c>
      <c r="R5" s="306" t="s">
        <v>1287</v>
      </c>
      <c r="S5" s="474" t="s">
        <v>935</v>
      </c>
      <c r="T5" s="307" t="s">
        <v>952</v>
      </c>
      <c r="U5" s="307" t="s">
        <v>938</v>
      </c>
      <c r="V5" s="120" t="s">
        <v>1281</v>
      </c>
      <c r="W5" s="474" t="s">
        <v>1284</v>
      </c>
      <c r="X5" s="474" t="s">
        <v>1285</v>
      </c>
      <c r="Y5" s="307" t="s">
        <v>948</v>
      </c>
      <c r="Z5" s="307" t="s">
        <v>940</v>
      </c>
      <c r="AA5" s="307" t="s">
        <v>942</v>
      </c>
      <c r="AB5" s="307" t="s">
        <v>944</v>
      </c>
      <c r="AC5" s="307" t="s">
        <v>1485</v>
      </c>
      <c r="AD5" s="307" t="s">
        <v>1486</v>
      </c>
      <c r="AE5" s="307" t="s">
        <v>1224</v>
      </c>
      <c r="AF5" s="307" t="s">
        <v>1417</v>
      </c>
      <c r="AG5" s="307" t="s">
        <v>1279</v>
      </c>
      <c r="AH5" s="121" t="s">
        <v>429</v>
      </c>
      <c r="AI5" s="121" t="s">
        <v>431</v>
      </c>
      <c r="AJ5" s="121" t="s">
        <v>399</v>
      </c>
      <c r="AK5" s="121" t="s">
        <v>400</v>
      </c>
      <c r="AL5" s="121" t="s">
        <v>432</v>
      </c>
      <c r="AM5" s="121" t="s">
        <v>433</v>
      </c>
      <c r="AN5" s="121" t="s">
        <v>1160</v>
      </c>
      <c r="AO5" s="121" t="s">
        <v>1161</v>
      </c>
      <c r="AP5" s="121" t="s">
        <v>445</v>
      </c>
      <c r="AQ5" s="121" t="s">
        <v>1295</v>
      </c>
      <c r="AR5" s="121" t="s">
        <v>1410</v>
      </c>
      <c r="AS5" s="121" t="s">
        <v>1416</v>
      </c>
      <c r="AT5" s="473" t="s">
        <v>448</v>
      </c>
      <c r="AU5" s="473" t="s">
        <v>1217</v>
      </c>
      <c r="AV5" s="473" t="s">
        <v>1218</v>
      </c>
      <c r="AW5" s="473" t="s">
        <v>989</v>
      </c>
      <c r="AX5" s="473" t="s">
        <v>1130</v>
      </c>
      <c r="AY5" s="473" t="s">
        <v>1128</v>
      </c>
      <c r="AZ5" s="473" t="s">
        <v>1129</v>
      </c>
      <c r="BA5" s="473" t="s">
        <v>384</v>
      </c>
      <c r="BB5" s="473" t="s">
        <v>385</v>
      </c>
      <c r="BC5" s="473" t="s">
        <v>448</v>
      </c>
      <c r="BD5" s="473" t="s">
        <v>443</v>
      </c>
      <c r="BE5" s="473" t="s">
        <v>449</v>
      </c>
      <c r="BF5" s="473" t="s">
        <v>950</v>
      </c>
      <c r="BG5" s="473" t="s">
        <v>920</v>
      </c>
      <c r="BH5" s="473" t="s">
        <v>1128</v>
      </c>
      <c r="BI5" s="473" t="s">
        <v>1129</v>
      </c>
      <c r="BJ5" s="473" t="s">
        <v>921</v>
      </c>
      <c r="BK5" s="473" t="s">
        <v>1407</v>
      </c>
      <c r="BL5" s="122" t="s">
        <v>395</v>
      </c>
      <c r="BM5" s="122" t="s">
        <v>1083</v>
      </c>
      <c r="BN5" s="122" t="s">
        <v>1084</v>
      </c>
      <c r="BO5" s="122" t="s">
        <v>1085</v>
      </c>
      <c r="BP5" s="122" t="s">
        <v>1086</v>
      </c>
      <c r="BQ5" s="122" t="s">
        <v>1087</v>
      </c>
      <c r="BR5" s="122" t="s">
        <v>1088</v>
      </c>
      <c r="BS5" s="122" t="s">
        <v>1089</v>
      </c>
      <c r="BT5" s="122" t="s">
        <v>1090</v>
      </c>
      <c r="BU5" s="122" t="s">
        <v>1091</v>
      </c>
      <c r="BV5" s="122" t="s">
        <v>1092</v>
      </c>
      <c r="BW5" s="122" t="s">
        <v>1093</v>
      </c>
      <c r="BX5" s="122" t="s">
        <v>1094</v>
      </c>
      <c r="BY5" s="122" t="s">
        <v>1095</v>
      </c>
      <c r="BZ5" s="122" t="s">
        <v>1096</v>
      </c>
      <c r="CA5" s="122" t="s">
        <v>1097</v>
      </c>
      <c r="CB5" s="122" t="s">
        <v>1180</v>
      </c>
      <c r="CC5" s="122" t="s">
        <v>1182</v>
      </c>
      <c r="CD5" s="122" t="s">
        <v>1404</v>
      </c>
      <c r="CE5" s="231" t="s">
        <v>1122</v>
      </c>
      <c r="CF5" s="231" t="s">
        <v>1123</v>
      </c>
      <c r="CG5" s="231" t="s">
        <v>1203</v>
      </c>
      <c r="CH5" s="231" t="s">
        <v>1124</v>
      </c>
      <c r="CI5" s="231" t="s">
        <v>1125</v>
      </c>
      <c r="CJ5" s="231" t="s">
        <v>1209</v>
      </c>
      <c r="CK5" s="231" t="s">
        <v>961</v>
      </c>
      <c r="CL5" s="231" t="s">
        <v>994</v>
      </c>
      <c r="CM5" s="231" t="s">
        <v>1229</v>
      </c>
      <c r="CN5" s="231" t="s">
        <v>1205</v>
      </c>
      <c r="CO5" s="231" t="s">
        <v>1208</v>
      </c>
      <c r="CP5" s="231" t="s">
        <v>397</v>
      </c>
      <c r="CQ5" s="231" t="s">
        <v>1069</v>
      </c>
      <c r="CR5" s="231" t="s">
        <v>393</v>
      </c>
      <c r="CS5" s="231" t="s">
        <v>1067</v>
      </c>
      <c r="CT5" s="231" t="s">
        <v>1068</v>
      </c>
      <c r="CU5" s="59"/>
    </row>
    <row r="6" spans="1:99" s="123" customFormat="1" ht="25.5" customHeight="1">
      <c r="A6" s="475"/>
      <c r="B6" s="475" t="s">
        <v>463</v>
      </c>
      <c r="C6" s="475"/>
      <c r="D6" s="475"/>
      <c r="E6" s="475"/>
      <c r="F6" s="440">
        <f>SUM(F7:F80)</f>
        <v>0</v>
      </c>
      <c r="G6" s="440">
        <f>SUM(G7:G80)</f>
        <v>0</v>
      </c>
      <c r="H6" s="440">
        <f t="shared" ref="H6:AO6" si="0">SUM(H7:H80)</f>
        <v>0</v>
      </c>
      <c r="I6" s="440">
        <f t="shared" si="0"/>
        <v>0</v>
      </c>
      <c r="J6" s="440">
        <f t="shared" si="0"/>
        <v>0</v>
      </c>
      <c r="K6" s="440">
        <f t="shared" si="0"/>
        <v>0</v>
      </c>
      <c r="L6" s="440">
        <f t="shared" si="0"/>
        <v>0</v>
      </c>
      <c r="M6" s="440">
        <f t="shared" si="0"/>
        <v>0</v>
      </c>
      <c r="N6" s="440">
        <f t="shared" si="0"/>
        <v>0</v>
      </c>
      <c r="O6" s="440">
        <f t="shared" si="0"/>
        <v>0</v>
      </c>
      <c r="P6" s="440">
        <f t="shared" si="0"/>
        <v>0</v>
      </c>
      <c r="Q6" s="440">
        <f t="shared" si="0"/>
        <v>0</v>
      </c>
      <c r="R6" s="440">
        <f t="shared" si="0"/>
        <v>0</v>
      </c>
      <c r="S6" s="440">
        <f t="shared" si="0"/>
        <v>0</v>
      </c>
      <c r="T6" s="440">
        <f t="shared" si="0"/>
        <v>0</v>
      </c>
      <c r="U6" s="440">
        <f t="shared" si="0"/>
        <v>0</v>
      </c>
      <c r="V6" s="440">
        <f t="shared" si="0"/>
        <v>0</v>
      </c>
      <c r="W6" s="440">
        <f t="shared" si="0"/>
        <v>0</v>
      </c>
      <c r="X6" s="440">
        <f t="shared" si="0"/>
        <v>0</v>
      </c>
      <c r="Y6" s="440">
        <f t="shared" si="0"/>
        <v>0</v>
      </c>
      <c r="Z6" s="440">
        <f t="shared" si="0"/>
        <v>0</v>
      </c>
      <c r="AA6" s="440">
        <f t="shared" si="0"/>
        <v>0</v>
      </c>
      <c r="AB6" s="440">
        <f t="shared" si="0"/>
        <v>0</v>
      </c>
      <c r="AC6" s="440">
        <f t="shared" si="0"/>
        <v>0</v>
      </c>
      <c r="AD6" s="440">
        <f t="shared" si="0"/>
        <v>0</v>
      </c>
      <c r="AE6" s="440">
        <f t="shared" si="0"/>
        <v>0</v>
      </c>
      <c r="AF6" s="440">
        <f t="shared" si="0"/>
        <v>0</v>
      </c>
      <c r="AG6" s="440">
        <f t="shared" si="0"/>
        <v>0</v>
      </c>
      <c r="AH6" s="440">
        <f t="shared" si="0"/>
        <v>0</v>
      </c>
      <c r="AI6" s="440">
        <f t="shared" si="0"/>
        <v>0</v>
      </c>
      <c r="AJ6" s="440">
        <f t="shared" si="0"/>
        <v>0</v>
      </c>
      <c r="AK6" s="440">
        <f t="shared" si="0"/>
        <v>0</v>
      </c>
      <c r="AL6" s="440">
        <f t="shared" si="0"/>
        <v>0</v>
      </c>
      <c r="AM6" s="440">
        <f t="shared" si="0"/>
        <v>0</v>
      </c>
      <c r="AN6" s="440">
        <f t="shared" si="0"/>
        <v>0</v>
      </c>
      <c r="AO6" s="440">
        <f t="shared" si="0"/>
        <v>0</v>
      </c>
      <c r="AP6" s="440">
        <f>AI6+AJ6+AK6+AL6+AM6+AN6</f>
        <v>0</v>
      </c>
      <c r="AQ6" s="440">
        <f>SUM(AQ7:AQ79)</f>
        <v>0</v>
      </c>
      <c r="AR6" s="440">
        <f t="shared" ref="AR6" si="1">SUM(AR7:AR80)</f>
        <v>0</v>
      </c>
      <c r="AS6" s="440">
        <f t="shared" ref="AS6" si="2">SUM(AS7:AS80)</f>
        <v>0</v>
      </c>
      <c r="AT6" s="440">
        <f t="shared" ref="AT6" si="3">SUM(AT7:AT80)</f>
        <v>0</v>
      </c>
      <c r="AU6" s="440">
        <f t="shared" ref="AU6" si="4">SUM(AU7:AU80)</f>
        <v>0</v>
      </c>
      <c r="AV6" s="440">
        <f t="shared" ref="AV6" si="5">SUM(AV7:AV80)</f>
        <v>0</v>
      </c>
      <c r="AW6" s="440">
        <f t="shared" ref="AW6" si="6">SUM(AW7:AW80)</f>
        <v>0</v>
      </c>
      <c r="AX6" s="440">
        <f t="shared" ref="AX6" si="7">SUM(AX7:AX80)</f>
        <v>0</v>
      </c>
      <c r="AY6" s="440">
        <f t="shared" ref="AY6" si="8">SUM(AY7:AY80)</f>
        <v>0</v>
      </c>
      <c r="AZ6" s="440">
        <f t="shared" ref="AZ6" si="9">SUM(AZ7:AZ80)</f>
        <v>0</v>
      </c>
      <c r="BA6" s="440">
        <f t="shared" ref="BA6" si="10">SUM(BA7:BA80)</f>
        <v>0</v>
      </c>
      <c r="BB6" s="440">
        <f t="shared" ref="BB6" si="11">SUM(BB7:BB80)</f>
        <v>0</v>
      </c>
      <c r="BC6" s="440">
        <f t="shared" ref="BC6" si="12">SUM(BC7:BC80)</f>
        <v>0</v>
      </c>
      <c r="BD6" s="440">
        <f t="shared" ref="BD6" si="13">SUM(BD7:BD80)</f>
        <v>0</v>
      </c>
      <c r="BE6" s="440">
        <f t="shared" ref="BE6" si="14">SUM(BE7:BE80)</f>
        <v>0</v>
      </c>
      <c r="BF6" s="440">
        <f t="shared" ref="BF6" si="15">SUM(BF7:BF80)</f>
        <v>0</v>
      </c>
      <c r="BG6" s="440">
        <f t="shared" ref="BG6" si="16">SUM(BG7:BG80)</f>
        <v>0</v>
      </c>
      <c r="BH6" s="440">
        <f t="shared" ref="BH6" si="17">SUM(BH7:BH80)</f>
        <v>0</v>
      </c>
      <c r="BI6" s="440">
        <f t="shared" ref="BI6" si="18">SUM(BI7:BI80)</f>
        <v>0</v>
      </c>
      <c r="BJ6" s="440">
        <f t="shared" ref="BJ6" si="19">SUM(BJ7:BJ80)</f>
        <v>0</v>
      </c>
      <c r="BK6" s="440">
        <f t="shared" ref="BK6" si="20">SUM(BK7:BK80)</f>
        <v>0</v>
      </c>
      <c r="BL6" s="440">
        <f t="shared" ref="BL6" si="21">SUM(BL7:BL80)</f>
        <v>0</v>
      </c>
      <c r="BM6" s="440">
        <f t="shared" ref="BM6" si="22">SUM(BM7:BM80)</f>
        <v>0</v>
      </c>
      <c r="BN6" s="440">
        <f t="shared" ref="BN6" si="23">SUM(BN7:BN80)</f>
        <v>0</v>
      </c>
      <c r="BO6" s="440">
        <f t="shared" ref="BO6" si="24">SUM(BO7:BO80)</f>
        <v>0</v>
      </c>
      <c r="BP6" s="440">
        <f t="shared" ref="BP6" si="25">SUM(BP7:BP80)</f>
        <v>0</v>
      </c>
      <c r="BQ6" s="440">
        <f t="shared" ref="BQ6" si="26">SUM(BQ7:BQ80)</f>
        <v>0</v>
      </c>
      <c r="BR6" s="440">
        <f t="shared" ref="BR6" si="27">SUM(BR7:BR80)</f>
        <v>0</v>
      </c>
      <c r="BS6" s="440">
        <f t="shared" ref="BS6" si="28">SUM(BS7:BS80)</f>
        <v>0</v>
      </c>
      <c r="BT6" s="440">
        <f t="shared" ref="BT6" si="29">SUM(BT7:BT80)</f>
        <v>0</v>
      </c>
      <c r="BU6" s="440">
        <f t="shared" ref="BU6" si="30">SUM(BU7:BU80)</f>
        <v>0</v>
      </c>
      <c r="BV6" s="440">
        <f t="shared" ref="BV6" si="31">SUM(BV7:BV80)</f>
        <v>0</v>
      </c>
      <c r="BW6" s="440">
        <f t="shared" ref="BW6" si="32">SUM(BW7:BW80)</f>
        <v>0</v>
      </c>
      <c r="BX6" s="440">
        <f t="shared" ref="BX6" si="33">SUM(BX7:BX80)</f>
        <v>0</v>
      </c>
      <c r="BY6" s="440">
        <f t="shared" ref="BY6" si="34">SUM(BY7:BY80)</f>
        <v>0</v>
      </c>
      <c r="BZ6" s="440">
        <f t="shared" ref="BZ6" si="35">SUM(BZ7:BZ80)</f>
        <v>0</v>
      </c>
      <c r="CA6" s="440">
        <f t="shared" ref="CA6" si="36">SUM(CA7:CA80)</f>
        <v>0</v>
      </c>
      <c r="CB6" s="440">
        <f t="shared" ref="CB6" si="37">SUM(CB7:CB80)</f>
        <v>0</v>
      </c>
      <c r="CC6" s="440">
        <f t="shared" ref="CC6" si="38">SUM(CC7:CC80)</f>
        <v>0</v>
      </c>
      <c r="CD6" s="440">
        <f t="shared" ref="CD6" si="39">SUM(CD7:CD80)</f>
        <v>0</v>
      </c>
      <c r="CE6" s="440">
        <f t="shared" ref="CE6" si="40">SUM(CE7:CE80)</f>
        <v>0</v>
      </c>
      <c r="CF6" s="440">
        <f t="shared" ref="CF6" si="41">SUM(CF7:CF80)</f>
        <v>0</v>
      </c>
      <c r="CG6" s="440">
        <f t="shared" ref="CG6" si="42">SUM(CG7:CG80)</f>
        <v>0</v>
      </c>
      <c r="CH6" s="440">
        <f t="shared" ref="CH6" si="43">SUM(CH7:CH80)</f>
        <v>0</v>
      </c>
      <c r="CI6" s="440">
        <f t="shared" ref="CI6" si="44">SUM(CI7:CI80)</f>
        <v>0</v>
      </c>
      <c r="CJ6" s="440">
        <f t="shared" ref="CJ6" si="45">SUM(CJ7:CJ80)</f>
        <v>0</v>
      </c>
      <c r="CK6" s="440">
        <f t="shared" ref="CK6" si="46">SUM(CK7:CK80)</f>
        <v>0</v>
      </c>
      <c r="CL6" s="440">
        <f t="shared" ref="CL6" si="47">SUM(CL7:CL80)</f>
        <v>0</v>
      </c>
      <c r="CM6" s="440">
        <f t="shared" ref="CM6" si="48">SUM(CM7:CM80)</f>
        <v>0</v>
      </c>
      <c r="CN6" s="440">
        <f t="shared" ref="CN6" si="49">SUM(CN7:CN80)</f>
        <v>0</v>
      </c>
      <c r="CO6" s="440">
        <f t="shared" ref="CO6" si="50">SUM(CO7:CO80)</f>
        <v>0</v>
      </c>
      <c r="CP6" s="440">
        <f t="shared" ref="CP6" si="51">SUM(CP7:CP80)</f>
        <v>0</v>
      </c>
      <c r="CQ6" s="440">
        <f t="shared" ref="CQ6" si="52">SUM(CQ7:CQ80)</f>
        <v>0</v>
      </c>
      <c r="CR6" s="440">
        <f t="shared" ref="CR6" si="53">SUM(CR7:CR80)</f>
        <v>0</v>
      </c>
      <c r="CS6" s="440">
        <f t="shared" ref="CS6" si="54">SUM(CS7:CS80)</f>
        <v>0</v>
      </c>
      <c r="CT6" s="440">
        <f t="shared" ref="CT6" si="55">SUM(CT7:CT80)</f>
        <v>0</v>
      </c>
      <c r="CU6" s="59"/>
    </row>
    <row r="7" spans="1:99" s="123" customFormat="1" ht="24.75" customHeight="1">
      <c r="A7" s="134" t="s">
        <v>381</v>
      </c>
      <c r="B7" s="468" t="s">
        <v>276</v>
      </c>
      <c r="C7" s="135" t="s">
        <v>1342</v>
      </c>
      <c r="D7" s="468"/>
      <c r="E7" s="135" t="s">
        <v>1307</v>
      </c>
      <c r="F7" s="135"/>
      <c r="G7" s="135"/>
      <c r="H7" s="135"/>
      <c r="I7" s="135"/>
      <c r="J7" s="135"/>
      <c r="K7" s="135"/>
      <c r="L7" s="136"/>
      <c r="M7" s="136"/>
      <c r="N7" s="136"/>
      <c r="O7" s="136"/>
      <c r="P7" s="136"/>
      <c r="Q7" s="136"/>
      <c r="R7" s="136"/>
      <c r="S7" s="136"/>
      <c r="T7" s="136"/>
      <c r="U7" s="136"/>
      <c r="V7" s="136"/>
      <c r="W7" s="136"/>
      <c r="X7" s="136"/>
      <c r="Y7" s="136"/>
      <c r="Z7" s="136"/>
      <c r="AA7" s="136"/>
      <c r="AB7" s="136"/>
      <c r="AC7" s="136"/>
      <c r="AD7" s="136"/>
      <c r="AE7" s="136"/>
      <c r="AF7" s="136"/>
      <c r="AG7" s="136"/>
      <c r="AH7" s="136"/>
      <c r="AI7" s="136"/>
      <c r="AJ7" s="136"/>
      <c r="AK7" s="136"/>
      <c r="AL7" s="136"/>
      <c r="AM7" s="136"/>
      <c r="AN7" s="136"/>
      <c r="AO7" s="136"/>
      <c r="AP7" s="136"/>
      <c r="AQ7" s="136"/>
      <c r="AR7" s="136"/>
      <c r="AS7" s="136"/>
      <c r="AT7" s="136"/>
      <c r="AU7" s="136"/>
      <c r="AV7" s="136"/>
      <c r="AW7" s="136"/>
      <c r="AX7" s="136"/>
      <c r="AY7" s="136"/>
      <c r="AZ7" s="136"/>
      <c r="BA7" s="136"/>
      <c r="BB7" s="136"/>
      <c r="BC7" s="136"/>
      <c r="BD7" s="136"/>
      <c r="BE7" s="136"/>
      <c r="BF7" s="136"/>
      <c r="BG7" s="136"/>
      <c r="BH7" s="136"/>
      <c r="BI7" s="136"/>
      <c r="BJ7" s="136"/>
      <c r="BK7" s="136"/>
      <c r="BL7" s="136"/>
      <c r="BM7" s="136"/>
      <c r="BN7" s="136"/>
      <c r="BO7" s="136"/>
      <c r="BP7" s="136"/>
      <c r="BQ7" s="136"/>
      <c r="BR7" s="137"/>
      <c r="BS7" s="137"/>
      <c r="BT7" s="137"/>
      <c r="BU7" s="137"/>
      <c r="BV7" s="137"/>
      <c r="BW7" s="137"/>
      <c r="BX7" s="137"/>
      <c r="BY7" s="137"/>
      <c r="BZ7" s="137"/>
      <c r="CA7" s="137"/>
      <c r="CB7" s="137"/>
      <c r="CC7" s="137"/>
      <c r="CD7" s="137"/>
      <c r="CE7" s="320"/>
      <c r="CF7" s="320"/>
      <c r="CG7" s="320"/>
      <c r="CH7" s="320"/>
      <c r="CI7" s="320"/>
      <c r="CJ7" s="320"/>
      <c r="CK7" s="320"/>
      <c r="CL7" s="320"/>
      <c r="CM7" s="320"/>
      <c r="CN7" s="320"/>
      <c r="CO7" s="320"/>
      <c r="CP7" s="137"/>
      <c r="CQ7" s="137"/>
      <c r="CR7" s="137"/>
      <c r="CS7" s="137"/>
      <c r="CT7" s="138"/>
      <c r="CU7" s="59"/>
    </row>
    <row r="8" spans="1:99" s="123" customFormat="1" ht="25.5" customHeight="1">
      <c r="A8" s="129" t="s">
        <v>382</v>
      </c>
      <c r="B8" s="470"/>
      <c r="C8" s="130" t="s">
        <v>1102</v>
      </c>
      <c r="D8" s="470" t="s">
        <v>1100</v>
      </c>
      <c r="E8" s="130" t="s">
        <v>1103</v>
      </c>
      <c r="F8" s="130"/>
      <c r="G8" s="130"/>
      <c r="H8" s="130"/>
      <c r="I8" s="130"/>
      <c r="J8" s="130"/>
      <c r="K8" s="130"/>
      <c r="L8" s="131"/>
      <c r="M8" s="131"/>
      <c r="N8" s="131"/>
      <c r="O8" s="131"/>
      <c r="P8" s="131"/>
      <c r="Q8" s="131"/>
      <c r="R8" s="131"/>
      <c r="S8" s="131"/>
      <c r="T8" s="131"/>
      <c r="U8" s="131"/>
      <c r="V8" s="131"/>
      <c r="W8" s="131"/>
      <c r="X8" s="131"/>
      <c r="Y8" s="131"/>
      <c r="Z8" s="131"/>
      <c r="AA8" s="131"/>
      <c r="AB8" s="131"/>
      <c r="AC8" s="131"/>
      <c r="AD8" s="131"/>
      <c r="AE8" s="131"/>
      <c r="AF8" s="131"/>
      <c r="AG8" s="131"/>
      <c r="AH8" s="131"/>
      <c r="AI8" s="131"/>
      <c r="AJ8" s="131"/>
      <c r="AK8" s="131"/>
      <c r="AL8" s="131"/>
      <c r="AM8" s="131"/>
      <c r="AN8" s="131"/>
      <c r="AO8" s="131"/>
      <c r="AP8" s="131"/>
      <c r="AQ8" s="131"/>
      <c r="AR8" s="131"/>
      <c r="AS8" s="131"/>
      <c r="AT8" s="131"/>
      <c r="AU8" s="131"/>
      <c r="AV8" s="131"/>
      <c r="AW8" s="131"/>
      <c r="AX8" s="131"/>
      <c r="AY8" s="131"/>
      <c r="AZ8" s="131"/>
      <c r="BA8" s="131"/>
      <c r="BB8" s="131"/>
      <c r="BC8" s="131"/>
      <c r="BD8" s="131"/>
      <c r="BE8" s="131"/>
      <c r="BF8" s="131"/>
      <c r="BG8" s="131"/>
      <c r="BH8" s="131"/>
      <c r="BI8" s="131"/>
      <c r="BJ8" s="131"/>
      <c r="BK8" s="131"/>
      <c r="BL8" s="131"/>
      <c r="BM8" s="131"/>
      <c r="BN8" s="131"/>
      <c r="BO8" s="131"/>
      <c r="BP8" s="131"/>
      <c r="BQ8" s="131"/>
      <c r="BR8" s="132"/>
      <c r="BS8" s="132"/>
      <c r="BT8" s="132"/>
      <c r="BU8" s="132"/>
      <c r="BV8" s="132"/>
      <c r="BW8" s="132"/>
      <c r="BX8" s="132"/>
      <c r="BY8" s="132"/>
      <c r="BZ8" s="132"/>
      <c r="CA8" s="132"/>
      <c r="CB8" s="132"/>
      <c r="CC8" s="132"/>
      <c r="CD8" s="132"/>
      <c r="CE8" s="483"/>
      <c r="CF8" s="483"/>
      <c r="CG8" s="483"/>
      <c r="CH8" s="483"/>
      <c r="CI8" s="483"/>
      <c r="CJ8" s="483"/>
      <c r="CK8" s="483"/>
      <c r="CL8" s="483"/>
      <c r="CM8" s="483"/>
      <c r="CN8" s="483"/>
      <c r="CO8" s="483"/>
      <c r="CP8" s="132"/>
      <c r="CQ8" s="132"/>
      <c r="CR8" s="132"/>
      <c r="CS8" s="132"/>
      <c r="CT8" s="133"/>
      <c r="CU8" s="59"/>
    </row>
    <row r="9" spans="1:99" s="123" customFormat="1" ht="25.5" customHeight="1">
      <c r="A9" s="478" t="s">
        <v>1491</v>
      </c>
      <c r="B9" s="455" t="s">
        <v>1099</v>
      </c>
      <c r="C9" s="479" t="s">
        <v>1101</v>
      </c>
      <c r="D9" s="455" t="s">
        <v>1100</v>
      </c>
      <c r="E9" s="479" t="s">
        <v>1106</v>
      </c>
      <c r="F9" s="479"/>
      <c r="G9" s="479"/>
      <c r="H9" s="479"/>
      <c r="I9" s="479"/>
      <c r="J9" s="479"/>
      <c r="K9" s="479"/>
      <c r="L9" s="480"/>
      <c r="M9" s="480"/>
      <c r="N9" s="480"/>
      <c r="O9" s="480"/>
      <c r="P9" s="480"/>
      <c r="Q9" s="480"/>
      <c r="R9" s="480"/>
      <c r="S9" s="480"/>
      <c r="T9" s="480"/>
      <c r="U9" s="480"/>
      <c r="V9" s="480"/>
      <c r="W9" s="480"/>
      <c r="X9" s="480"/>
      <c r="Y9" s="480"/>
      <c r="Z9" s="480"/>
      <c r="AA9" s="480"/>
      <c r="AB9" s="480"/>
      <c r="AC9" s="480"/>
      <c r="AD9" s="480"/>
      <c r="AE9" s="480"/>
      <c r="AF9" s="480"/>
      <c r="AG9" s="480"/>
      <c r="AH9" s="480"/>
      <c r="AI9" s="480"/>
      <c r="AJ9" s="480"/>
      <c r="AK9" s="480"/>
      <c r="AL9" s="480"/>
      <c r="AM9" s="480"/>
      <c r="AN9" s="480"/>
      <c r="AO9" s="480"/>
      <c r="AP9" s="480"/>
      <c r="AQ9" s="480"/>
      <c r="AR9" s="480"/>
      <c r="AS9" s="480"/>
      <c r="AT9" s="480"/>
      <c r="AU9" s="480"/>
      <c r="AV9" s="480"/>
      <c r="AW9" s="480"/>
      <c r="AX9" s="480"/>
      <c r="AY9" s="480"/>
      <c r="AZ9" s="480"/>
      <c r="BA9" s="480"/>
      <c r="BB9" s="480"/>
      <c r="BC9" s="480"/>
      <c r="BD9" s="480"/>
      <c r="BE9" s="480"/>
      <c r="BF9" s="480"/>
      <c r="BG9" s="480"/>
      <c r="BH9" s="480"/>
      <c r="BI9" s="480"/>
      <c r="BJ9" s="480"/>
      <c r="BK9" s="480"/>
      <c r="BL9" s="480"/>
      <c r="BM9" s="480"/>
      <c r="BN9" s="480"/>
      <c r="BO9" s="480"/>
      <c r="BP9" s="480"/>
      <c r="BQ9" s="480"/>
      <c r="BR9" s="481"/>
      <c r="BS9" s="481"/>
      <c r="BT9" s="481"/>
      <c r="BU9" s="481"/>
      <c r="BV9" s="481"/>
      <c r="BW9" s="481"/>
      <c r="BX9" s="481"/>
      <c r="BY9" s="481"/>
      <c r="BZ9" s="481"/>
      <c r="CA9" s="481"/>
      <c r="CB9" s="481"/>
      <c r="CC9" s="481"/>
      <c r="CD9" s="481"/>
      <c r="CE9" s="484"/>
      <c r="CF9" s="484"/>
      <c r="CG9" s="484"/>
      <c r="CH9" s="484"/>
      <c r="CI9" s="484"/>
      <c r="CJ9" s="484"/>
      <c r="CK9" s="484"/>
      <c r="CL9" s="484"/>
      <c r="CM9" s="484"/>
      <c r="CN9" s="484"/>
      <c r="CO9" s="484"/>
      <c r="CP9" s="481"/>
      <c r="CQ9" s="481"/>
      <c r="CR9" s="481"/>
      <c r="CS9" s="481"/>
      <c r="CT9" s="482"/>
      <c r="CU9" s="59"/>
    </row>
    <row r="10" spans="1:99" s="123" customFormat="1" ht="25.5" customHeight="1">
      <c r="A10" s="204" t="s">
        <v>278</v>
      </c>
      <c r="B10" s="614" t="s">
        <v>277</v>
      </c>
      <c r="C10" s="205"/>
      <c r="D10" s="469"/>
      <c r="E10" s="469" t="s">
        <v>277</v>
      </c>
      <c r="F10" s="205"/>
      <c r="G10" s="205"/>
      <c r="H10" s="205"/>
      <c r="I10" s="205"/>
      <c r="J10" s="205"/>
      <c r="K10" s="205"/>
      <c r="L10" s="206"/>
      <c r="M10" s="206"/>
      <c r="N10" s="206"/>
      <c r="O10" s="206"/>
      <c r="P10" s="206"/>
      <c r="Q10" s="206"/>
      <c r="R10" s="206"/>
      <c r="S10" s="206"/>
      <c r="T10" s="206"/>
      <c r="U10" s="206"/>
      <c r="V10" s="206"/>
      <c r="W10" s="206"/>
      <c r="X10" s="206"/>
      <c r="Y10" s="206"/>
      <c r="Z10" s="206"/>
      <c r="AA10" s="206"/>
      <c r="AB10" s="206"/>
      <c r="AC10" s="206"/>
      <c r="AD10" s="206"/>
      <c r="AE10" s="206"/>
      <c r="AF10" s="206"/>
      <c r="AG10" s="206"/>
      <c r="AH10" s="206"/>
      <c r="AI10" s="206"/>
      <c r="AJ10" s="206"/>
      <c r="AK10" s="206"/>
      <c r="AL10" s="206"/>
      <c r="AM10" s="206"/>
      <c r="AN10" s="206"/>
      <c r="AO10" s="206"/>
      <c r="AP10" s="206"/>
      <c r="AQ10" s="206"/>
      <c r="AR10" s="206"/>
      <c r="AS10" s="206"/>
      <c r="AT10" s="206"/>
      <c r="AU10" s="206"/>
      <c r="AV10" s="206"/>
      <c r="AW10" s="206"/>
      <c r="AX10" s="206"/>
      <c r="AY10" s="206"/>
      <c r="AZ10" s="206"/>
      <c r="BA10" s="206"/>
      <c r="BB10" s="206"/>
      <c r="BC10" s="206"/>
      <c r="BD10" s="206"/>
      <c r="BE10" s="206"/>
      <c r="BF10" s="206"/>
      <c r="BG10" s="206"/>
      <c r="BH10" s="206"/>
      <c r="BI10" s="206"/>
      <c r="BJ10" s="206"/>
      <c r="BK10" s="206"/>
      <c r="BL10" s="206"/>
      <c r="BM10" s="206"/>
      <c r="BN10" s="206"/>
      <c r="BO10" s="206"/>
      <c r="BP10" s="206"/>
      <c r="BQ10" s="206"/>
      <c r="BR10" s="207"/>
      <c r="BS10" s="207"/>
      <c r="BT10" s="207"/>
      <c r="BU10" s="207"/>
      <c r="BV10" s="207"/>
      <c r="BW10" s="207"/>
      <c r="BX10" s="207"/>
      <c r="BY10" s="207"/>
      <c r="BZ10" s="207"/>
      <c r="CA10" s="207"/>
      <c r="CB10" s="207"/>
      <c r="CC10" s="207"/>
      <c r="CD10" s="207"/>
      <c r="CE10" s="207"/>
      <c r="CF10" s="207"/>
      <c r="CG10" s="207"/>
      <c r="CH10" s="207"/>
      <c r="CI10" s="207"/>
      <c r="CJ10" s="207"/>
      <c r="CK10" s="207"/>
      <c r="CL10" s="207"/>
      <c r="CM10" s="207"/>
      <c r="CN10" s="207"/>
      <c r="CO10" s="207"/>
      <c r="CP10" s="207"/>
      <c r="CQ10" s="207"/>
      <c r="CR10" s="207"/>
      <c r="CS10" s="207"/>
      <c r="CT10" s="208"/>
      <c r="CU10" s="59"/>
    </row>
    <row r="11" spans="1:99" s="123" customFormat="1" ht="25.5" customHeight="1">
      <c r="A11" s="124" t="s">
        <v>280</v>
      </c>
      <c r="B11" s="615"/>
      <c r="C11" s="125" t="s">
        <v>1343</v>
      </c>
      <c r="D11" s="477" t="s">
        <v>264</v>
      </c>
      <c r="E11" s="125" t="s">
        <v>1305</v>
      </c>
      <c r="F11" s="125"/>
      <c r="G11" s="125"/>
      <c r="H11" s="125"/>
      <c r="I11" s="125"/>
      <c r="J11" s="125"/>
      <c r="K11" s="125"/>
      <c r="L11" s="126"/>
      <c r="M11" s="126"/>
      <c r="N11" s="126"/>
      <c r="O11" s="126"/>
      <c r="P11" s="126"/>
      <c r="Q11" s="126"/>
      <c r="R11" s="126"/>
      <c r="S11" s="126"/>
      <c r="T11" s="126"/>
      <c r="U11" s="126"/>
      <c r="V11" s="126"/>
      <c r="W11" s="126"/>
      <c r="X11" s="126"/>
      <c r="Y11" s="126"/>
      <c r="Z11" s="126"/>
      <c r="AA11" s="126"/>
      <c r="AB11" s="126"/>
      <c r="AC11" s="126"/>
      <c r="AD11" s="126"/>
      <c r="AE11" s="126"/>
      <c r="AF11" s="126"/>
      <c r="AG11" s="126"/>
      <c r="AH11" s="126"/>
      <c r="AI11" s="126"/>
      <c r="AJ11" s="126"/>
      <c r="AK11" s="126"/>
      <c r="AL11" s="126"/>
      <c r="AM11" s="126"/>
      <c r="AN11" s="126"/>
      <c r="AO11" s="126"/>
      <c r="AP11" s="126"/>
      <c r="AQ11" s="126"/>
      <c r="AR11" s="126"/>
      <c r="AS11" s="126"/>
      <c r="AT11" s="126"/>
      <c r="AU11" s="126"/>
      <c r="AV11" s="126"/>
      <c r="AW11" s="126"/>
      <c r="AX11" s="126"/>
      <c r="AY11" s="126"/>
      <c r="AZ11" s="126"/>
      <c r="BA11" s="126"/>
      <c r="BB11" s="126"/>
      <c r="BC11" s="126"/>
      <c r="BD11" s="126"/>
      <c r="BE11" s="126"/>
      <c r="BF11" s="126"/>
      <c r="BG11" s="126"/>
      <c r="BH11" s="126"/>
      <c r="BI11" s="126"/>
      <c r="BJ11" s="126"/>
      <c r="BK11" s="126"/>
      <c r="BL11" s="126"/>
      <c r="BM11" s="126"/>
      <c r="BN11" s="126"/>
      <c r="BO11" s="126"/>
      <c r="BP11" s="126"/>
      <c r="BQ11" s="126"/>
      <c r="BR11" s="127"/>
      <c r="BS11" s="127"/>
      <c r="BT11" s="127"/>
      <c r="BU11" s="127"/>
      <c r="BV11" s="127"/>
      <c r="BW11" s="127"/>
      <c r="BX11" s="127"/>
      <c r="BY11" s="127"/>
      <c r="BZ11" s="127"/>
      <c r="CA11" s="127"/>
      <c r="CB11" s="127"/>
      <c r="CC11" s="127"/>
      <c r="CD11" s="127"/>
      <c r="CE11" s="127"/>
      <c r="CF11" s="127"/>
      <c r="CG11" s="127"/>
      <c r="CH11" s="127"/>
      <c r="CI11" s="127"/>
      <c r="CJ11" s="127"/>
      <c r="CK11" s="127"/>
      <c r="CL11" s="127"/>
      <c r="CM11" s="127"/>
      <c r="CN11" s="127"/>
      <c r="CO11" s="127"/>
      <c r="CP11" s="127"/>
      <c r="CQ11" s="127"/>
      <c r="CR11" s="127"/>
      <c r="CS11" s="127"/>
      <c r="CT11" s="128"/>
      <c r="CU11" s="59"/>
    </row>
    <row r="12" spans="1:99" s="123" customFormat="1" ht="25.5" customHeight="1">
      <c r="A12" s="124" t="s">
        <v>281</v>
      </c>
      <c r="B12" s="615"/>
      <c r="C12" s="125" t="s">
        <v>1344</v>
      </c>
      <c r="D12" s="477" t="s">
        <v>264</v>
      </c>
      <c r="E12" s="125" t="s">
        <v>279</v>
      </c>
      <c r="F12" s="125"/>
      <c r="G12" s="125"/>
      <c r="H12" s="125"/>
      <c r="I12" s="125"/>
      <c r="J12" s="125"/>
      <c r="K12" s="125"/>
      <c r="L12" s="126"/>
      <c r="M12" s="126"/>
      <c r="N12" s="126"/>
      <c r="O12" s="126"/>
      <c r="P12" s="126"/>
      <c r="Q12" s="126"/>
      <c r="R12" s="126"/>
      <c r="S12" s="126"/>
      <c r="T12" s="126"/>
      <c r="U12" s="126"/>
      <c r="V12" s="126"/>
      <c r="W12" s="126"/>
      <c r="X12" s="126"/>
      <c r="Y12" s="126"/>
      <c r="Z12" s="126"/>
      <c r="AA12" s="126"/>
      <c r="AB12" s="126"/>
      <c r="AC12" s="126"/>
      <c r="AD12" s="126"/>
      <c r="AE12" s="126"/>
      <c r="AF12" s="126"/>
      <c r="AG12" s="126"/>
      <c r="AH12" s="126"/>
      <c r="AI12" s="126"/>
      <c r="AJ12" s="126"/>
      <c r="AK12" s="126"/>
      <c r="AL12" s="126"/>
      <c r="AM12" s="126"/>
      <c r="AN12" s="126"/>
      <c r="AO12" s="126"/>
      <c r="AP12" s="126"/>
      <c r="AQ12" s="126"/>
      <c r="AR12" s="126"/>
      <c r="AS12" s="126"/>
      <c r="AT12" s="126"/>
      <c r="AU12" s="126"/>
      <c r="AV12" s="126"/>
      <c r="AW12" s="126"/>
      <c r="AX12" s="126"/>
      <c r="AY12" s="126"/>
      <c r="AZ12" s="126"/>
      <c r="BA12" s="126"/>
      <c r="BB12" s="126"/>
      <c r="BC12" s="126"/>
      <c r="BD12" s="126"/>
      <c r="BE12" s="126"/>
      <c r="BF12" s="126"/>
      <c r="BG12" s="126"/>
      <c r="BH12" s="126"/>
      <c r="BI12" s="126"/>
      <c r="BJ12" s="126"/>
      <c r="BK12" s="126"/>
      <c r="BL12" s="126"/>
      <c r="BM12" s="126"/>
      <c r="BN12" s="126"/>
      <c r="BO12" s="126"/>
      <c r="BP12" s="126"/>
      <c r="BQ12" s="126"/>
      <c r="BR12" s="127"/>
      <c r="BS12" s="127"/>
      <c r="BT12" s="127"/>
      <c r="BU12" s="127"/>
      <c r="BV12" s="127"/>
      <c r="BW12" s="127"/>
      <c r="BX12" s="127"/>
      <c r="BY12" s="127"/>
      <c r="BZ12" s="127"/>
      <c r="CA12" s="127"/>
      <c r="CB12" s="127"/>
      <c r="CC12" s="127"/>
      <c r="CD12" s="127"/>
      <c r="CE12" s="127"/>
      <c r="CF12" s="127"/>
      <c r="CG12" s="127"/>
      <c r="CH12" s="127"/>
      <c r="CI12" s="127"/>
      <c r="CJ12" s="127"/>
      <c r="CK12" s="127"/>
      <c r="CL12" s="127"/>
      <c r="CM12" s="127"/>
      <c r="CN12" s="127"/>
      <c r="CO12" s="127"/>
      <c r="CP12" s="127"/>
      <c r="CQ12" s="127"/>
      <c r="CR12" s="127"/>
      <c r="CS12" s="127"/>
      <c r="CT12" s="128"/>
      <c r="CU12" s="59"/>
    </row>
    <row r="13" spans="1:99" s="123" customFormat="1" ht="25.5" customHeight="1">
      <c r="A13" s="124" t="s">
        <v>282</v>
      </c>
      <c r="B13" s="615"/>
      <c r="C13" s="125" t="s">
        <v>1345</v>
      </c>
      <c r="D13" s="477" t="s">
        <v>264</v>
      </c>
      <c r="E13" s="125" t="s">
        <v>279</v>
      </c>
      <c r="F13" s="125"/>
      <c r="G13" s="125"/>
      <c r="H13" s="125"/>
      <c r="I13" s="125"/>
      <c r="J13" s="125"/>
      <c r="K13" s="125"/>
      <c r="L13" s="126"/>
      <c r="M13" s="126"/>
      <c r="N13" s="126"/>
      <c r="O13" s="126"/>
      <c r="P13" s="126"/>
      <c r="Q13" s="126"/>
      <c r="R13" s="126"/>
      <c r="S13" s="126"/>
      <c r="T13" s="126"/>
      <c r="U13" s="126"/>
      <c r="V13" s="126"/>
      <c r="W13" s="126"/>
      <c r="X13" s="126"/>
      <c r="Y13" s="126"/>
      <c r="Z13" s="126"/>
      <c r="AA13" s="126"/>
      <c r="AB13" s="126"/>
      <c r="AC13" s="126"/>
      <c r="AD13" s="126"/>
      <c r="AE13" s="126"/>
      <c r="AF13" s="126"/>
      <c r="AG13" s="126"/>
      <c r="AH13" s="126"/>
      <c r="AI13" s="126"/>
      <c r="AJ13" s="126"/>
      <c r="AK13" s="126"/>
      <c r="AL13" s="126"/>
      <c r="AM13" s="126"/>
      <c r="AN13" s="126"/>
      <c r="AO13" s="126"/>
      <c r="AP13" s="126"/>
      <c r="AQ13" s="126"/>
      <c r="AR13" s="126"/>
      <c r="AS13" s="126"/>
      <c r="AT13" s="126"/>
      <c r="AU13" s="126"/>
      <c r="AV13" s="126"/>
      <c r="AW13" s="126"/>
      <c r="AX13" s="126"/>
      <c r="AY13" s="126"/>
      <c r="AZ13" s="126"/>
      <c r="BA13" s="126"/>
      <c r="BB13" s="126"/>
      <c r="BC13" s="126"/>
      <c r="BD13" s="126"/>
      <c r="BE13" s="126"/>
      <c r="BF13" s="126"/>
      <c r="BG13" s="126"/>
      <c r="BH13" s="126"/>
      <c r="BI13" s="126"/>
      <c r="BJ13" s="126"/>
      <c r="BK13" s="126"/>
      <c r="BL13" s="126"/>
      <c r="BM13" s="126"/>
      <c r="BN13" s="126"/>
      <c r="BO13" s="126"/>
      <c r="BP13" s="126"/>
      <c r="BQ13" s="126"/>
      <c r="BR13" s="127"/>
      <c r="BS13" s="127"/>
      <c r="BT13" s="127"/>
      <c r="BU13" s="127"/>
      <c r="BV13" s="127"/>
      <c r="BW13" s="127"/>
      <c r="BX13" s="127"/>
      <c r="BY13" s="127"/>
      <c r="BZ13" s="127"/>
      <c r="CA13" s="127"/>
      <c r="CB13" s="127"/>
      <c r="CC13" s="127"/>
      <c r="CD13" s="127"/>
      <c r="CE13" s="127"/>
      <c r="CF13" s="127"/>
      <c r="CG13" s="127"/>
      <c r="CH13" s="127"/>
      <c r="CI13" s="127"/>
      <c r="CJ13" s="127"/>
      <c r="CK13" s="127"/>
      <c r="CL13" s="127"/>
      <c r="CM13" s="127"/>
      <c r="CN13" s="127"/>
      <c r="CO13" s="127"/>
      <c r="CP13" s="127"/>
      <c r="CQ13" s="127"/>
      <c r="CR13" s="127"/>
      <c r="CS13" s="127"/>
      <c r="CT13" s="128"/>
      <c r="CU13" s="59"/>
    </row>
    <row r="14" spans="1:99" s="123" customFormat="1" ht="25.5" customHeight="1">
      <c r="A14" s="124" t="s">
        <v>283</v>
      </c>
      <c r="B14" s="615"/>
      <c r="C14" s="125" t="s">
        <v>1346</v>
      </c>
      <c r="D14" s="477" t="s">
        <v>264</v>
      </c>
      <c r="E14" s="125" t="s">
        <v>279</v>
      </c>
      <c r="F14" s="125"/>
      <c r="G14" s="125"/>
      <c r="H14" s="125"/>
      <c r="I14" s="125"/>
      <c r="J14" s="125"/>
      <c r="K14" s="125"/>
      <c r="L14" s="126"/>
      <c r="M14" s="126"/>
      <c r="N14" s="126"/>
      <c r="O14" s="126"/>
      <c r="P14" s="126"/>
      <c r="Q14" s="126"/>
      <c r="R14" s="126"/>
      <c r="S14" s="126"/>
      <c r="T14" s="126"/>
      <c r="U14" s="126"/>
      <c r="V14" s="126"/>
      <c r="W14" s="126"/>
      <c r="X14" s="126"/>
      <c r="Y14" s="126"/>
      <c r="Z14" s="126"/>
      <c r="AA14" s="126"/>
      <c r="AB14" s="126"/>
      <c r="AC14" s="126"/>
      <c r="AD14" s="126"/>
      <c r="AE14" s="126"/>
      <c r="AF14" s="126"/>
      <c r="AG14" s="126"/>
      <c r="AH14" s="126"/>
      <c r="AI14" s="126"/>
      <c r="AJ14" s="126"/>
      <c r="AK14" s="126"/>
      <c r="AL14" s="126"/>
      <c r="AM14" s="126"/>
      <c r="AN14" s="126"/>
      <c r="AO14" s="126"/>
      <c r="AP14" s="126"/>
      <c r="AQ14" s="126"/>
      <c r="AR14" s="126"/>
      <c r="AS14" s="126"/>
      <c r="AT14" s="126"/>
      <c r="AU14" s="126"/>
      <c r="AV14" s="126"/>
      <c r="AW14" s="126"/>
      <c r="AX14" s="126"/>
      <c r="AY14" s="126"/>
      <c r="AZ14" s="126"/>
      <c r="BA14" s="126"/>
      <c r="BB14" s="126"/>
      <c r="BC14" s="126"/>
      <c r="BD14" s="126"/>
      <c r="BE14" s="126"/>
      <c r="BF14" s="126"/>
      <c r="BG14" s="126"/>
      <c r="BH14" s="126"/>
      <c r="BI14" s="126"/>
      <c r="BJ14" s="126"/>
      <c r="BK14" s="126"/>
      <c r="BL14" s="126"/>
      <c r="BM14" s="126"/>
      <c r="BN14" s="126"/>
      <c r="BO14" s="126"/>
      <c r="BP14" s="126"/>
      <c r="BQ14" s="126"/>
      <c r="BR14" s="127"/>
      <c r="BS14" s="127"/>
      <c r="BT14" s="127"/>
      <c r="BU14" s="127"/>
      <c r="BV14" s="127"/>
      <c r="BW14" s="127"/>
      <c r="BX14" s="127"/>
      <c r="BY14" s="127"/>
      <c r="BZ14" s="127"/>
      <c r="CA14" s="127"/>
      <c r="CB14" s="127"/>
      <c r="CC14" s="127"/>
      <c r="CD14" s="127"/>
      <c r="CE14" s="127"/>
      <c r="CF14" s="127"/>
      <c r="CG14" s="127"/>
      <c r="CH14" s="127"/>
      <c r="CI14" s="127"/>
      <c r="CJ14" s="127"/>
      <c r="CK14" s="127"/>
      <c r="CL14" s="127"/>
      <c r="CM14" s="127"/>
      <c r="CN14" s="127"/>
      <c r="CO14" s="127"/>
      <c r="CP14" s="127"/>
      <c r="CQ14" s="127"/>
      <c r="CR14" s="127"/>
      <c r="CS14" s="127"/>
      <c r="CT14" s="128"/>
      <c r="CU14" s="59"/>
    </row>
    <row r="15" spans="1:99" s="123" customFormat="1" ht="25.5" customHeight="1">
      <c r="A15" s="124" t="s">
        <v>284</v>
      </c>
      <c r="B15" s="615"/>
      <c r="C15" s="125" t="s">
        <v>1347</v>
      </c>
      <c r="D15" s="477" t="s">
        <v>264</v>
      </c>
      <c r="E15" s="125" t="s">
        <v>279</v>
      </c>
      <c r="F15" s="125"/>
      <c r="G15" s="125"/>
      <c r="H15" s="125"/>
      <c r="I15" s="125"/>
      <c r="J15" s="125"/>
      <c r="K15" s="125"/>
      <c r="L15" s="126"/>
      <c r="M15" s="126"/>
      <c r="N15" s="126"/>
      <c r="O15" s="126"/>
      <c r="P15" s="126"/>
      <c r="Q15" s="126"/>
      <c r="R15" s="126"/>
      <c r="S15" s="126"/>
      <c r="T15" s="126"/>
      <c r="U15" s="126"/>
      <c r="V15" s="126"/>
      <c r="W15" s="126"/>
      <c r="X15" s="126"/>
      <c r="Y15" s="126"/>
      <c r="Z15" s="126"/>
      <c r="AA15" s="126"/>
      <c r="AB15" s="126"/>
      <c r="AC15" s="126"/>
      <c r="AD15" s="126"/>
      <c r="AE15" s="126"/>
      <c r="AF15" s="126"/>
      <c r="AG15" s="126"/>
      <c r="AH15" s="126"/>
      <c r="AI15" s="126"/>
      <c r="AJ15" s="126"/>
      <c r="AK15" s="126"/>
      <c r="AL15" s="126"/>
      <c r="AM15" s="126"/>
      <c r="AN15" s="126"/>
      <c r="AO15" s="126"/>
      <c r="AP15" s="126"/>
      <c r="AQ15" s="126"/>
      <c r="AR15" s="126"/>
      <c r="AS15" s="126"/>
      <c r="AT15" s="126"/>
      <c r="AU15" s="126"/>
      <c r="AV15" s="126"/>
      <c r="AW15" s="126"/>
      <c r="AX15" s="126"/>
      <c r="AY15" s="126"/>
      <c r="AZ15" s="126"/>
      <c r="BA15" s="126"/>
      <c r="BB15" s="126"/>
      <c r="BC15" s="126"/>
      <c r="BD15" s="126"/>
      <c r="BE15" s="126"/>
      <c r="BF15" s="126"/>
      <c r="BG15" s="126"/>
      <c r="BH15" s="126"/>
      <c r="BI15" s="126"/>
      <c r="BJ15" s="126"/>
      <c r="BK15" s="126"/>
      <c r="BL15" s="126"/>
      <c r="BM15" s="126"/>
      <c r="BN15" s="126"/>
      <c r="BO15" s="126"/>
      <c r="BP15" s="126"/>
      <c r="BQ15" s="126"/>
      <c r="BR15" s="127"/>
      <c r="BS15" s="127"/>
      <c r="BT15" s="127"/>
      <c r="BU15" s="127"/>
      <c r="BV15" s="127"/>
      <c r="BW15" s="127"/>
      <c r="BX15" s="127"/>
      <c r="BY15" s="127"/>
      <c r="BZ15" s="127"/>
      <c r="CA15" s="127"/>
      <c r="CB15" s="127"/>
      <c r="CC15" s="127"/>
      <c r="CD15" s="127"/>
      <c r="CE15" s="127"/>
      <c r="CF15" s="127"/>
      <c r="CG15" s="127"/>
      <c r="CH15" s="127"/>
      <c r="CI15" s="127"/>
      <c r="CJ15" s="127"/>
      <c r="CK15" s="127"/>
      <c r="CL15" s="127"/>
      <c r="CM15" s="127"/>
      <c r="CN15" s="127"/>
      <c r="CO15" s="127"/>
      <c r="CP15" s="127"/>
      <c r="CQ15" s="127"/>
      <c r="CR15" s="127"/>
      <c r="CS15" s="127"/>
      <c r="CT15" s="128"/>
      <c r="CU15" s="59"/>
    </row>
    <row r="16" spans="1:99" s="123" customFormat="1" ht="25.5" customHeight="1">
      <c r="A16" s="124" t="s">
        <v>285</v>
      </c>
      <c r="B16" s="615"/>
      <c r="C16" s="125" t="s">
        <v>1348</v>
      </c>
      <c r="D16" s="477" t="s">
        <v>264</v>
      </c>
      <c r="E16" s="125" t="s">
        <v>1306</v>
      </c>
      <c r="F16" s="125"/>
      <c r="G16" s="125"/>
      <c r="H16" s="125"/>
      <c r="I16" s="125"/>
      <c r="J16" s="125"/>
      <c r="K16" s="125"/>
      <c r="L16" s="126"/>
      <c r="M16" s="126"/>
      <c r="N16" s="126"/>
      <c r="O16" s="126"/>
      <c r="P16" s="126"/>
      <c r="Q16" s="126"/>
      <c r="R16" s="126"/>
      <c r="S16" s="126"/>
      <c r="T16" s="126"/>
      <c r="U16" s="126"/>
      <c r="V16" s="126"/>
      <c r="W16" s="126"/>
      <c r="X16" s="126"/>
      <c r="Y16" s="126"/>
      <c r="Z16" s="126"/>
      <c r="AA16" s="126"/>
      <c r="AB16" s="126"/>
      <c r="AC16" s="126"/>
      <c r="AD16" s="126"/>
      <c r="AE16" s="126"/>
      <c r="AF16" s="126"/>
      <c r="AG16" s="126"/>
      <c r="AH16" s="126"/>
      <c r="AI16" s="126"/>
      <c r="AJ16" s="126"/>
      <c r="AK16" s="126"/>
      <c r="AL16" s="126"/>
      <c r="AM16" s="126"/>
      <c r="AN16" s="126"/>
      <c r="AO16" s="126"/>
      <c r="AP16" s="126"/>
      <c r="AQ16" s="126"/>
      <c r="AR16" s="126"/>
      <c r="AS16" s="126"/>
      <c r="AT16" s="126"/>
      <c r="AU16" s="126"/>
      <c r="AV16" s="126"/>
      <c r="AW16" s="126"/>
      <c r="AX16" s="126"/>
      <c r="AY16" s="126"/>
      <c r="AZ16" s="126"/>
      <c r="BA16" s="126"/>
      <c r="BB16" s="126"/>
      <c r="BC16" s="126"/>
      <c r="BD16" s="126"/>
      <c r="BE16" s="126"/>
      <c r="BF16" s="126"/>
      <c r="BG16" s="126"/>
      <c r="BH16" s="126"/>
      <c r="BI16" s="126"/>
      <c r="BJ16" s="126"/>
      <c r="BK16" s="126"/>
      <c r="BL16" s="126"/>
      <c r="BM16" s="126"/>
      <c r="BN16" s="126"/>
      <c r="BO16" s="126"/>
      <c r="BP16" s="126"/>
      <c r="BQ16" s="126"/>
      <c r="BR16" s="127"/>
      <c r="BS16" s="127"/>
      <c r="BT16" s="127"/>
      <c r="BU16" s="127"/>
      <c r="BV16" s="127"/>
      <c r="BW16" s="127"/>
      <c r="BX16" s="127"/>
      <c r="BY16" s="127"/>
      <c r="BZ16" s="127"/>
      <c r="CA16" s="127"/>
      <c r="CB16" s="127"/>
      <c r="CC16" s="127"/>
      <c r="CD16" s="127"/>
      <c r="CE16" s="127"/>
      <c r="CF16" s="127"/>
      <c r="CG16" s="127"/>
      <c r="CH16" s="127"/>
      <c r="CI16" s="127"/>
      <c r="CJ16" s="127"/>
      <c r="CK16" s="127"/>
      <c r="CL16" s="127"/>
      <c r="CM16" s="127"/>
      <c r="CN16" s="127"/>
      <c r="CO16" s="127"/>
      <c r="CP16" s="127"/>
      <c r="CQ16" s="127"/>
      <c r="CR16" s="127"/>
      <c r="CS16" s="127"/>
      <c r="CT16" s="128"/>
      <c r="CU16" s="59"/>
    </row>
    <row r="17" spans="1:99" s="123" customFormat="1" ht="25.5" customHeight="1">
      <c r="A17" s="124" t="s">
        <v>286</v>
      </c>
      <c r="B17" s="615"/>
      <c r="C17" s="125" t="s">
        <v>1349</v>
      </c>
      <c r="D17" s="477" t="s">
        <v>264</v>
      </c>
      <c r="E17" s="125" t="s">
        <v>279</v>
      </c>
      <c r="F17" s="125"/>
      <c r="G17" s="125"/>
      <c r="H17" s="125"/>
      <c r="I17" s="125"/>
      <c r="J17" s="125"/>
      <c r="K17" s="125"/>
      <c r="L17" s="126"/>
      <c r="M17" s="126"/>
      <c r="N17" s="126"/>
      <c r="O17" s="126"/>
      <c r="P17" s="126"/>
      <c r="Q17" s="126"/>
      <c r="R17" s="126"/>
      <c r="S17" s="126"/>
      <c r="T17" s="126"/>
      <c r="U17" s="126"/>
      <c r="V17" s="126"/>
      <c r="W17" s="126"/>
      <c r="X17" s="126"/>
      <c r="Y17" s="126"/>
      <c r="Z17" s="126"/>
      <c r="AA17" s="126"/>
      <c r="AB17" s="126"/>
      <c r="AC17" s="126"/>
      <c r="AD17" s="126"/>
      <c r="AE17" s="126"/>
      <c r="AF17" s="126"/>
      <c r="AG17" s="126"/>
      <c r="AH17" s="126"/>
      <c r="AI17" s="126"/>
      <c r="AJ17" s="126"/>
      <c r="AK17" s="126"/>
      <c r="AL17" s="126"/>
      <c r="AM17" s="126"/>
      <c r="AN17" s="126"/>
      <c r="AO17" s="126"/>
      <c r="AP17" s="126"/>
      <c r="AQ17" s="126"/>
      <c r="AR17" s="126"/>
      <c r="AS17" s="126"/>
      <c r="AT17" s="126"/>
      <c r="AU17" s="126"/>
      <c r="AV17" s="126"/>
      <c r="AW17" s="126"/>
      <c r="AX17" s="126"/>
      <c r="AY17" s="126"/>
      <c r="AZ17" s="126"/>
      <c r="BA17" s="126"/>
      <c r="BB17" s="126"/>
      <c r="BC17" s="126"/>
      <c r="BD17" s="126"/>
      <c r="BE17" s="126"/>
      <c r="BF17" s="126"/>
      <c r="BG17" s="126"/>
      <c r="BH17" s="126"/>
      <c r="BI17" s="126"/>
      <c r="BJ17" s="126"/>
      <c r="BK17" s="126"/>
      <c r="BL17" s="126"/>
      <c r="BM17" s="126"/>
      <c r="BN17" s="126"/>
      <c r="BO17" s="126"/>
      <c r="BP17" s="126"/>
      <c r="BQ17" s="126"/>
      <c r="BR17" s="127"/>
      <c r="BS17" s="127"/>
      <c r="BT17" s="127"/>
      <c r="BU17" s="127"/>
      <c r="BV17" s="127"/>
      <c r="BW17" s="127"/>
      <c r="BX17" s="127"/>
      <c r="BY17" s="127"/>
      <c r="BZ17" s="127"/>
      <c r="CA17" s="127"/>
      <c r="CB17" s="127"/>
      <c r="CC17" s="127"/>
      <c r="CD17" s="127"/>
      <c r="CE17" s="127"/>
      <c r="CF17" s="127"/>
      <c r="CG17" s="127"/>
      <c r="CH17" s="127"/>
      <c r="CI17" s="127"/>
      <c r="CJ17" s="127"/>
      <c r="CK17" s="127"/>
      <c r="CL17" s="127"/>
      <c r="CM17" s="127"/>
      <c r="CN17" s="127"/>
      <c r="CO17" s="127"/>
      <c r="CP17" s="127"/>
      <c r="CQ17" s="127"/>
      <c r="CR17" s="127"/>
      <c r="CS17" s="127"/>
      <c r="CT17" s="128"/>
      <c r="CU17" s="59"/>
    </row>
    <row r="18" spans="1:99" s="123" customFormat="1" ht="25.5" customHeight="1">
      <c r="A18" s="124" t="s">
        <v>287</v>
      </c>
      <c r="B18" s="615"/>
      <c r="C18" s="125" t="s">
        <v>1350</v>
      </c>
      <c r="D18" s="477" t="s">
        <v>264</v>
      </c>
      <c r="E18" s="125" t="s">
        <v>279</v>
      </c>
      <c r="F18" s="125"/>
      <c r="G18" s="125"/>
      <c r="H18" s="125"/>
      <c r="I18" s="125"/>
      <c r="J18" s="125"/>
      <c r="K18" s="125"/>
      <c r="L18" s="126"/>
      <c r="M18" s="126"/>
      <c r="N18" s="126"/>
      <c r="O18" s="126"/>
      <c r="P18" s="126"/>
      <c r="Q18" s="126"/>
      <c r="R18" s="126"/>
      <c r="S18" s="126"/>
      <c r="T18" s="126"/>
      <c r="U18" s="126"/>
      <c r="V18" s="126"/>
      <c r="W18" s="126"/>
      <c r="X18" s="126"/>
      <c r="Y18" s="126"/>
      <c r="Z18" s="126"/>
      <c r="AA18" s="126"/>
      <c r="AB18" s="126"/>
      <c r="AC18" s="126"/>
      <c r="AD18" s="126"/>
      <c r="AE18" s="126"/>
      <c r="AF18" s="126"/>
      <c r="AG18" s="126"/>
      <c r="AH18" s="126"/>
      <c r="AI18" s="126"/>
      <c r="AJ18" s="126"/>
      <c r="AK18" s="126"/>
      <c r="AL18" s="126"/>
      <c r="AM18" s="126"/>
      <c r="AN18" s="126"/>
      <c r="AO18" s="126"/>
      <c r="AP18" s="126"/>
      <c r="AQ18" s="126"/>
      <c r="AR18" s="126"/>
      <c r="AS18" s="126"/>
      <c r="AT18" s="126"/>
      <c r="AU18" s="126"/>
      <c r="AV18" s="126"/>
      <c r="AW18" s="126"/>
      <c r="AX18" s="126"/>
      <c r="AY18" s="126"/>
      <c r="AZ18" s="126"/>
      <c r="BA18" s="126"/>
      <c r="BB18" s="126"/>
      <c r="BC18" s="126"/>
      <c r="BD18" s="126"/>
      <c r="BE18" s="126"/>
      <c r="BF18" s="126"/>
      <c r="BG18" s="126"/>
      <c r="BH18" s="126"/>
      <c r="BI18" s="126"/>
      <c r="BJ18" s="126"/>
      <c r="BK18" s="126"/>
      <c r="BL18" s="126"/>
      <c r="BM18" s="126"/>
      <c r="BN18" s="126"/>
      <c r="BO18" s="126"/>
      <c r="BP18" s="126"/>
      <c r="BQ18" s="126"/>
      <c r="BR18" s="127"/>
      <c r="BS18" s="127"/>
      <c r="BT18" s="127"/>
      <c r="BU18" s="127"/>
      <c r="BV18" s="127"/>
      <c r="BW18" s="127"/>
      <c r="BX18" s="127"/>
      <c r="BY18" s="127"/>
      <c r="BZ18" s="127"/>
      <c r="CA18" s="127"/>
      <c r="CB18" s="127"/>
      <c r="CC18" s="127"/>
      <c r="CD18" s="127"/>
      <c r="CE18" s="127"/>
      <c r="CF18" s="127"/>
      <c r="CG18" s="127"/>
      <c r="CH18" s="127"/>
      <c r="CI18" s="127"/>
      <c r="CJ18" s="127"/>
      <c r="CK18" s="127"/>
      <c r="CL18" s="127"/>
      <c r="CM18" s="127"/>
      <c r="CN18" s="127"/>
      <c r="CO18" s="127"/>
      <c r="CP18" s="127"/>
      <c r="CQ18" s="127"/>
      <c r="CR18" s="127"/>
      <c r="CS18" s="127"/>
      <c r="CT18" s="128"/>
      <c r="CU18" s="59"/>
    </row>
    <row r="19" spans="1:99" s="123" customFormat="1" ht="25.5" customHeight="1">
      <c r="A19" s="124" t="s">
        <v>288</v>
      </c>
      <c r="B19" s="615"/>
      <c r="C19" s="125" t="s">
        <v>1351</v>
      </c>
      <c r="D19" s="477" t="s">
        <v>264</v>
      </c>
      <c r="E19" s="125" t="s">
        <v>377</v>
      </c>
      <c r="F19" s="125"/>
      <c r="G19" s="125"/>
      <c r="H19" s="125"/>
      <c r="I19" s="125"/>
      <c r="J19" s="125"/>
      <c r="K19" s="125"/>
      <c r="L19" s="126"/>
      <c r="M19" s="126"/>
      <c r="N19" s="126"/>
      <c r="O19" s="126"/>
      <c r="P19" s="126"/>
      <c r="Q19" s="126"/>
      <c r="R19" s="126"/>
      <c r="S19" s="126"/>
      <c r="T19" s="126"/>
      <c r="U19" s="126"/>
      <c r="V19" s="126"/>
      <c r="W19" s="126"/>
      <c r="X19" s="126"/>
      <c r="Y19" s="126"/>
      <c r="Z19" s="126"/>
      <c r="AA19" s="126"/>
      <c r="AB19" s="126"/>
      <c r="AC19" s="126"/>
      <c r="AD19" s="126"/>
      <c r="AE19" s="126"/>
      <c r="AF19" s="126"/>
      <c r="AG19" s="126"/>
      <c r="AH19" s="126"/>
      <c r="AI19" s="126"/>
      <c r="AJ19" s="126"/>
      <c r="AK19" s="126"/>
      <c r="AL19" s="126"/>
      <c r="AM19" s="126"/>
      <c r="AN19" s="126"/>
      <c r="AO19" s="126"/>
      <c r="AP19" s="126"/>
      <c r="AQ19" s="126"/>
      <c r="AR19" s="126"/>
      <c r="AS19" s="126"/>
      <c r="AT19" s="126"/>
      <c r="AU19" s="126"/>
      <c r="AV19" s="126"/>
      <c r="AW19" s="126"/>
      <c r="AX19" s="126"/>
      <c r="AY19" s="126"/>
      <c r="AZ19" s="126"/>
      <c r="BA19" s="126"/>
      <c r="BB19" s="126"/>
      <c r="BC19" s="126"/>
      <c r="BD19" s="126"/>
      <c r="BE19" s="126"/>
      <c r="BF19" s="126"/>
      <c r="BG19" s="126"/>
      <c r="BH19" s="126"/>
      <c r="BI19" s="126"/>
      <c r="BJ19" s="126"/>
      <c r="BK19" s="126"/>
      <c r="BL19" s="126"/>
      <c r="BM19" s="126"/>
      <c r="BN19" s="126"/>
      <c r="BO19" s="126"/>
      <c r="BP19" s="126"/>
      <c r="BQ19" s="126"/>
      <c r="BR19" s="127"/>
      <c r="BS19" s="127"/>
      <c r="BT19" s="127"/>
      <c r="BU19" s="127"/>
      <c r="BV19" s="127"/>
      <c r="BW19" s="127"/>
      <c r="BX19" s="127"/>
      <c r="BY19" s="127"/>
      <c r="BZ19" s="127"/>
      <c r="CA19" s="127"/>
      <c r="CB19" s="127"/>
      <c r="CC19" s="127"/>
      <c r="CD19" s="127"/>
      <c r="CE19" s="127"/>
      <c r="CF19" s="127"/>
      <c r="CG19" s="127"/>
      <c r="CH19" s="127"/>
      <c r="CI19" s="127"/>
      <c r="CJ19" s="127"/>
      <c r="CK19" s="127"/>
      <c r="CL19" s="127"/>
      <c r="CM19" s="127"/>
      <c r="CN19" s="127"/>
      <c r="CO19" s="127"/>
      <c r="CP19" s="127"/>
      <c r="CQ19" s="127"/>
      <c r="CR19" s="127"/>
      <c r="CS19" s="127"/>
      <c r="CT19" s="128"/>
      <c r="CU19" s="59"/>
    </row>
    <row r="20" spans="1:99" s="123" customFormat="1" ht="25.5" customHeight="1">
      <c r="A20" s="124" t="s">
        <v>289</v>
      </c>
      <c r="B20" s="615"/>
      <c r="C20" s="125" t="s">
        <v>1352</v>
      </c>
      <c r="D20" s="477" t="s">
        <v>264</v>
      </c>
      <c r="E20" s="125" t="s">
        <v>377</v>
      </c>
      <c r="F20" s="125"/>
      <c r="G20" s="125"/>
      <c r="H20" s="125"/>
      <c r="I20" s="125"/>
      <c r="J20" s="125"/>
      <c r="K20" s="125"/>
      <c r="L20" s="126"/>
      <c r="M20" s="126"/>
      <c r="N20" s="126"/>
      <c r="O20" s="126"/>
      <c r="P20" s="126"/>
      <c r="Q20" s="126"/>
      <c r="R20" s="126"/>
      <c r="S20" s="126"/>
      <c r="T20" s="126"/>
      <c r="U20" s="126"/>
      <c r="V20" s="126"/>
      <c r="W20" s="126"/>
      <c r="X20" s="126"/>
      <c r="Y20" s="126"/>
      <c r="Z20" s="126"/>
      <c r="AA20" s="126"/>
      <c r="AB20" s="126"/>
      <c r="AC20" s="126"/>
      <c r="AD20" s="126"/>
      <c r="AE20" s="126"/>
      <c r="AF20" s="126"/>
      <c r="AG20" s="126"/>
      <c r="AH20" s="126"/>
      <c r="AI20" s="126"/>
      <c r="AJ20" s="126"/>
      <c r="AK20" s="126"/>
      <c r="AL20" s="126"/>
      <c r="AM20" s="126"/>
      <c r="AN20" s="126"/>
      <c r="AO20" s="126"/>
      <c r="AP20" s="126"/>
      <c r="AQ20" s="126"/>
      <c r="AR20" s="126"/>
      <c r="AS20" s="126"/>
      <c r="AT20" s="126"/>
      <c r="AU20" s="126"/>
      <c r="AV20" s="126"/>
      <c r="AW20" s="126"/>
      <c r="AX20" s="126"/>
      <c r="AY20" s="126"/>
      <c r="AZ20" s="126"/>
      <c r="BA20" s="126"/>
      <c r="BB20" s="126"/>
      <c r="BC20" s="126"/>
      <c r="BD20" s="126"/>
      <c r="BE20" s="126"/>
      <c r="BF20" s="126"/>
      <c r="BG20" s="126"/>
      <c r="BH20" s="126"/>
      <c r="BI20" s="126"/>
      <c r="BJ20" s="126"/>
      <c r="BK20" s="126"/>
      <c r="BL20" s="126"/>
      <c r="BM20" s="126"/>
      <c r="BN20" s="126"/>
      <c r="BO20" s="126"/>
      <c r="BP20" s="126"/>
      <c r="BQ20" s="126"/>
      <c r="BR20" s="127"/>
      <c r="BS20" s="127"/>
      <c r="BT20" s="127"/>
      <c r="BU20" s="127"/>
      <c r="BV20" s="127"/>
      <c r="BW20" s="127"/>
      <c r="BX20" s="127"/>
      <c r="BY20" s="127"/>
      <c r="BZ20" s="127"/>
      <c r="CA20" s="127"/>
      <c r="CB20" s="127"/>
      <c r="CC20" s="127"/>
      <c r="CD20" s="127"/>
      <c r="CE20" s="127"/>
      <c r="CF20" s="127"/>
      <c r="CG20" s="127"/>
      <c r="CH20" s="127"/>
      <c r="CI20" s="127"/>
      <c r="CJ20" s="127"/>
      <c r="CK20" s="127"/>
      <c r="CL20" s="127"/>
      <c r="CM20" s="127"/>
      <c r="CN20" s="127"/>
      <c r="CO20" s="127"/>
      <c r="CP20" s="127"/>
      <c r="CQ20" s="127"/>
      <c r="CR20" s="127"/>
      <c r="CS20" s="127"/>
      <c r="CT20" s="128"/>
      <c r="CU20" s="59"/>
    </row>
    <row r="21" spans="1:99" s="123" customFormat="1" ht="25.5" customHeight="1">
      <c r="A21" s="124" t="s">
        <v>290</v>
      </c>
      <c r="B21" s="615"/>
      <c r="C21" s="125" t="s">
        <v>1353</v>
      </c>
      <c r="D21" s="477" t="s">
        <v>264</v>
      </c>
      <c r="E21" s="125" t="s">
        <v>375</v>
      </c>
      <c r="F21" s="125"/>
      <c r="G21" s="125"/>
      <c r="H21" s="125"/>
      <c r="I21" s="125"/>
      <c r="J21" s="125"/>
      <c r="K21" s="125"/>
      <c r="L21" s="126"/>
      <c r="M21" s="126"/>
      <c r="N21" s="126"/>
      <c r="O21" s="126"/>
      <c r="P21" s="126"/>
      <c r="Q21" s="126"/>
      <c r="R21" s="126"/>
      <c r="S21" s="126"/>
      <c r="T21" s="126"/>
      <c r="U21" s="126"/>
      <c r="V21" s="126"/>
      <c r="W21" s="126"/>
      <c r="X21" s="126"/>
      <c r="Y21" s="126"/>
      <c r="Z21" s="126"/>
      <c r="AA21" s="126"/>
      <c r="AB21" s="126"/>
      <c r="AC21" s="126"/>
      <c r="AD21" s="126"/>
      <c r="AE21" s="126"/>
      <c r="AF21" s="126"/>
      <c r="AG21" s="126"/>
      <c r="AH21" s="126"/>
      <c r="AI21" s="126"/>
      <c r="AJ21" s="126"/>
      <c r="AK21" s="126"/>
      <c r="AL21" s="126"/>
      <c r="AM21" s="126"/>
      <c r="AN21" s="126"/>
      <c r="AO21" s="126"/>
      <c r="AP21" s="126"/>
      <c r="AQ21" s="126"/>
      <c r="AR21" s="126"/>
      <c r="AS21" s="126"/>
      <c r="AT21" s="126"/>
      <c r="AU21" s="126"/>
      <c r="AV21" s="126"/>
      <c r="AW21" s="126"/>
      <c r="AX21" s="126"/>
      <c r="AY21" s="126"/>
      <c r="AZ21" s="126"/>
      <c r="BA21" s="126"/>
      <c r="BB21" s="126"/>
      <c r="BC21" s="126"/>
      <c r="BD21" s="126"/>
      <c r="BE21" s="126"/>
      <c r="BF21" s="126"/>
      <c r="BG21" s="126"/>
      <c r="BH21" s="126"/>
      <c r="BI21" s="126"/>
      <c r="BJ21" s="126"/>
      <c r="BK21" s="126"/>
      <c r="BL21" s="126"/>
      <c r="BM21" s="126"/>
      <c r="BN21" s="126"/>
      <c r="BO21" s="126"/>
      <c r="BP21" s="126"/>
      <c r="BQ21" s="126"/>
      <c r="BR21" s="127"/>
      <c r="BS21" s="127"/>
      <c r="BT21" s="127"/>
      <c r="BU21" s="127"/>
      <c r="BV21" s="127"/>
      <c r="BW21" s="127"/>
      <c r="BX21" s="127"/>
      <c r="BY21" s="127"/>
      <c r="BZ21" s="127"/>
      <c r="CA21" s="127"/>
      <c r="CB21" s="127"/>
      <c r="CC21" s="127"/>
      <c r="CD21" s="127"/>
      <c r="CE21" s="127"/>
      <c r="CF21" s="127"/>
      <c r="CG21" s="127"/>
      <c r="CH21" s="127"/>
      <c r="CI21" s="127"/>
      <c r="CJ21" s="127"/>
      <c r="CK21" s="127"/>
      <c r="CL21" s="127"/>
      <c r="CM21" s="127"/>
      <c r="CN21" s="127"/>
      <c r="CO21" s="127"/>
      <c r="CP21" s="127"/>
      <c r="CQ21" s="127"/>
      <c r="CR21" s="127"/>
      <c r="CS21" s="127"/>
      <c r="CT21" s="128"/>
      <c r="CU21" s="59"/>
    </row>
    <row r="22" spans="1:99" s="123" customFormat="1" ht="25.5" customHeight="1">
      <c r="A22" s="124" t="s">
        <v>291</v>
      </c>
      <c r="B22" s="615"/>
      <c r="C22" s="125" t="s">
        <v>1354</v>
      </c>
      <c r="D22" s="477" t="s">
        <v>264</v>
      </c>
      <c r="E22" s="125" t="s">
        <v>279</v>
      </c>
      <c r="F22" s="125"/>
      <c r="G22" s="125"/>
      <c r="H22" s="125"/>
      <c r="I22" s="125"/>
      <c r="J22" s="125"/>
      <c r="K22" s="125"/>
      <c r="L22" s="126"/>
      <c r="M22" s="126"/>
      <c r="N22" s="126"/>
      <c r="O22" s="126"/>
      <c r="P22" s="126"/>
      <c r="Q22" s="126"/>
      <c r="R22" s="126"/>
      <c r="S22" s="126"/>
      <c r="T22" s="126"/>
      <c r="U22" s="126"/>
      <c r="V22" s="126"/>
      <c r="W22" s="126"/>
      <c r="X22" s="126"/>
      <c r="Y22" s="126"/>
      <c r="Z22" s="126"/>
      <c r="AA22" s="126"/>
      <c r="AB22" s="126"/>
      <c r="AC22" s="126"/>
      <c r="AD22" s="126"/>
      <c r="AE22" s="126"/>
      <c r="AF22" s="126"/>
      <c r="AG22" s="126"/>
      <c r="AH22" s="126"/>
      <c r="AI22" s="126"/>
      <c r="AJ22" s="126"/>
      <c r="AK22" s="126"/>
      <c r="AL22" s="126"/>
      <c r="AM22" s="126"/>
      <c r="AN22" s="126"/>
      <c r="AO22" s="126"/>
      <c r="AP22" s="126"/>
      <c r="AQ22" s="126"/>
      <c r="AR22" s="126"/>
      <c r="AS22" s="126"/>
      <c r="AT22" s="126"/>
      <c r="AU22" s="126"/>
      <c r="AV22" s="126"/>
      <c r="AW22" s="126"/>
      <c r="AX22" s="126"/>
      <c r="AY22" s="126"/>
      <c r="AZ22" s="126"/>
      <c r="BA22" s="126"/>
      <c r="BB22" s="126"/>
      <c r="BC22" s="126"/>
      <c r="BD22" s="126"/>
      <c r="BE22" s="126"/>
      <c r="BF22" s="126"/>
      <c r="BG22" s="126"/>
      <c r="BH22" s="126"/>
      <c r="BI22" s="126"/>
      <c r="BJ22" s="126"/>
      <c r="BK22" s="126"/>
      <c r="BL22" s="126"/>
      <c r="BM22" s="126"/>
      <c r="BN22" s="126"/>
      <c r="BO22" s="126"/>
      <c r="BP22" s="126"/>
      <c r="BQ22" s="126"/>
      <c r="BR22" s="127"/>
      <c r="BS22" s="127"/>
      <c r="BT22" s="127"/>
      <c r="BU22" s="127"/>
      <c r="BV22" s="127"/>
      <c r="BW22" s="127"/>
      <c r="BX22" s="127"/>
      <c r="BY22" s="127"/>
      <c r="BZ22" s="127"/>
      <c r="CA22" s="127"/>
      <c r="CB22" s="127"/>
      <c r="CC22" s="127"/>
      <c r="CD22" s="127"/>
      <c r="CE22" s="127"/>
      <c r="CF22" s="127"/>
      <c r="CG22" s="127"/>
      <c r="CH22" s="127"/>
      <c r="CI22" s="127"/>
      <c r="CJ22" s="127"/>
      <c r="CK22" s="127"/>
      <c r="CL22" s="127"/>
      <c r="CM22" s="127"/>
      <c r="CN22" s="127"/>
      <c r="CO22" s="127"/>
      <c r="CP22" s="127"/>
      <c r="CQ22" s="127"/>
      <c r="CR22" s="127"/>
      <c r="CS22" s="127"/>
      <c r="CT22" s="128"/>
      <c r="CU22" s="59"/>
    </row>
    <row r="23" spans="1:99" s="123" customFormat="1" ht="25.5" customHeight="1">
      <c r="A23" s="124" t="s">
        <v>292</v>
      </c>
      <c r="B23" s="615"/>
      <c r="C23" s="125" t="s">
        <v>1355</v>
      </c>
      <c r="D23" s="477" t="s">
        <v>264</v>
      </c>
      <c r="E23" s="125" t="s">
        <v>1334</v>
      </c>
      <c r="F23" s="125"/>
      <c r="G23" s="125"/>
      <c r="H23" s="125"/>
      <c r="I23" s="125"/>
      <c r="J23" s="125"/>
      <c r="K23" s="125"/>
      <c r="L23" s="126"/>
      <c r="M23" s="126"/>
      <c r="N23" s="126"/>
      <c r="O23" s="126"/>
      <c r="P23" s="126"/>
      <c r="Q23" s="126"/>
      <c r="R23" s="126"/>
      <c r="S23" s="126"/>
      <c r="T23" s="126"/>
      <c r="U23" s="126"/>
      <c r="V23" s="126"/>
      <c r="W23" s="126"/>
      <c r="X23" s="126"/>
      <c r="Y23" s="126"/>
      <c r="Z23" s="126"/>
      <c r="AA23" s="126"/>
      <c r="AB23" s="126"/>
      <c r="AC23" s="126"/>
      <c r="AD23" s="126"/>
      <c r="AE23" s="126"/>
      <c r="AF23" s="126"/>
      <c r="AG23" s="126"/>
      <c r="AH23" s="126"/>
      <c r="AI23" s="126"/>
      <c r="AJ23" s="126"/>
      <c r="AK23" s="126"/>
      <c r="AL23" s="126"/>
      <c r="AM23" s="126"/>
      <c r="AN23" s="126"/>
      <c r="AO23" s="126"/>
      <c r="AP23" s="126"/>
      <c r="AQ23" s="126"/>
      <c r="AR23" s="126"/>
      <c r="AS23" s="126"/>
      <c r="AT23" s="126"/>
      <c r="AU23" s="126"/>
      <c r="AV23" s="126"/>
      <c r="AW23" s="126"/>
      <c r="AX23" s="126"/>
      <c r="AY23" s="126"/>
      <c r="AZ23" s="126"/>
      <c r="BA23" s="126"/>
      <c r="BB23" s="126"/>
      <c r="BC23" s="126"/>
      <c r="BD23" s="126"/>
      <c r="BE23" s="126"/>
      <c r="BF23" s="126"/>
      <c r="BG23" s="126"/>
      <c r="BH23" s="126"/>
      <c r="BI23" s="126"/>
      <c r="BJ23" s="126"/>
      <c r="BK23" s="126"/>
      <c r="BL23" s="126"/>
      <c r="BM23" s="126"/>
      <c r="BN23" s="126"/>
      <c r="BO23" s="126"/>
      <c r="BP23" s="126"/>
      <c r="BQ23" s="126"/>
      <c r="BR23" s="127"/>
      <c r="BS23" s="127"/>
      <c r="BT23" s="127"/>
      <c r="BU23" s="127"/>
      <c r="BV23" s="127"/>
      <c r="BW23" s="127"/>
      <c r="BX23" s="127"/>
      <c r="BY23" s="127"/>
      <c r="BZ23" s="127"/>
      <c r="CA23" s="127"/>
      <c r="CB23" s="127"/>
      <c r="CC23" s="127"/>
      <c r="CD23" s="127"/>
      <c r="CE23" s="127"/>
      <c r="CF23" s="127"/>
      <c r="CG23" s="127"/>
      <c r="CH23" s="127"/>
      <c r="CI23" s="127"/>
      <c r="CJ23" s="127"/>
      <c r="CK23" s="127"/>
      <c r="CL23" s="127"/>
      <c r="CM23" s="127"/>
      <c r="CN23" s="127"/>
      <c r="CO23" s="127"/>
      <c r="CP23" s="127"/>
      <c r="CQ23" s="127"/>
      <c r="CR23" s="127"/>
      <c r="CS23" s="127"/>
      <c r="CT23" s="128"/>
      <c r="CU23" s="59"/>
    </row>
    <row r="24" spans="1:99" s="123" customFormat="1" ht="25.5" customHeight="1">
      <c r="A24" s="124" t="s">
        <v>293</v>
      </c>
      <c r="B24" s="615"/>
      <c r="C24" s="125" t="s">
        <v>1356</v>
      </c>
      <c r="D24" s="477" t="s">
        <v>264</v>
      </c>
      <c r="E24" s="125" t="s">
        <v>1334</v>
      </c>
      <c r="F24" s="125"/>
      <c r="G24" s="125"/>
      <c r="H24" s="125"/>
      <c r="I24" s="125"/>
      <c r="J24" s="125"/>
      <c r="K24" s="125"/>
      <c r="L24" s="126"/>
      <c r="M24" s="126"/>
      <c r="N24" s="126"/>
      <c r="O24" s="126"/>
      <c r="P24" s="126"/>
      <c r="Q24" s="126"/>
      <c r="R24" s="126"/>
      <c r="S24" s="126"/>
      <c r="T24" s="126"/>
      <c r="U24" s="126"/>
      <c r="V24" s="126"/>
      <c r="W24" s="126"/>
      <c r="X24" s="126"/>
      <c r="Y24" s="126"/>
      <c r="Z24" s="126"/>
      <c r="AA24" s="126"/>
      <c r="AB24" s="126"/>
      <c r="AC24" s="126"/>
      <c r="AD24" s="126"/>
      <c r="AE24" s="126"/>
      <c r="AF24" s="126"/>
      <c r="AG24" s="126"/>
      <c r="AH24" s="126"/>
      <c r="AI24" s="126"/>
      <c r="AJ24" s="126"/>
      <c r="AK24" s="126"/>
      <c r="AL24" s="126"/>
      <c r="AM24" s="126"/>
      <c r="AN24" s="126"/>
      <c r="AO24" s="126"/>
      <c r="AP24" s="126"/>
      <c r="AQ24" s="126"/>
      <c r="AR24" s="126"/>
      <c r="AS24" s="126"/>
      <c r="AT24" s="126"/>
      <c r="AU24" s="126"/>
      <c r="AV24" s="126"/>
      <c r="AW24" s="126"/>
      <c r="AX24" s="126"/>
      <c r="AY24" s="126"/>
      <c r="AZ24" s="126"/>
      <c r="BA24" s="126"/>
      <c r="BB24" s="126"/>
      <c r="BC24" s="126"/>
      <c r="BD24" s="126"/>
      <c r="BE24" s="126"/>
      <c r="BF24" s="126"/>
      <c r="BG24" s="126"/>
      <c r="BH24" s="126"/>
      <c r="BI24" s="126"/>
      <c r="BJ24" s="126"/>
      <c r="BK24" s="126"/>
      <c r="BL24" s="126"/>
      <c r="BM24" s="126"/>
      <c r="BN24" s="126"/>
      <c r="BO24" s="126"/>
      <c r="BP24" s="126"/>
      <c r="BQ24" s="126"/>
      <c r="BR24" s="127"/>
      <c r="BS24" s="127"/>
      <c r="BT24" s="127"/>
      <c r="BU24" s="127"/>
      <c r="BV24" s="127"/>
      <c r="BW24" s="127"/>
      <c r="BX24" s="127"/>
      <c r="BY24" s="127"/>
      <c r="BZ24" s="127"/>
      <c r="CA24" s="127"/>
      <c r="CB24" s="127"/>
      <c r="CC24" s="127"/>
      <c r="CD24" s="127"/>
      <c r="CE24" s="127"/>
      <c r="CF24" s="127"/>
      <c r="CG24" s="127"/>
      <c r="CH24" s="127"/>
      <c r="CI24" s="127"/>
      <c r="CJ24" s="127"/>
      <c r="CK24" s="127"/>
      <c r="CL24" s="127"/>
      <c r="CM24" s="127"/>
      <c r="CN24" s="127"/>
      <c r="CO24" s="127"/>
      <c r="CP24" s="127"/>
      <c r="CQ24" s="127"/>
      <c r="CR24" s="127"/>
      <c r="CS24" s="127"/>
      <c r="CT24" s="128"/>
      <c r="CU24" s="59"/>
    </row>
    <row r="25" spans="1:99" s="123" customFormat="1" ht="25.5" customHeight="1">
      <c r="A25" s="124" t="s">
        <v>294</v>
      </c>
      <c r="B25" s="615"/>
      <c r="C25" s="125" t="s">
        <v>1357</v>
      </c>
      <c r="D25" s="477" t="s">
        <v>264</v>
      </c>
      <c r="E25" s="125" t="s">
        <v>1334</v>
      </c>
      <c r="F25" s="125"/>
      <c r="G25" s="125"/>
      <c r="H25" s="125"/>
      <c r="I25" s="125"/>
      <c r="J25" s="125"/>
      <c r="K25" s="125"/>
      <c r="L25" s="126"/>
      <c r="M25" s="126"/>
      <c r="N25" s="126"/>
      <c r="O25" s="126"/>
      <c r="P25" s="126"/>
      <c r="Q25" s="126"/>
      <c r="R25" s="126"/>
      <c r="S25" s="126"/>
      <c r="T25" s="126"/>
      <c r="U25" s="126"/>
      <c r="V25" s="126"/>
      <c r="W25" s="126"/>
      <c r="X25" s="126"/>
      <c r="Y25" s="126"/>
      <c r="Z25" s="126"/>
      <c r="AA25" s="126"/>
      <c r="AB25" s="126"/>
      <c r="AC25" s="126"/>
      <c r="AD25" s="126"/>
      <c r="AE25" s="126"/>
      <c r="AF25" s="126"/>
      <c r="AG25" s="126"/>
      <c r="AH25" s="126"/>
      <c r="AI25" s="126"/>
      <c r="AJ25" s="126"/>
      <c r="AK25" s="126"/>
      <c r="AL25" s="126"/>
      <c r="AM25" s="126"/>
      <c r="AN25" s="126"/>
      <c r="AO25" s="126"/>
      <c r="AP25" s="126"/>
      <c r="AQ25" s="126"/>
      <c r="AR25" s="126"/>
      <c r="AS25" s="126"/>
      <c r="AT25" s="126"/>
      <c r="AU25" s="126"/>
      <c r="AV25" s="126"/>
      <c r="AW25" s="126"/>
      <c r="AX25" s="126"/>
      <c r="AY25" s="126"/>
      <c r="AZ25" s="126"/>
      <c r="BA25" s="126"/>
      <c r="BB25" s="126"/>
      <c r="BC25" s="126"/>
      <c r="BD25" s="126"/>
      <c r="BE25" s="126"/>
      <c r="BF25" s="126"/>
      <c r="BG25" s="126"/>
      <c r="BH25" s="126"/>
      <c r="BI25" s="126"/>
      <c r="BJ25" s="126"/>
      <c r="BK25" s="126"/>
      <c r="BL25" s="126"/>
      <c r="BM25" s="126"/>
      <c r="BN25" s="126"/>
      <c r="BO25" s="126"/>
      <c r="BP25" s="126"/>
      <c r="BQ25" s="126"/>
      <c r="BR25" s="127"/>
      <c r="BS25" s="127"/>
      <c r="BT25" s="127"/>
      <c r="BU25" s="127"/>
      <c r="BV25" s="127"/>
      <c r="BW25" s="127"/>
      <c r="BX25" s="127"/>
      <c r="BY25" s="127"/>
      <c r="BZ25" s="127"/>
      <c r="CA25" s="127"/>
      <c r="CB25" s="127"/>
      <c r="CC25" s="127"/>
      <c r="CD25" s="127"/>
      <c r="CE25" s="127"/>
      <c r="CF25" s="127"/>
      <c r="CG25" s="127"/>
      <c r="CH25" s="127"/>
      <c r="CI25" s="127"/>
      <c r="CJ25" s="127"/>
      <c r="CK25" s="127"/>
      <c r="CL25" s="127"/>
      <c r="CM25" s="127"/>
      <c r="CN25" s="127"/>
      <c r="CO25" s="127"/>
      <c r="CP25" s="127"/>
      <c r="CQ25" s="127"/>
      <c r="CR25" s="127"/>
      <c r="CS25" s="127"/>
      <c r="CT25" s="128"/>
      <c r="CU25" s="59"/>
    </row>
    <row r="26" spans="1:99" s="123" customFormat="1" ht="25.5" customHeight="1">
      <c r="A26" s="124" t="s">
        <v>295</v>
      </c>
      <c r="B26" s="615"/>
      <c r="C26" s="125" t="s">
        <v>1358</v>
      </c>
      <c r="D26" s="477" t="s">
        <v>264</v>
      </c>
      <c r="E26" s="125" t="s">
        <v>1334</v>
      </c>
      <c r="F26" s="125"/>
      <c r="G26" s="125"/>
      <c r="H26" s="125"/>
      <c r="I26" s="125"/>
      <c r="J26" s="125"/>
      <c r="K26" s="125"/>
      <c r="L26" s="126"/>
      <c r="M26" s="126"/>
      <c r="N26" s="126"/>
      <c r="O26" s="126"/>
      <c r="P26" s="126"/>
      <c r="Q26" s="126"/>
      <c r="R26" s="126"/>
      <c r="S26" s="126"/>
      <c r="T26" s="126"/>
      <c r="U26" s="126"/>
      <c r="V26" s="126"/>
      <c r="W26" s="126"/>
      <c r="X26" s="126"/>
      <c r="Y26" s="126"/>
      <c r="Z26" s="126"/>
      <c r="AA26" s="126"/>
      <c r="AB26" s="126"/>
      <c r="AC26" s="126"/>
      <c r="AD26" s="126"/>
      <c r="AE26" s="126"/>
      <c r="AF26" s="126"/>
      <c r="AG26" s="126"/>
      <c r="AH26" s="126"/>
      <c r="AI26" s="126"/>
      <c r="AJ26" s="126"/>
      <c r="AK26" s="126"/>
      <c r="AL26" s="126"/>
      <c r="AM26" s="126"/>
      <c r="AN26" s="126"/>
      <c r="AO26" s="126"/>
      <c r="AP26" s="126"/>
      <c r="AQ26" s="126"/>
      <c r="AR26" s="126"/>
      <c r="AS26" s="126"/>
      <c r="AT26" s="126"/>
      <c r="AU26" s="126"/>
      <c r="AV26" s="126"/>
      <c r="AW26" s="126"/>
      <c r="AX26" s="126"/>
      <c r="AY26" s="126"/>
      <c r="AZ26" s="126"/>
      <c r="BA26" s="126"/>
      <c r="BB26" s="126"/>
      <c r="BC26" s="126"/>
      <c r="BD26" s="126"/>
      <c r="BE26" s="126"/>
      <c r="BF26" s="126"/>
      <c r="BG26" s="126"/>
      <c r="BH26" s="126"/>
      <c r="BI26" s="126"/>
      <c r="BJ26" s="126"/>
      <c r="BK26" s="126"/>
      <c r="BL26" s="126"/>
      <c r="BM26" s="126"/>
      <c r="BN26" s="126"/>
      <c r="BO26" s="126"/>
      <c r="BP26" s="126"/>
      <c r="BQ26" s="126"/>
      <c r="BR26" s="127"/>
      <c r="BS26" s="127"/>
      <c r="BT26" s="127"/>
      <c r="BU26" s="127"/>
      <c r="BV26" s="127"/>
      <c r="BW26" s="127"/>
      <c r="BX26" s="127"/>
      <c r="BY26" s="127"/>
      <c r="BZ26" s="127"/>
      <c r="CA26" s="127"/>
      <c r="CB26" s="127"/>
      <c r="CC26" s="127"/>
      <c r="CD26" s="127"/>
      <c r="CE26" s="127"/>
      <c r="CF26" s="127"/>
      <c r="CG26" s="127"/>
      <c r="CH26" s="127"/>
      <c r="CI26" s="127"/>
      <c r="CJ26" s="127"/>
      <c r="CK26" s="127"/>
      <c r="CL26" s="127"/>
      <c r="CM26" s="127"/>
      <c r="CN26" s="127"/>
      <c r="CO26" s="127"/>
      <c r="CP26" s="127"/>
      <c r="CQ26" s="127"/>
      <c r="CR26" s="127"/>
      <c r="CS26" s="127"/>
      <c r="CT26" s="128"/>
      <c r="CU26" s="59"/>
    </row>
    <row r="27" spans="1:99" s="123" customFormat="1" ht="25.5" customHeight="1">
      <c r="A27" s="124" t="s">
        <v>296</v>
      </c>
      <c r="B27" s="615"/>
      <c r="C27" s="125" t="s">
        <v>1359</v>
      </c>
      <c r="D27" s="477" t="s">
        <v>264</v>
      </c>
      <c r="E27" s="125" t="s">
        <v>1334</v>
      </c>
      <c r="F27" s="125"/>
      <c r="G27" s="125"/>
      <c r="H27" s="125"/>
      <c r="I27" s="125"/>
      <c r="J27" s="125"/>
      <c r="K27" s="125"/>
      <c r="L27" s="126"/>
      <c r="M27" s="126"/>
      <c r="N27" s="126"/>
      <c r="O27" s="126"/>
      <c r="P27" s="126"/>
      <c r="Q27" s="126"/>
      <c r="R27" s="126"/>
      <c r="S27" s="126"/>
      <c r="T27" s="126"/>
      <c r="U27" s="126"/>
      <c r="V27" s="126"/>
      <c r="W27" s="126"/>
      <c r="X27" s="126"/>
      <c r="Y27" s="126"/>
      <c r="Z27" s="126"/>
      <c r="AA27" s="126"/>
      <c r="AB27" s="126"/>
      <c r="AC27" s="126"/>
      <c r="AD27" s="126"/>
      <c r="AE27" s="126"/>
      <c r="AF27" s="126"/>
      <c r="AG27" s="126"/>
      <c r="AH27" s="126"/>
      <c r="AI27" s="126"/>
      <c r="AJ27" s="126"/>
      <c r="AK27" s="126"/>
      <c r="AL27" s="126"/>
      <c r="AM27" s="126"/>
      <c r="AN27" s="126"/>
      <c r="AO27" s="126"/>
      <c r="AP27" s="126"/>
      <c r="AQ27" s="126"/>
      <c r="AR27" s="126"/>
      <c r="AS27" s="126"/>
      <c r="AT27" s="126"/>
      <c r="AU27" s="126"/>
      <c r="AV27" s="126"/>
      <c r="AW27" s="126"/>
      <c r="AX27" s="126"/>
      <c r="AY27" s="126"/>
      <c r="AZ27" s="126"/>
      <c r="BA27" s="126"/>
      <c r="BB27" s="126"/>
      <c r="BC27" s="126"/>
      <c r="BD27" s="126"/>
      <c r="BE27" s="126"/>
      <c r="BF27" s="126"/>
      <c r="BG27" s="126"/>
      <c r="BH27" s="126"/>
      <c r="BI27" s="126"/>
      <c r="BJ27" s="126"/>
      <c r="BK27" s="126"/>
      <c r="BL27" s="126"/>
      <c r="BM27" s="126"/>
      <c r="BN27" s="126"/>
      <c r="BO27" s="126"/>
      <c r="BP27" s="126"/>
      <c r="BQ27" s="126"/>
      <c r="BR27" s="127"/>
      <c r="BS27" s="127"/>
      <c r="BT27" s="127"/>
      <c r="BU27" s="127"/>
      <c r="BV27" s="127"/>
      <c r="BW27" s="127"/>
      <c r="BX27" s="127"/>
      <c r="BY27" s="127"/>
      <c r="BZ27" s="127"/>
      <c r="CA27" s="127"/>
      <c r="CB27" s="127"/>
      <c r="CC27" s="127"/>
      <c r="CD27" s="127"/>
      <c r="CE27" s="127"/>
      <c r="CF27" s="127"/>
      <c r="CG27" s="127"/>
      <c r="CH27" s="127"/>
      <c r="CI27" s="127"/>
      <c r="CJ27" s="127"/>
      <c r="CK27" s="127"/>
      <c r="CL27" s="127"/>
      <c r="CM27" s="127"/>
      <c r="CN27" s="127"/>
      <c r="CO27" s="127"/>
      <c r="CP27" s="127"/>
      <c r="CQ27" s="127"/>
      <c r="CR27" s="127"/>
      <c r="CS27" s="127"/>
      <c r="CT27" s="128"/>
      <c r="CU27" s="59"/>
    </row>
    <row r="28" spans="1:99" s="123" customFormat="1" ht="25.5" customHeight="1">
      <c r="A28" s="124" t="s">
        <v>297</v>
      </c>
      <c r="B28" s="615"/>
      <c r="C28" s="125" t="s">
        <v>1360</v>
      </c>
      <c r="D28" s="477" t="s">
        <v>264</v>
      </c>
      <c r="E28" s="125" t="s">
        <v>1335</v>
      </c>
      <c r="F28" s="125"/>
      <c r="G28" s="125"/>
      <c r="H28" s="125"/>
      <c r="I28" s="125"/>
      <c r="J28" s="125"/>
      <c r="K28" s="125"/>
      <c r="L28" s="126"/>
      <c r="M28" s="126"/>
      <c r="N28" s="126"/>
      <c r="O28" s="126"/>
      <c r="P28" s="126"/>
      <c r="Q28" s="126"/>
      <c r="R28" s="126"/>
      <c r="S28" s="126"/>
      <c r="T28" s="126"/>
      <c r="U28" s="126"/>
      <c r="V28" s="126"/>
      <c r="W28" s="126"/>
      <c r="X28" s="126"/>
      <c r="Y28" s="126"/>
      <c r="Z28" s="126"/>
      <c r="AA28" s="126"/>
      <c r="AB28" s="126"/>
      <c r="AC28" s="126"/>
      <c r="AD28" s="126"/>
      <c r="AE28" s="126"/>
      <c r="AF28" s="126"/>
      <c r="AG28" s="126"/>
      <c r="AH28" s="126"/>
      <c r="AI28" s="126"/>
      <c r="AJ28" s="126"/>
      <c r="AK28" s="126"/>
      <c r="AL28" s="126"/>
      <c r="AM28" s="126"/>
      <c r="AN28" s="126"/>
      <c r="AO28" s="126"/>
      <c r="AP28" s="126"/>
      <c r="AQ28" s="126"/>
      <c r="AR28" s="126"/>
      <c r="AS28" s="126"/>
      <c r="AT28" s="126"/>
      <c r="AU28" s="126"/>
      <c r="AV28" s="126"/>
      <c r="AW28" s="126"/>
      <c r="AX28" s="126"/>
      <c r="AY28" s="126"/>
      <c r="AZ28" s="126"/>
      <c r="BA28" s="126"/>
      <c r="BB28" s="126"/>
      <c r="BC28" s="126"/>
      <c r="BD28" s="126"/>
      <c r="BE28" s="126"/>
      <c r="BF28" s="126"/>
      <c r="BG28" s="126"/>
      <c r="BH28" s="126"/>
      <c r="BI28" s="126"/>
      <c r="BJ28" s="126"/>
      <c r="BK28" s="126"/>
      <c r="BL28" s="126"/>
      <c r="BM28" s="126"/>
      <c r="BN28" s="126"/>
      <c r="BO28" s="126"/>
      <c r="BP28" s="126"/>
      <c r="BQ28" s="126"/>
      <c r="BR28" s="127"/>
      <c r="BS28" s="127"/>
      <c r="BT28" s="127"/>
      <c r="BU28" s="127"/>
      <c r="BV28" s="127"/>
      <c r="BW28" s="127"/>
      <c r="BX28" s="127"/>
      <c r="BY28" s="127"/>
      <c r="BZ28" s="127"/>
      <c r="CA28" s="127"/>
      <c r="CB28" s="127"/>
      <c r="CC28" s="127"/>
      <c r="CD28" s="127"/>
      <c r="CE28" s="127"/>
      <c r="CF28" s="127"/>
      <c r="CG28" s="127"/>
      <c r="CH28" s="127"/>
      <c r="CI28" s="127"/>
      <c r="CJ28" s="127"/>
      <c r="CK28" s="127"/>
      <c r="CL28" s="127"/>
      <c r="CM28" s="127"/>
      <c r="CN28" s="127"/>
      <c r="CO28" s="127"/>
      <c r="CP28" s="127"/>
      <c r="CQ28" s="127"/>
      <c r="CR28" s="127"/>
      <c r="CS28" s="127"/>
      <c r="CT28" s="128"/>
      <c r="CU28" s="59"/>
    </row>
    <row r="29" spans="1:99" s="123" customFormat="1" ht="25.5" customHeight="1">
      <c r="A29" s="124" t="s">
        <v>298</v>
      </c>
      <c r="B29" s="615"/>
      <c r="C29" s="125" t="s">
        <v>1361</v>
      </c>
      <c r="D29" s="477" t="s">
        <v>264</v>
      </c>
      <c r="E29" s="125" t="s">
        <v>1334</v>
      </c>
      <c r="F29" s="125"/>
      <c r="G29" s="125"/>
      <c r="H29" s="125"/>
      <c r="I29" s="125"/>
      <c r="J29" s="125"/>
      <c r="K29" s="125"/>
      <c r="L29" s="126"/>
      <c r="M29" s="126"/>
      <c r="N29" s="126"/>
      <c r="O29" s="126"/>
      <c r="P29" s="126"/>
      <c r="Q29" s="126"/>
      <c r="R29" s="126"/>
      <c r="S29" s="126"/>
      <c r="T29" s="126"/>
      <c r="U29" s="126"/>
      <c r="V29" s="126"/>
      <c r="W29" s="126"/>
      <c r="X29" s="126"/>
      <c r="Y29" s="126"/>
      <c r="Z29" s="126"/>
      <c r="AA29" s="126"/>
      <c r="AB29" s="126"/>
      <c r="AC29" s="126"/>
      <c r="AD29" s="126"/>
      <c r="AE29" s="126"/>
      <c r="AF29" s="126"/>
      <c r="AG29" s="126"/>
      <c r="AH29" s="126"/>
      <c r="AI29" s="126"/>
      <c r="AJ29" s="126"/>
      <c r="AK29" s="126"/>
      <c r="AL29" s="126"/>
      <c r="AM29" s="126"/>
      <c r="AN29" s="126"/>
      <c r="AO29" s="126"/>
      <c r="AP29" s="126"/>
      <c r="AQ29" s="126"/>
      <c r="AR29" s="126"/>
      <c r="AS29" s="126"/>
      <c r="AT29" s="126"/>
      <c r="AU29" s="126"/>
      <c r="AV29" s="126"/>
      <c r="AW29" s="126"/>
      <c r="AX29" s="126"/>
      <c r="AY29" s="126"/>
      <c r="AZ29" s="126"/>
      <c r="BA29" s="126"/>
      <c r="BB29" s="126"/>
      <c r="BC29" s="126"/>
      <c r="BD29" s="126"/>
      <c r="BE29" s="126"/>
      <c r="BF29" s="126"/>
      <c r="BG29" s="126"/>
      <c r="BH29" s="126"/>
      <c r="BI29" s="126"/>
      <c r="BJ29" s="126"/>
      <c r="BK29" s="126"/>
      <c r="BL29" s="126"/>
      <c r="BM29" s="126"/>
      <c r="BN29" s="126"/>
      <c r="BO29" s="126"/>
      <c r="BP29" s="126"/>
      <c r="BQ29" s="126"/>
      <c r="BR29" s="127"/>
      <c r="BS29" s="127"/>
      <c r="BT29" s="127"/>
      <c r="BU29" s="127"/>
      <c r="BV29" s="127"/>
      <c r="BW29" s="127"/>
      <c r="BX29" s="127"/>
      <c r="BY29" s="127"/>
      <c r="BZ29" s="127"/>
      <c r="CA29" s="127"/>
      <c r="CB29" s="127"/>
      <c r="CC29" s="127"/>
      <c r="CD29" s="127"/>
      <c r="CE29" s="127"/>
      <c r="CF29" s="127"/>
      <c r="CG29" s="127"/>
      <c r="CH29" s="127"/>
      <c r="CI29" s="127"/>
      <c r="CJ29" s="127"/>
      <c r="CK29" s="127"/>
      <c r="CL29" s="127"/>
      <c r="CM29" s="127"/>
      <c r="CN29" s="127"/>
      <c r="CO29" s="127"/>
      <c r="CP29" s="127"/>
      <c r="CQ29" s="127"/>
      <c r="CR29" s="127"/>
      <c r="CS29" s="127"/>
      <c r="CT29" s="128"/>
      <c r="CU29" s="59"/>
    </row>
    <row r="30" spans="1:99" s="123" customFormat="1" ht="25.5" customHeight="1">
      <c r="A30" s="124" t="s">
        <v>299</v>
      </c>
      <c r="B30" s="615" t="s">
        <v>1445</v>
      </c>
      <c r="C30" s="125" t="s">
        <v>1362</v>
      </c>
      <c r="D30" s="477" t="s">
        <v>264</v>
      </c>
      <c r="E30" s="125" t="s">
        <v>1334</v>
      </c>
      <c r="F30" s="125"/>
      <c r="G30" s="125"/>
      <c r="H30" s="125"/>
      <c r="I30" s="125"/>
      <c r="J30" s="125"/>
      <c r="K30" s="125"/>
      <c r="L30" s="126"/>
      <c r="M30" s="126"/>
      <c r="N30" s="126"/>
      <c r="O30" s="126"/>
      <c r="P30" s="126"/>
      <c r="Q30" s="126"/>
      <c r="R30" s="126"/>
      <c r="S30" s="126"/>
      <c r="T30" s="126"/>
      <c r="U30" s="126"/>
      <c r="V30" s="126"/>
      <c r="W30" s="126"/>
      <c r="X30" s="126"/>
      <c r="Y30" s="126"/>
      <c r="Z30" s="126"/>
      <c r="AA30" s="126"/>
      <c r="AB30" s="126"/>
      <c r="AC30" s="126"/>
      <c r="AD30" s="126"/>
      <c r="AE30" s="126"/>
      <c r="AF30" s="126"/>
      <c r="AG30" s="126"/>
      <c r="AH30" s="126"/>
      <c r="AI30" s="126"/>
      <c r="AJ30" s="126"/>
      <c r="AK30" s="126"/>
      <c r="AL30" s="126"/>
      <c r="AM30" s="126"/>
      <c r="AN30" s="126"/>
      <c r="AO30" s="126"/>
      <c r="AP30" s="126"/>
      <c r="AQ30" s="126"/>
      <c r="AR30" s="126"/>
      <c r="AS30" s="126"/>
      <c r="AT30" s="126"/>
      <c r="AU30" s="126"/>
      <c r="AV30" s="126"/>
      <c r="AW30" s="126"/>
      <c r="AX30" s="126"/>
      <c r="AY30" s="126"/>
      <c r="AZ30" s="126"/>
      <c r="BA30" s="126"/>
      <c r="BB30" s="126"/>
      <c r="BC30" s="126"/>
      <c r="BD30" s="126"/>
      <c r="BE30" s="126"/>
      <c r="BF30" s="126"/>
      <c r="BG30" s="126"/>
      <c r="BH30" s="126"/>
      <c r="BI30" s="126"/>
      <c r="BJ30" s="126"/>
      <c r="BK30" s="126"/>
      <c r="BL30" s="126"/>
      <c r="BM30" s="126"/>
      <c r="BN30" s="126"/>
      <c r="BO30" s="126"/>
      <c r="BP30" s="126"/>
      <c r="BQ30" s="126"/>
      <c r="BR30" s="127"/>
      <c r="BS30" s="127"/>
      <c r="BT30" s="127"/>
      <c r="BU30" s="127"/>
      <c r="BV30" s="127"/>
      <c r="BW30" s="127"/>
      <c r="BX30" s="127"/>
      <c r="BY30" s="127"/>
      <c r="BZ30" s="127"/>
      <c r="CA30" s="127"/>
      <c r="CB30" s="127"/>
      <c r="CC30" s="127"/>
      <c r="CD30" s="127"/>
      <c r="CE30" s="127"/>
      <c r="CF30" s="127"/>
      <c r="CG30" s="127"/>
      <c r="CH30" s="127"/>
      <c r="CI30" s="127"/>
      <c r="CJ30" s="127"/>
      <c r="CK30" s="127"/>
      <c r="CL30" s="127"/>
      <c r="CM30" s="127"/>
      <c r="CN30" s="127"/>
      <c r="CO30" s="127"/>
      <c r="CP30" s="127"/>
      <c r="CQ30" s="127"/>
      <c r="CR30" s="127"/>
      <c r="CS30" s="127"/>
      <c r="CT30" s="128"/>
      <c r="CU30" s="59"/>
    </row>
    <row r="31" spans="1:99" s="123" customFormat="1" ht="25.5" customHeight="1">
      <c r="A31" s="124" t="s">
        <v>300</v>
      </c>
      <c r="B31" s="615"/>
      <c r="C31" s="125" t="s">
        <v>1363</v>
      </c>
      <c r="D31" s="477" t="s">
        <v>264</v>
      </c>
      <c r="E31" s="125" t="s">
        <v>1334</v>
      </c>
      <c r="F31" s="125"/>
      <c r="G31" s="125"/>
      <c r="H31" s="125"/>
      <c r="I31" s="125"/>
      <c r="J31" s="125"/>
      <c r="K31" s="125"/>
      <c r="L31" s="126"/>
      <c r="M31" s="126"/>
      <c r="N31" s="126"/>
      <c r="O31" s="126"/>
      <c r="P31" s="126"/>
      <c r="Q31" s="126"/>
      <c r="R31" s="126"/>
      <c r="S31" s="126"/>
      <c r="T31" s="126"/>
      <c r="U31" s="126"/>
      <c r="V31" s="126"/>
      <c r="W31" s="126"/>
      <c r="X31" s="126"/>
      <c r="Y31" s="126"/>
      <c r="Z31" s="126"/>
      <c r="AA31" s="126"/>
      <c r="AB31" s="126"/>
      <c r="AC31" s="126"/>
      <c r="AD31" s="126"/>
      <c r="AE31" s="126"/>
      <c r="AF31" s="126"/>
      <c r="AG31" s="126"/>
      <c r="AH31" s="126"/>
      <c r="AI31" s="126"/>
      <c r="AJ31" s="126"/>
      <c r="AK31" s="126"/>
      <c r="AL31" s="126"/>
      <c r="AM31" s="126"/>
      <c r="AN31" s="126"/>
      <c r="AO31" s="126"/>
      <c r="AP31" s="126"/>
      <c r="AQ31" s="126"/>
      <c r="AR31" s="126"/>
      <c r="AS31" s="126"/>
      <c r="AT31" s="126"/>
      <c r="AU31" s="126"/>
      <c r="AV31" s="126"/>
      <c r="AW31" s="126"/>
      <c r="AX31" s="126"/>
      <c r="AY31" s="126"/>
      <c r="AZ31" s="126"/>
      <c r="BA31" s="126"/>
      <c r="BB31" s="126"/>
      <c r="BC31" s="126"/>
      <c r="BD31" s="126"/>
      <c r="BE31" s="126"/>
      <c r="BF31" s="126"/>
      <c r="BG31" s="126"/>
      <c r="BH31" s="126"/>
      <c r="BI31" s="126"/>
      <c r="BJ31" s="126"/>
      <c r="BK31" s="126"/>
      <c r="BL31" s="126"/>
      <c r="BM31" s="126"/>
      <c r="BN31" s="126"/>
      <c r="BO31" s="126"/>
      <c r="BP31" s="126"/>
      <c r="BQ31" s="126"/>
      <c r="BR31" s="127"/>
      <c r="BS31" s="127"/>
      <c r="BT31" s="127"/>
      <c r="BU31" s="127"/>
      <c r="BV31" s="127"/>
      <c r="BW31" s="127"/>
      <c r="BX31" s="127"/>
      <c r="BY31" s="127"/>
      <c r="BZ31" s="127"/>
      <c r="CA31" s="127"/>
      <c r="CB31" s="127"/>
      <c r="CC31" s="127"/>
      <c r="CD31" s="127"/>
      <c r="CE31" s="127"/>
      <c r="CF31" s="127"/>
      <c r="CG31" s="127"/>
      <c r="CH31" s="127"/>
      <c r="CI31" s="127"/>
      <c r="CJ31" s="127"/>
      <c r="CK31" s="127"/>
      <c r="CL31" s="127"/>
      <c r="CM31" s="127"/>
      <c r="CN31" s="127"/>
      <c r="CO31" s="127"/>
      <c r="CP31" s="127"/>
      <c r="CQ31" s="127"/>
      <c r="CR31" s="127"/>
      <c r="CS31" s="127"/>
      <c r="CT31" s="128"/>
      <c r="CU31" s="59"/>
    </row>
    <row r="32" spans="1:99" s="123" customFormat="1" ht="25.5" customHeight="1">
      <c r="A32" s="124" t="s">
        <v>301</v>
      </c>
      <c r="B32" s="615"/>
      <c r="C32" s="125" t="s">
        <v>1364</v>
      </c>
      <c r="D32" s="477" t="s">
        <v>264</v>
      </c>
      <c r="E32" s="125" t="s">
        <v>1334</v>
      </c>
      <c r="F32" s="125"/>
      <c r="G32" s="125"/>
      <c r="H32" s="125"/>
      <c r="I32" s="125"/>
      <c r="J32" s="125"/>
      <c r="K32" s="125"/>
      <c r="L32" s="126"/>
      <c r="M32" s="126"/>
      <c r="N32" s="126"/>
      <c r="O32" s="126"/>
      <c r="P32" s="126"/>
      <c r="Q32" s="126"/>
      <c r="R32" s="126"/>
      <c r="S32" s="126"/>
      <c r="T32" s="126"/>
      <c r="U32" s="126"/>
      <c r="V32" s="126"/>
      <c r="W32" s="126"/>
      <c r="X32" s="126"/>
      <c r="Y32" s="126"/>
      <c r="Z32" s="126"/>
      <c r="AA32" s="126"/>
      <c r="AB32" s="126"/>
      <c r="AC32" s="126"/>
      <c r="AD32" s="126"/>
      <c r="AE32" s="126"/>
      <c r="AF32" s="126"/>
      <c r="AG32" s="126"/>
      <c r="AH32" s="126"/>
      <c r="AI32" s="126"/>
      <c r="AJ32" s="126"/>
      <c r="AK32" s="126"/>
      <c r="AL32" s="126"/>
      <c r="AM32" s="126"/>
      <c r="AN32" s="126"/>
      <c r="AO32" s="126"/>
      <c r="AP32" s="126"/>
      <c r="AQ32" s="126"/>
      <c r="AR32" s="126"/>
      <c r="AS32" s="126"/>
      <c r="AT32" s="126"/>
      <c r="AU32" s="126"/>
      <c r="AV32" s="126"/>
      <c r="AW32" s="126"/>
      <c r="AX32" s="126"/>
      <c r="AY32" s="126"/>
      <c r="AZ32" s="126"/>
      <c r="BA32" s="126"/>
      <c r="BB32" s="126"/>
      <c r="BC32" s="126"/>
      <c r="BD32" s="126"/>
      <c r="BE32" s="126"/>
      <c r="BF32" s="126"/>
      <c r="BG32" s="126"/>
      <c r="BH32" s="126"/>
      <c r="BI32" s="126"/>
      <c r="BJ32" s="126"/>
      <c r="BK32" s="126"/>
      <c r="BL32" s="126"/>
      <c r="BM32" s="126"/>
      <c r="BN32" s="126"/>
      <c r="BO32" s="126"/>
      <c r="BP32" s="126"/>
      <c r="BQ32" s="126"/>
      <c r="BR32" s="127"/>
      <c r="BS32" s="127"/>
      <c r="BT32" s="127"/>
      <c r="BU32" s="127"/>
      <c r="BV32" s="127"/>
      <c r="BW32" s="127"/>
      <c r="BX32" s="127"/>
      <c r="BY32" s="127"/>
      <c r="BZ32" s="127"/>
      <c r="CA32" s="127"/>
      <c r="CB32" s="127"/>
      <c r="CC32" s="127"/>
      <c r="CD32" s="127"/>
      <c r="CE32" s="127"/>
      <c r="CF32" s="127"/>
      <c r="CG32" s="127"/>
      <c r="CH32" s="127"/>
      <c r="CI32" s="127"/>
      <c r="CJ32" s="127"/>
      <c r="CK32" s="127"/>
      <c r="CL32" s="127"/>
      <c r="CM32" s="127"/>
      <c r="CN32" s="127"/>
      <c r="CO32" s="127"/>
      <c r="CP32" s="127"/>
      <c r="CQ32" s="127"/>
      <c r="CR32" s="127"/>
      <c r="CS32" s="127"/>
      <c r="CT32" s="128"/>
      <c r="CU32" s="59"/>
    </row>
    <row r="33" spans="1:99" s="123" customFormat="1" ht="25.5" customHeight="1">
      <c r="A33" s="124" t="s">
        <v>302</v>
      </c>
      <c r="B33" s="615"/>
      <c r="C33" s="125" t="s">
        <v>1365</v>
      </c>
      <c r="D33" s="477" t="s">
        <v>264</v>
      </c>
      <c r="E33" s="125" t="s">
        <v>1334</v>
      </c>
      <c r="F33" s="125"/>
      <c r="G33" s="125"/>
      <c r="H33" s="125"/>
      <c r="I33" s="125"/>
      <c r="J33" s="125"/>
      <c r="K33" s="125"/>
      <c r="L33" s="126"/>
      <c r="M33" s="126"/>
      <c r="N33" s="126"/>
      <c r="O33" s="126"/>
      <c r="P33" s="126"/>
      <c r="Q33" s="126"/>
      <c r="R33" s="126"/>
      <c r="S33" s="126"/>
      <c r="T33" s="126"/>
      <c r="U33" s="126"/>
      <c r="V33" s="126"/>
      <c r="W33" s="126"/>
      <c r="X33" s="126"/>
      <c r="Y33" s="126"/>
      <c r="Z33" s="126"/>
      <c r="AA33" s="126"/>
      <c r="AB33" s="126"/>
      <c r="AC33" s="126"/>
      <c r="AD33" s="126"/>
      <c r="AE33" s="126"/>
      <c r="AF33" s="126"/>
      <c r="AG33" s="126"/>
      <c r="AH33" s="126"/>
      <c r="AI33" s="126"/>
      <c r="AJ33" s="126"/>
      <c r="AK33" s="126"/>
      <c r="AL33" s="126"/>
      <c r="AM33" s="126"/>
      <c r="AN33" s="126"/>
      <c r="AO33" s="126"/>
      <c r="AP33" s="126"/>
      <c r="AQ33" s="126"/>
      <c r="AR33" s="126"/>
      <c r="AS33" s="126"/>
      <c r="AT33" s="126"/>
      <c r="AU33" s="126"/>
      <c r="AV33" s="126"/>
      <c r="AW33" s="126"/>
      <c r="AX33" s="126"/>
      <c r="AY33" s="126"/>
      <c r="AZ33" s="126"/>
      <c r="BA33" s="126"/>
      <c r="BB33" s="126"/>
      <c r="BC33" s="126"/>
      <c r="BD33" s="126"/>
      <c r="BE33" s="126"/>
      <c r="BF33" s="126"/>
      <c r="BG33" s="126"/>
      <c r="BH33" s="126"/>
      <c r="BI33" s="126"/>
      <c r="BJ33" s="126"/>
      <c r="BK33" s="126"/>
      <c r="BL33" s="126"/>
      <c r="BM33" s="126"/>
      <c r="BN33" s="126"/>
      <c r="BO33" s="126"/>
      <c r="BP33" s="126"/>
      <c r="BQ33" s="126"/>
      <c r="BR33" s="127"/>
      <c r="BS33" s="127"/>
      <c r="BT33" s="127"/>
      <c r="BU33" s="127"/>
      <c r="BV33" s="127"/>
      <c r="BW33" s="127"/>
      <c r="BX33" s="127"/>
      <c r="BY33" s="127"/>
      <c r="BZ33" s="127"/>
      <c r="CA33" s="127"/>
      <c r="CB33" s="127"/>
      <c r="CC33" s="127"/>
      <c r="CD33" s="127"/>
      <c r="CE33" s="127"/>
      <c r="CF33" s="127"/>
      <c r="CG33" s="127"/>
      <c r="CH33" s="127"/>
      <c r="CI33" s="127"/>
      <c r="CJ33" s="127"/>
      <c r="CK33" s="127"/>
      <c r="CL33" s="127"/>
      <c r="CM33" s="127"/>
      <c r="CN33" s="127"/>
      <c r="CO33" s="127"/>
      <c r="CP33" s="127"/>
      <c r="CQ33" s="127"/>
      <c r="CR33" s="127"/>
      <c r="CS33" s="127"/>
      <c r="CT33" s="128"/>
      <c r="CU33" s="59"/>
    </row>
    <row r="34" spans="1:99" s="123" customFormat="1" ht="25.5" customHeight="1">
      <c r="A34" s="124" t="s">
        <v>303</v>
      </c>
      <c r="B34" s="615"/>
      <c r="C34" s="125" t="s">
        <v>1366</v>
      </c>
      <c r="D34" s="477" t="s">
        <v>264</v>
      </c>
      <c r="E34" s="125" t="s">
        <v>1334</v>
      </c>
      <c r="F34" s="125"/>
      <c r="G34" s="125"/>
      <c r="H34" s="125"/>
      <c r="I34" s="125"/>
      <c r="J34" s="125"/>
      <c r="K34" s="125"/>
      <c r="L34" s="126"/>
      <c r="M34" s="126"/>
      <c r="N34" s="126"/>
      <c r="O34" s="126"/>
      <c r="P34" s="126"/>
      <c r="Q34" s="126"/>
      <c r="R34" s="126"/>
      <c r="S34" s="126"/>
      <c r="T34" s="126"/>
      <c r="U34" s="126"/>
      <c r="V34" s="126"/>
      <c r="W34" s="126"/>
      <c r="X34" s="126"/>
      <c r="Y34" s="126"/>
      <c r="Z34" s="126"/>
      <c r="AA34" s="126"/>
      <c r="AB34" s="126"/>
      <c r="AC34" s="126"/>
      <c r="AD34" s="126"/>
      <c r="AE34" s="126"/>
      <c r="AF34" s="126"/>
      <c r="AG34" s="126"/>
      <c r="AH34" s="126"/>
      <c r="AI34" s="126"/>
      <c r="AJ34" s="126"/>
      <c r="AK34" s="126"/>
      <c r="AL34" s="126"/>
      <c r="AM34" s="126"/>
      <c r="AN34" s="126"/>
      <c r="AO34" s="126"/>
      <c r="AP34" s="126"/>
      <c r="AQ34" s="126"/>
      <c r="AR34" s="126"/>
      <c r="AS34" s="126"/>
      <c r="AT34" s="126"/>
      <c r="AU34" s="126"/>
      <c r="AV34" s="126"/>
      <c r="AW34" s="126"/>
      <c r="AX34" s="126"/>
      <c r="AY34" s="126"/>
      <c r="AZ34" s="126"/>
      <c r="BA34" s="126"/>
      <c r="BB34" s="126"/>
      <c r="BC34" s="126"/>
      <c r="BD34" s="126"/>
      <c r="BE34" s="126"/>
      <c r="BF34" s="126"/>
      <c r="BG34" s="126"/>
      <c r="BH34" s="126"/>
      <c r="BI34" s="126"/>
      <c r="BJ34" s="126"/>
      <c r="BK34" s="126"/>
      <c r="BL34" s="126"/>
      <c r="BM34" s="126"/>
      <c r="BN34" s="126"/>
      <c r="BO34" s="126"/>
      <c r="BP34" s="126"/>
      <c r="BQ34" s="126"/>
      <c r="BR34" s="127"/>
      <c r="BS34" s="127"/>
      <c r="BT34" s="127"/>
      <c r="BU34" s="127"/>
      <c r="BV34" s="127"/>
      <c r="BW34" s="127"/>
      <c r="BX34" s="127"/>
      <c r="BY34" s="127"/>
      <c r="BZ34" s="127"/>
      <c r="CA34" s="127"/>
      <c r="CB34" s="127"/>
      <c r="CC34" s="127"/>
      <c r="CD34" s="127"/>
      <c r="CE34" s="127"/>
      <c r="CF34" s="127"/>
      <c r="CG34" s="127"/>
      <c r="CH34" s="127"/>
      <c r="CI34" s="127"/>
      <c r="CJ34" s="127"/>
      <c r="CK34" s="127"/>
      <c r="CL34" s="127"/>
      <c r="CM34" s="127"/>
      <c r="CN34" s="127"/>
      <c r="CO34" s="127"/>
      <c r="CP34" s="127"/>
      <c r="CQ34" s="127"/>
      <c r="CR34" s="127"/>
      <c r="CS34" s="127"/>
      <c r="CT34" s="128"/>
      <c r="CU34" s="59"/>
    </row>
    <row r="35" spans="1:99" s="123" customFormat="1" ht="25.5" customHeight="1">
      <c r="A35" s="124" t="s">
        <v>304</v>
      </c>
      <c r="B35" s="615"/>
      <c r="C35" s="125" t="s">
        <v>1367</v>
      </c>
      <c r="D35" s="477" t="s">
        <v>264</v>
      </c>
      <c r="E35" s="125" t="s">
        <v>1335</v>
      </c>
      <c r="F35" s="125"/>
      <c r="G35" s="125"/>
      <c r="H35" s="125"/>
      <c r="I35" s="125"/>
      <c r="J35" s="125"/>
      <c r="K35" s="125"/>
      <c r="L35" s="126"/>
      <c r="M35" s="126"/>
      <c r="N35" s="126"/>
      <c r="O35" s="126"/>
      <c r="P35" s="126"/>
      <c r="Q35" s="126"/>
      <c r="R35" s="126"/>
      <c r="S35" s="126"/>
      <c r="T35" s="126"/>
      <c r="U35" s="126"/>
      <c r="V35" s="126"/>
      <c r="W35" s="126"/>
      <c r="X35" s="126"/>
      <c r="Y35" s="126"/>
      <c r="Z35" s="126"/>
      <c r="AA35" s="126"/>
      <c r="AB35" s="126"/>
      <c r="AC35" s="126"/>
      <c r="AD35" s="126"/>
      <c r="AE35" s="126"/>
      <c r="AF35" s="126"/>
      <c r="AG35" s="126"/>
      <c r="AH35" s="126"/>
      <c r="AI35" s="126"/>
      <c r="AJ35" s="126"/>
      <c r="AK35" s="126"/>
      <c r="AL35" s="126"/>
      <c r="AM35" s="126"/>
      <c r="AN35" s="126"/>
      <c r="AO35" s="126"/>
      <c r="AP35" s="126"/>
      <c r="AQ35" s="126"/>
      <c r="AR35" s="126"/>
      <c r="AS35" s="126"/>
      <c r="AT35" s="126"/>
      <c r="AU35" s="126"/>
      <c r="AV35" s="126"/>
      <c r="AW35" s="126"/>
      <c r="AX35" s="126"/>
      <c r="AY35" s="126"/>
      <c r="AZ35" s="126"/>
      <c r="BA35" s="126"/>
      <c r="BB35" s="126"/>
      <c r="BC35" s="126"/>
      <c r="BD35" s="126"/>
      <c r="BE35" s="126"/>
      <c r="BF35" s="126"/>
      <c r="BG35" s="126"/>
      <c r="BH35" s="126"/>
      <c r="BI35" s="126"/>
      <c r="BJ35" s="126"/>
      <c r="BK35" s="126"/>
      <c r="BL35" s="126"/>
      <c r="BM35" s="126"/>
      <c r="BN35" s="126"/>
      <c r="BO35" s="126"/>
      <c r="BP35" s="126"/>
      <c r="BQ35" s="126"/>
      <c r="BR35" s="127"/>
      <c r="BS35" s="127"/>
      <c r="BT35" s="127"/>
      <c r="BU35" s="127"/>
      <c r="BV35" s="127"/>
      <c r="BW35" s="127"/>
      <c r="BX35" s="127"/>
      <c r="BY35" s="127"/>
      <c r="BZ35" s="127"/>
      <c r="CA35" s="127"/>
      <c r="CB35" s="127"/>
      <c r="CC35" s="127"/>
      <c r="CD35" s="127"/>
      <c r="CE35" s="127"/>
      <c r="CF35" s="127"/>
      <c r="CG35" s="127"/>
      <c r="CH35" s="127"/>
      <c r="CI35" s="127"/>
      <c r="CJ35" s="127"/>
      <c r="CK35" s="127"/>
      <c r="CL35" s="127"/>
      <c r="CM35" s="127"/>
      <c r="CN35" s="127"/>
      <c r="CO35" s="127"/>
      <c r="CP35" s="127"/>
      <c r="CQ35" s="127"/>
      <c r="CR35" s="127"/>
      <c r="CS35" s="127"/>
      <c r="CT35" s="128"/>
      <c r="CU35" s="59"/>
    </row>
    <row r="36" spans="1:99" s="123" customFormat="1" ht="25.5" customHeight="1">
      <c r="A36" s="124" t="s">
        <v>305</v>
      </c>
      <c r="B36" s="615"/>
      <c r="C36" s="125" t="s">
        <v>1368</v>
      </c>
      <c r="D36" s="477" t="s">
        <v>264</v>
      </c>
      <c r="E36" s="125" t="s">
        <v>1334</v>
      </c>
      <c r="F36" s="125"/>
      <c r="G36" s="125"/>
      <c r="H36" s="125"/>
      <c r="I36" s="125"/>
      <c r="J36" s="125"/>
      <c r="K36" s="125"/>
      <c r="L36" s="126"/>
      <c r="M36" s="126"/>
      <c r="N36" s="126"/>
      <c r="O36" s="126"/>
      <c r="P36" s="126"/>
      <c r="Q36" s="126"/>
      <c r="R36" s="126"/>
      <c r="S36" s="126"/>
      <c r="T36" s="126"/>
      <c r="U36" s="126"/>
      <c r="V36" s="126"/>
      <c r="W36" s="126"/>
      <c r="X36" s="126"/>
      <c r="Y36" s="126"/>
      <c r="Z36" s="126"/>
      <c r="AA36" s="126"/>
      <c r="AB36" s="126"/>
      <c r="AC36" s="126"/>
      <c r="AD36" s="126"/>
      <c r="AE36" s="126"/>
      <c r="AF36" s="126"/>
      <c r="AG36" s="126"/>
      <c r="AH36" s="126"/>
      <c r="AI36" s="126"/>
      <c r="AJ36" s="126"/>
      <c r="AK36" s="126"/>
      <c r="AL36" s="126"/>
      <c r="AM36" s="126"/>
      <c r="AN36" s="126"/>
      <c r="AO36" s="126"/>
      <c r="AP36" s="126"/>
      <c r="AQ36" s="126"/>
      <c r="AR36" s="126"/>
      <c r="AS36" s="126"/>
      <c r="AT36" s="126"/>
      <c r="AU36" s="126"/>
      <c r="AV36" s="126"/>
      <c r="AW36" s="126"/>
      <c r="AX36" s="126"/>
      <c r="AY36" s="126"/>
      <c r="AZ36" s="126"/>
      <c r="BA36" s="126"/>
      <c r="BB36" s="126"/>
      <c r="BC36" s="126"/>
      <c r="BD36" s="126"/>
      <c r="BE36" s="126"/>
      <c r="BF36" s="126"/>
      <c r="BG36" s="126"/>
      <c r="BH36" s="126"/>
      <c r="BI36" s="126"/>
      <c r="BJ36" s="126"/>
      <c r="BK36" s="126"/>
      <c r="BL36" s="126"/>
      <c r="BM36" s="126"/>
      <c r="BN36" s="126"/>
      <c r="BO36" s="126"/>
      <c r="BP36" s="126"/>
      <c r="BQ36" s="126"/>
      <c r="BR36" s="127"/>
      <c r="BS36" s="127"/>
      <c r="BT36" s="127"/>
      <c r="BU36" s="127"/>
      <c r="BV36" s="127"/>
      <c r="BW36" s="127"/>
      <c r="BX36" s="127"/>
      <c r="BY36" s="127"/>
      <c r="BZ36" s="127"/>
      <c r="CA36" s="127"/>
      <c r="CB36" s="127"/>
      <c r="CC36" s="127"/>
      <c r="CD36" s="127"/>
      <c r="CE36" s="127"/>
      <c r="CF36" s="127"/>
      <c r="CG36" s="127"/>
      <c r="CH36" s="127"/>
      <c r="CI36" s="127"/>
      <c r="CJ36" s="127"/>
      <c r="CK36" s="127"/>
      <c r="CL36" s="127"/>
      <c r="CM36" s="127"/>
      <c r="CN36" s="127"/>
      <c r="CO36" s="127"/>
      <c r="CP36" s="127"/>
      <c r="CQ36" s="127"/>
      <c r="CR36" s="127"/>
      <c r="CS36" s="127"/>
      <c r="CT36" s="128"/>
      <c r="CU36" s="59"/>
    </row>
    <row r="37" spans="1:99" s="123" customFormat="1" ht="25.5" customHeight="1">
      <c r="A37" s="124" t="s">
        <v>306</v>
      </c>
      <c r="B37" s="615"/>
      <c r="C37" s="125" t="s">
        <v>1369</v>
      </c>
      <c r="D37" s="477" t="s">
        <v>264</v>
      </c>
      <c r="E37" s="125" t="s">
        <v>1334</v>
      </c>
      <c r="F37" s="125"/>
      <c r="G37" s="125"/>
      <c r="H37" s="125"/>
      <c r="I37" s="125"/>
      <c r="J37" s="125"/>
      <c r="K37" s="125"/>
      <c r="L37" s="126"/>
      <c r="M37" s="126"/>
      <c r="N37" s="126"/>
      <c r="O37" s="126"/>
      <c r="P37" s="126"/>
      <c r="Q37" s="126"/>
      <c r="R37" s="126"/>
      <c r="S37" s="126"/>
      <c r="T37" s="126"/>
      <c r="U37" s="126"/>
      <c r="V37" s="126"/>
      <c r="W37" s="126"/>
      <c r="X37" s="126"/>
      <c r="Y37" s="126"/>
      <c r="Z37" s="126"/>
      <c r="AA37" s="126"/>
      <c r="AB37" s="126"/>
      <c r="AC37" s="126"/>
      <c r="AD37" s="126"/>
      <c r="AE37" s="126"/>
      <c r="AF37" s="126"/>
      <c r="AG37" s="126"/>
      <c r="AH37" s="126"/>
      <c r="AI37" s="126"/>
      <c r="AJ37" s="126"/>
      <c r="AK37" s="126"/>
      <c r="AL37" s="126"/>
      <c r="AM37" s="126"/>
      <c r="AN37" s="126"/>
      <c r="AO37" s="126"/>
      <c r="AP37" s="126"/>
      <c r="AQ37" s="126"/>
      <c r="AR37" s="126"/>
      <c r="AS37" s="126"/>
      <c r="AT37" s="126"/>
      <c r="AU37" s="126"/>
      <c r="AV37" s="126"/>
      <c r="AW37" s="126"/>
      <c r="AX37" s="126"/>
      <c r="AY37" s="126"/>
      <c r="AZ37" s="126"/>
      <c r="BA37" s="126"/>
      <c r="BB37" s="126"/>
      <c r="BC37" s="126"/>
      <c r="BD37" s="126"/>
      <c r="BE37" s="126"/>
      <c r="BF37" s="126"/>
      <c r="BG37" s="126"/>
      <c r="BH37" s="126"/>
      <c r="BI37" s="126"/>
      <c r="BJ37" s="126"/>
      <c r="BK37" s="126"/>
      <c r="BL37" s="126"/>
      <c r="BM37" s="126"/>
      <c r="BN37" s="126"/>
      <c r="BO37" s="126"/>
      <c r="BP37" s="126"/>
      <c r="BQ37" s="126"/>
      <c r="BR37" s="127"/>
      <c r="BS37" s="127"/>
      <c r="BT37" s="127"/>
      <c r="BU37" s="127"/>
      <c r="BV37" s="127"/>
      <c r="BW37" s="127"/>
      <c r="BX37" s="127"/>
      <c r="BY37" s="127"/>
      <c r="BZ37" s="127"/>
      <c r="CA37" s="127"/>
      <c r="CB37" s="127"/>
      <c r="CC37" s="127"/>
      <c r="CD37" s="127"/>
      <c r="CE37" s="127"/>
      <c r="CF37" s="127"/>
      <c r="CG37" s="127"/>
      <c r="CH37" s="127"/>
      <c r="CI37" s="127"/>
      <c r="CJ37" s="127"/>
      <c r="CK37" s="127"/>
      <c r="CL37" s="127"/>
      <c r="CM37" s="127"/>
      <c r="CN37" s="127"/>
      <c r="CO37" s="127"/>
      <c r="CP37" s="127"/>
      <c r="CQ37" s="127"/>
      <c r="CR37" s="127"/>
      <c r="CS37" s="127"/>
      <c r="CT37" s="128"/>
      <c r="CU37" s="59"/>
    </row>
    <row r="38" spans="1:99" s="123" customFormat="1" ht="25.5" customHeight="1">
      <c r="A38" s="124" t="s">
        <v>307</v>
      </c>
      <c r="B38" s="615"/>
      <c r="C38" s="125" t="s">
        <v>1370</v>
      </c>
      <c r="D38" s="477" t="s">
        <v>264</v>
      </c>
      <c r="E38" s="125" t="s">
        <v>1335</v>
      </c>
      <c r="F38" s="125"/>
      <c r="G38" s="125"/>
      <c r="H38" s="125"/>
      <c r="I38" s="125"/>
      <c r="J38" s="125"/>
      <c r="K38" s="125"/>
      <c r="L38" s="126"/>
      <c r="M38" s="126"/>
      <c r="N38" s="126"/>
      <c r="O38" s="126"/>
      <c r="P38" s="126"/>
      <c r="Q38" s="126"/>
      <c r="R38" s="126"/>
      <c r="S38" s="126"/>
      <c r="T38" s="126"/>
      <c r="U38" s="126"/>
      <c r="V38" s="126"/>
      <c r="W38" s="126"/>
      <c r="X38" s="126"/>
      <c r="Y38" s="126"/>
      <c r="Z38" s="126"/>
      <c r="AA38" s="126"/>
      <c r="AB38" s="126"/>
      <c r="AC38" s="126"/>
      <c r="AD38" s="126"/>
      <c r="AE38" s="126"/>
      <c r="AF38" s="126"/>
      <c r="AG38" s="126"/>
      <c r="AH38" s="126"/>
      <c r="AI38" s="126"/>
      <c r="AJ38" s="126"/>
      <c r="AK38" s="126"/>
      <c r="AL38" s="126"/>
      <c r="AM38" s="126"/>
      <c r="AN38" s="126"/>
      <c r="AO38" s="126"/>
      <c r="AP38" s="126"/>
      <c r="AQ38" s="126"/>
      <c r="AR38" s="126"/>
      <c r="AS38" s="126"/>
      <c r="AT38" s="126"/>
      <c r="AU38" s="126"/>
      <c r="AV38" s="126"/>
      <c r="AW38" s="126"/>
      <c r="AX38" s="126"/>
      <c r="AY38" s="126"/>
      <c r="AZ38" s="126"/>
      <c r="BA38" s="126"/>
      <c r="BB38" s="126"/>
      <c r="BC38" s="126"/>
      <c r="BD38" s="126"/>
      <c r="BE38" s="126"/>
      <c r="BF38" s="126"/>
      <c r="BG38" s="126"/>
      <c r="BH38" s="126"/>
      <c r="BI38" s="126"/>
      <c r="BJ38" s="126"/>
      <c r="BK38" s="126"/>
      <c r="BL38" s="126"/>
      <c r="BM38" s="126"/>
      <c r="BN38" s="126"/>
      <c r="BO38" s="126"/>
      <c r="BP38" s="126"/>
      <c r="BQ38" s="126"/>
      <c r="BR38" s="127"/>
      <c r="BS38" s="127"/>
      <c r="BT38" s="127"/>
      <c r="BU38" s="127"/>
      <c r="BV38" s="127"/>
      <c r="BW38" s="127"/>
      <c r="BX38" s="127"/>
      <c r="BY38" s="127"/>
      <c r="BZ38" s="127"/>
      <c r="CA38" s="127"/>
      <c r="CB38" s="127"/>
      <c r="CC38" s="127"/>
      <c r="CD38" s="127"/>
      <c r="CE38" s="127"/>
      <c r="CF38" s="127"/>
      <c r="CG38" s="127"/>
      <c r="CH38" s="127"/>
      <c r="CI38" s="127"/>
      <c r="CJ38" s="127"/>
      <c r="CK38" s="127"/>
      <c r="CL38" s="127"/>
      <c r="CM38" s="127"/>
      <c r="CN38" s="127"/>
      <c r="CO38" s="127"/>
      <c r="CP38" s="127"/>
      <c r="CQ38" s="127"/>
      <c r="CR38" s="127"/>
      <c r="CS38" s="127"/>
      <c r="CT38" s="128"/>
      <c r="CU38" s="59"/>
    </row>
    <row r="39" spans="1:99" s="123" customFormat="1" ht="25.5" customHeight="1">
      <c r="A39" s="124" t="s">
        <v>308</v>
      </c>
      <c r="B39" s="615"/>
      <c r="C39" s="125" t="s">
        <v>1371</v>
      </c>
      <c r="D39" s="477" t="s">
        <v>264</v>
      </c>
      <c r="E39" s="125" t="s">
        <v>1334</v>
      </c>
      <c r="F39" s="125"/>
      <c r="G39" s="125"/>
      <c r="H39" s="125"/>
      <c r="I39" s="125"/>
      <c r="J39" s="125"/>
      <c r="K39" s="125"/>
      <c r="L39" s="126"/>
      <c r="M39" s="126"/>
      <c r="N39" s="126"/>
      <c r="O39" s="126"/>
      <c r="P39" s="126"/>
      <c r="Q39" s="126"/>
      <c r="R39" s="126"/>
      <c r="S39" s="126"/>
      <c r="T39" s="126"/>
      <c r="U39" s="126"/>
      <c r="V39" s="126"/>
      <c r="W39" s="126"/>
      <c r="X39" s="126"/>
      <c r="Y39" s="126"/>
      <c r="Z39" s="126"/>
      <c r="AA39" s="126"/>
      <c r="AB39" s="126"/>
      <c r="AC39" s="126"/>
      <c r="AD39" s="126"/>
      <c r="AE39" s="126"/>
      <c r="AF39" s="126"/>
      <c r="AG39" s="126"/>
      <c r="AH39" s="126"/>
      <c r="AI39" s="126"/>
      <c r="AJ39" s="126"/>
      <c r="AK39" s="126"/>
      <c r="AL39" s="126"/>
      <c r="AM39" s="126"/>
      <c r="AN39" s="126"/>
      <c r="AO39" s="126"/>
      <c r="AP39" s="126"/>
      <c r="AQ39" s="126"/>
      <c r="AR39" s="126"/>
      <c r="AS39" s="126"/>
      <c r="AT39" s="126"/>
      <c r="AU39" s="126"/>
      <c r="AV39" s="126"/>
      <c r="AW39" s="126"/>
      <c r="AX39" s="126"/>
      <c r="AY39" s="126"/>
      <c r="AZ39" s="126"/>
      <c r="BA39" s="126"/>
      <c r="BB39" s="126"/>
      <c r="BC39" s="126"/>
      <c r="BD39" s="126"/>
      <c r="BE39" s="126"/>
      <c r="BF39" s="126"/>
      <c r="BG39" s="126"/>
      <c r="BH39" s="126"/>
      <c r="BI39" s="126"/>
      <c r="BJ39" s="126"/>
      <c r="BK39" s="126"/>
      <c r="BL39" s="126"/>
      <c r="BM39" s="126"/>
      <c r="BN39" s="126"/>
      <c r="BO39" s="126"/>
      <c r="BP39" s="126"/>
      <c r="BQ39" s="126"/>
      <c r="BR39" s="127"/>
      <c r="BS39" s="127"/>
      <c r="BT39" s="127"/>
      <c r="BU39" s="127"/>
      <c r="BV39" s="127"/>
      <c r="BW39" s="127"/>
      <c r="BX39" s="127"/>
      <c r="BY39" s="127"/>
      <c r="BZ39" s="127"/>
      <c r="CA39" s="127"/>
      <c r="CB39" s="127"/>
      <c r="CC39" s="127"/>
      <c r="CD39" s="127"/>
      <c r="CE39" s="127"/>
      <c r="CF39" s="127"/>
      <c r="CG39" s="127"/>
      <c r="CH39" s="127"/>
      <c r="CI39" s="127"/>
      <c r="CJ39" s="127"/>
      <c r="CK39" s="127"/>
      <c r="CL39" s="127"/>
      <c r="CM39" s="127"/>
      <c r="CN39" s="127"/>
      <c r="CO39" s="127"/>
      <c r="CP39" s="127"/>
      <c r="CQ39" s="127"/>
      <c r="CR39" s="127"/>
      <c r="CS39" s="127"/>
      <c r="CT39" s="128"/>
      <c r="CU39" s="59"/>
    </row>
    <row r="40" spans="1:99" s="123" customFormat="1" ht="25.5" customHeight="1">
      <c r="A40" s="124" t="s">
        <v>309</v>
      </c>
      <c r="B40" s="615"/>
      <c r="C40" s="125" t="s">
        <v>1372</v>
      </c>
      <c r="D40" s="477" t="s">
        <v>264</v>
      </c>
      <c r="E40" s="125" t="s">
        <v>1335</v>
      </c>
      <c r="F40" s="125"/>
      <c r="G40" s="125"/>
      <c r="H40" s="125"/>
      <c r="I40" s="125"/>
      <c r="J40" s="125"/>
      <c r="K40" s="125"/>
      <c r="L40" s="126"/>
      <c r="M40" s="126"/>
      <c r="N40" s="126"/>
      <c r="O40" s="126"/>
      <c r="P40" s="126"/>
      <c r="Q40" s="126"/>
      <c r="R40" s="126"/>
      <c r="S40" s="126"/>
      <c r="T40" s="126"/>
      <c r="U40" s="126"/>
      <c r="V40" s="126"/>
      <c r="W40" s="126"/>
      <c r="X40" s="126"/>
      <c r="Y40" s="126"/>
      <c r="Z40" s="126"/>
      <c r="AA40" s="126"/>
      <c r="AB40" s="126"/>
      <c r="AC40" s="126"/>
      <c r="AD40" s="126"/>
      <c r="AE40" s="126"/>
      <c r="AF40" s="126"/>
      <c r="AG40" s="126"/>
      <c r="AH40" s="126"/>
      <c r="AI40" s="126"/>
      <c r="AJ40" s="126"/>
      <c r="AK40" s="126"/>
      <c r="AL40" s="126"/>
      <c r="AM40" s="126"/>
      <c r="AN40" s="126"/>
      <c r="AO40" s="126"/>
      <c r="AP40" s="126"/>
      <c r="AQ40" s="126"/>
      <c r="AR40" s="126"/>
      <c r="AS40" s="126"/>
      <c r="AT40" s="126"/>
      <c r="AU40" s="126"/>
      <c r="AV40" s="126"/>
      <c r="AW40" s="126"/>
      <c r="AX40" s="126"/>
      <c r="AY40" s="126"/>
      <c r="AZ40" s="126"/>
      <c r="BA40" s="126"/>
      <c r="BB40" s="126"/>
      <c r="BC40" s="126"/>
      <c r="BD40" s="126"/>
      <c r="BE40" s="126"/>
      <c r="BF40" s="126"/>
      <c r="BG40" s="126"/>
      <c r="BH40" s="126"/>
      <c r="BI40" s="126"/>
      <c r="BJ40" s="126"/>
      <c r="BK40" s="126"/>
      <c r="BL40" s="126"/>
      <c r="BM40" s="126"/>
      <c r="BN40" s="126"/>
      <c r="BO40" s="126"/>
      <c r="BP40" s="126"/>
      <c r="BQ40" s="126"/>
      <c r="BR40" s="127"/>
      <c r="BS40" s="127"/>
      <c r="BT40" s="127"/>
      <c r="BU40" s="127"/>
      <c r="BV40" s="127"/>
      <c r="BW40" s="127"/>
      <c r="BX40" s="127"/>
      <c r="BY40" s="127"/>
      <c r="BZ40" s="127"/>
      <c r="CA40" s="127"/>
      <c r="CB40" s="127"/>
      <c r="CC40" s="127"/>
      <c r="CD40" s="127"/>
      <c r="CE40" s="127"/>
      <c r="CF40" s="127"/>
      <c r="CG40" s="127"/>
      <c r="CH40" s="127"/>
      <c r="CI40" s="127"/>
      <c r="CJ40" s="127"/>
      <c r="CK40" s="127"/>
      <c r="CL40" s="127"/>
      <c r="CM40" s="127"/>
      <c r="CN40" s="127"/>
      <c r="CO40" s="127"/>
      <c r="CP40" s="127"/>
      <c r="CQ40" s="127"/>
      <c r="CR40" s="127"/>
      <c r="CS40" s="127"/>
      <c r="CT40" s="128"/>
      <c r="CU40" s="59"/>
    </row>
    <row r="41" spans="1:99" s="123" customFormat="1" ht="25.5" customHeight="1">
      <c r="A41" s="124" t="s">
        <v>310</v>
      </c>
      <c r="B41" s="615"/>
      <c r="C41" s="125" t="s">
        <v>1373</v>
      </c>
      <c r="D41" s="477" t="s">
        <v>264</v>
      </c>
      <c r="E41" s="125" t="s">
        <v>1334</v>
      </c>
      <c r="F41" s="125"/>
      <c r="G41" s="125"/>
      <c r="H41" s="125"/>
      <c r="I41" s="125"/>
      <c r="J41" s="125"/>
      <c r="K41" s="125"/>
      <c r="L41" s="126"/>
      <c r="M41" s="126"/>
      <c r="N41" s="126"/>
      <c r="O41" s="126"/>
      <c r="P41" s="126"/>
      <c r="Q41" s="126"/>
      <c r="R41" s="126"/>
      <c r="S41" s="126"/>
      <c r="T41" s="126"/>
      <c r="U41" s="126"/>
      <c r="V41" s="126"/>
      <c r="W41" s="126"/>
      <c r="X41" s="126"/>
      <c r="Y41" s="126"/>
      <c r="Z41" s="126"/>
      <c r="AA41" s="126"/>
      <c r="AB41" s="126"/>
      <c r="AC41" s="126"/>
      <c r="AD41" s="126"/>
      <c r="AE41" s="126"/>
      <c r="AF41" s="126"/>
      <c r="AG41" s="126"/>
      <c r="AH41" s="126"/>
      <c r="AI41" s="126"/>
      <c r="AJ41" s="126"/>
      <c r="AK41" s="126"/>
      <c r="AL41" s="126"/>
      <c r="AM41" s="126"/>
      <c r="AN41" s="126"/>
      <c r="AO41" s="126"/>
      <c r="AP41" s="126"/>
      <c r="AQ41" s="126"/>
      <c r="AR41" s="126"/>
      <c r="AS41" s="126"/>
      <c r="AT41" s="126"/>
      <c r="AU41" s="126"/>
      <c r="AV41" s="126"/>
      <c r="AW41" s="126"/>
      <c r="AX41" s="126"/>
      <c r="AY41" s="126"/>
      <c r="AZ41" s="126"/>
      <c r="BA41" s="126"/>
      <c r="BB41" s="126"/>
      <c r="BC41" s="126"/>
      <c r="BD41" s="126"/>
      <c r="BE41" s="126"/>
      <c r="BF41" s="126"/>
      <c r="BG41" s="126"/>
      <c r="BH41" s="126"/>
      <c r="BI41" s="126"/>
      <c r="BJ41" s="126"/>
      <c r="BK41" s="126"/>
      <c r="BL41" s="126"/>
      <c r="BM41" s="126"/>
      <c r="BN41" s="126"/>
      <c r="BO41" s="126"/>
      <c r="BP41" s="126"/>
      <c r="BQ41" s="126"/>
      <c r="BR41" s="127"/>
      <c r="BS41" s="127"/>
      <c r="BT41" s="127"/>
      <c r="BU41" s="127"/>
      <c r="BV41" s="127"/>
      <c r="BW41" s="127"/>
      <c r="BX41" s="127"/>
      <c r="BY41" s="127"/>
      <c r="BZ41" s="127"/>
      <c r="CA41" s="127"/>
      <c r="CB41" s="127"/>
      <c r="CC41" s="127"/>
      <c r="CD41" s="127"/>
      <c r="CE41" s="127"/>
      <c r="CF41" s="127"/>
      <c r="CG41" s="127"/>
      <c r="CH41" s="127"/>
      <c r="CI41" s="127"/>
      <c r="CJ41" s="127"/>
      <c r="CK41" s="127"/>
      <c r="CL41" s="127"/>
      <c r="CM41" s="127"/>
      <c r="CN41" s="127"/>
      <c r="CO41" s="127"/>
      <c r="CP41" s="127"/>
      <c r="CQ41" s="127"/>
      <c r="CR41" s="127"/>
      <c r="CS41" s="127"/>
      <c r="CT41" s="128"/>
      <c r="CU41" s="59"/>
    </row>
    <row r="42" spans="1:99" s="123" customFormat="1" ht="25.5" customHeight="1">
      <c r="A42" s="124" t="s">
        <v>311</v>
      </c>
      <c r="B42" s="615"/>
      <c r="C42" s="125" t="s">
        <v>1374</v>
      </c>
      <c r="D42" s="477" t="s">
        <v>264</v>
      </c>
      <c r="E42" s="125" t="s">
        <v>1338</v>
      </c>
      <c r="F42" s="125"/>
      <c r="G42" s="125"/>
      <c r="H42" s="125"/>
      <c r="I42" s="125"/>
      <c r="J42" s="125"/>
      <c r="K42" s="125"/>
      <c r="L42" s="126"/>
      <c r="M42" s="126"/>
      <c r="N42" s="126"/>
      <c r="O42" s="126"/>
      <c r="P42" s="126"/>
      <c r="Q42" s="126"/>
      <c r="R42" s="126"/>
      <c r="S42" s="126"/>
      <c r="T42" s="126"/>
      <c r="U42" s="126"/>
      <c r="V42" s="126"/>
      <c r="W42" s="126"/>
      <c r="X42" s="126"/>
      <c r="Y42" s="126"/>
      <c r="Z42" s="126"/>
      <c r="AA42" s="126"/>
      <c r="AB42" s="126"/>
      <c r="AC42" s="126"/>
      <c r="AD42" s="126"/>
      <c r="AE42" s="126"/>
      <c r="AF42" s="126"/>
      <c r="AG42" s="126"/>
      <c r="AH42" s="126"/>
      <c r="AI42" s="126"/>
      <c r="AJ42" s="126"/>
      <c r="AK42" s="126"/>
      <c r="AL42" s="126"/>
      <c r="AM42" s="126"/>
      <c r="AN42" s="126"/>
      <c r="AO42" s="126"/>
      <c r="AP42" s="126"/>
      <c r="AQ42" s="126"/>
      <c r="AR42" s="126"/>
      <c r="AS42" s="126"/>
      <c r="AT42" s="126"/>
      <c r="AU42" s="126"/>
      <c r="AV42" s="126"/>
      <c r="AW42" s="126"/>
      <c r="AX42" s="126"/>
      <c r="AY42" s="126"/>
      <c r="AZ42" s="126"/>
      <c r="BA42" s="126"/>
      <c r="BB42" s="126"/>
      <c r="BC42" s="126"/>
      <c r="BD42" s="126"/>
      <c r="BE42" s="126"/>
      <c r="BF42" s="126"/>
      <c r="BG42" s="126"/>
      <c r="BH42" s="126"/>
      <c r="BI42" s="126"/>
      <c r="BJ42" s="126"/>
      <c r="BK42" s="126"/>
      <c r="BL42" s="126"/>
      <c r="BM42" s="126"/>
      <c r="BN42" s="126"/>
      <c r="BO42" s="126"/>
      <c r="BP42" s="126"/>
      <c r="BQ42" s="126"/>
      <c r="BR42" s="127"/>
      <c r="BS42" s="127"/>
      <c r="BT42" s="127"/>
      <c r="BU42" s="127"/>
      <c r="BV42" s="127"/>
      <c r="BW42" s="127"/>
      <c r="BX42" s="127"/>
      <c r="BY42" s="127"/>
      <c r="BZ42" s="127"/>
      <c r="CA42" s="127"/>
      <c r="CB42" s="127"/>
      <c r="CC42" s="127"/>
      <c r="CD42" s="127"/>
      <c r="CE42" s="127"/>
      <c r="CF42" s="127"/>
      <c r="CG42" s="127"/>
      <c r="CH42" s="127"/>
      <c r="CI42" s="127"/>
      <c r="CJ42" s="127"/>
      <c r="CK42" s="127"/>
      <c r="CL42" s="127"/>
      <c r="CM42" s="127"/>
      <c r="CN42" s="127"/>
      <c r="CO42" s="127"/>
      <c r="CP42" s="127"/>
      <c r="CQ42" s="127"/>
      <c r="CR42" s="127"/>
      <c r="CS42" s="127"/>
      <c r="CT42" s="128"/>
      <c r="CU42" s="59"/>
    </row>
    <row r="43" spans="1:99" s="123" customFormat="1" ht="25.5" customHeight="1">
      <c r="A43" s="124" t="s">
        <v>312</v>
      </c>
      <c r="B43" s="615"/>
      <c r="C43" s="125" t="s">
        <v>1375</v>
      </c>
      <c r="D43" s="477" t="s">
        <v>264</v>
      </c>
      <c r="E43" s="125" t="s">
        <v>1338</v>
      </c>
      <c r="F43" s="125"/>
      <c r="G43" s="125"/>
      <c r="H43" s="125"/>
      <c r="I43" s="125"/>
      <c r="J43" s="125"/>
      <c r="K43" s="125"/>
      <c r="L43" s="126"/>
      <c r="M43" s="126"/>
      <c r="N43" s="126"/>
      <c r="O43" s="126"/>
      <c r="P43" s="126"/>
      <c r="Q43" s="126"/>
      <c r="R43" s="126"/>
      <c r="S43" s="126"/>
      <c r="T43" s="126"/>
      <c r="U43" s="126"/>
      <c r="V43" s="126"/>
      <c r="W43" s="126"/>
      <c r="X43" s="126"/>
      <c r="Y43" s="126"/>
      <c r="Z43" s="126"/>
      <c r="AA43" s="126"/>
      <c r="AB43" s="126"/>
      <c r="AC43" s="126"/>
      <c r="AD43" s="126"/>
      <c r="AE43" s="126"/>
      <c r="AF43" s="126"/>
      <c r="AG43" s="126"/>
      <c r="AH43" s="126"/>
      <c r="AI43" s="126"/>
      <c r="AJ43" s="126"/>
      <c r="AK43" s="126"/>
      <c r="AL43" s="126"/>
      <c r="AM43" s="126"/>
      <c r="AN43" s="126"/>
      <c r="AO43" s="126"/>
      <c r="AP43" s="126"/>
      <c r="AQ43" s="126"/>
      <c r="AR43" s="126"/>
      <c r="AS43" s="126"/>
      <c r="AT43" s="126"/>
      <c r="AU43" s="126"/>
      <c r="AV43" s="126"/>
      <c r="AW43" s="126"/>
      <c r="AX43" s="126"/>
      <c r="AY43" s="126"/>
      <c r="AZ43" s="126"/>
      <c r="BA43" s="126"/>
      <c r="BB43" s="126"/>
      <c r="BC43" s="126"/>
      <c r="BD43" s="126"/>
      <c r="BE43" s="126"/>
      <c r="BF43" s="126"/>
      <c r="BG43" s="126"/>
      <c r="BH43" s="126"/>
      <c r="BI43" s="126"/>
      <c r="BJ43" s="126"/>
      <c r="BK43" s="126"/>
      <c r="BL43" s="126"/>
      <c r="BM43" s="126"/>
      <c r="BN43" s="126"/>
      <c r="BO43" s="126"/>
      <c r="BP43" s="126"/>
      <c r="BQ43" s="126"/>
      <c r="BR43" s="127"/>
      <c r="BS43" s="127"/>
      <c r="BT43" s="127"/>
      <c r="BU43" s="127"/>
      <c r="BV43" s="127"/>
      <c r="BW43" s="127"/>
      <c r="BX43" s="127"/>
      <c r="BY43" s="127"/>
      <c r="BZ43" s="127"/>
      <c r="CA43" s="127"/>
      <c r="CB43" s="127"/>
      <c r="CC43" s="127"/>
      <c r="CD43" s="127"/>
      <c r="CE43" s="127"/>
      <c r="CF43" s="127"/>
      <c r="CG43" s="127"/>
      <c r="CH43" s="127"/>
      <c r="CI43" s="127"/>
      <c r="CJ43" s="127"/>
      <c r="CK43" s="127"/>
      <c r="CL43" s="127"/>
      <c r="CM43" s="127"/>
      <c r="CN43" s="127"/>
      <c r="CO43" s="127"/>
      <c r="CP43" s="127"/>
      <c r="CQ43" s="127"/>
      <c r="CR43" s="127"/>
      <c r="CS43" s="127"/>
      <c r="CT43" s="128"/>
      <c r="CU43" s="59"/>
    </row>
    <row r="44" spans="1:99" s="123" customFormat="1" ht="25.5" customHeight="1">
      <c r="A44" s="124" t="s">
        <v>313</v>
      </c>
      <c r="B44" s="615"/>
      <c r="C44" s="125" t="s">
        <v>1376</v>
      </c>
      <c r="D44" s="477" t="s">
        <v>264</v>
      </c>
      <c r="E44" s="125" t="s">
        <v>1338</v>
      </c>
      <c r="F44" s="125"/>
      <c r="G44" s="125"/>
      <c r="H44" s="125"/>
      <c r="I44" s="125"/>
      <c r="J44" s="125"/>
      <c r="K44" s="125"/>
      <c r="L44" s="126"/>
      <c r="M44" s="126"/>
      <c r="N44" s="126"/>
      <c r="O44" s="126"/>
      <c r="P44" s="126"/>
      <c r="Q44" s="126"/>
      <c r="R44" s="126"/>
      <c r="S44" s="126"/>
      <c r="T44" s="126"/>
      <c r="U44" s="126"/>
      <c r="V44" s="126"/>
      <c r="W44" s="126"/>
      <c r="X44" s="126"/>
      <c r="Y44" s="126"/>
      <c r="Z44" s="126"/>
      <c r="AA44" s="126"/>
      <c r="AB44" s="126"/>
      <c r="AC44" s="126"/>
      <c r="AD44" s="126"/>
      <c r="AE44" s="126"/>
      <c r="AF44" s="126"/>
      <c r="AG44" s="126"/>
      <c r="AH44" s="126"/>
      <c r="AI44" s="126"/>
      <c r="AJ44" s="126"/>
      <c r="AK44" s="126"/>
      <c r="AL44" s="126"/>
      <c r="AM44" s="126"/>
      <c r="AN44" s="126"/>
      <c r="AO44" s="126"/>
      <c r="AP44" s="126"/>
      <c r="AQ44" s="126"/>
      <c r="AR44" s="126"/>
      <c r="AS44" s="126"/>
      <c r="AT44" s="126"/>
      <c r="AU44" s="126"/>
      <c r="AV44" s="126"/>
      <c r="AW44" s="126"/>
      <c r="AX44" s="126"/>
      <c r="AY44" s="126"/>
      <c r="AZ44" s="126"/>
      <c r="BA44" s="126"/>
      <c r="BB44" s="126"/>
      <c r="BC44" s="126"/>
      <c r="BD44" s="126"/>
      <c r="BE44" s="126"/>
      <c r="BF44" s="126"/>
      <c r="BG44" s="126"/>
      <c r="BH44" s="126"/>
      <c r="BI44" s="126"/>
      <c r="BJ44" s="126"/>
      <c r="BK44" s="126"/>
      <c r="BL44" s="126"/>
      <c r="BM44" s="126"/>
      <c r="BN44" s="126"/>
      <c r="BO44" s="126"/>
      <c r="BP44" s="126"/>
      <c r="BQ44" s="126"/>
      <c r="BR44" s="127"/>
      <c r="BS44" s="127"/>
      <c r="BT44" s="127"/>
      <c r="BU44" s="127"/>
      <c r="BV44" s="127"/>
      <c r="BW44" s="127"/>
      <c r="BX44" s="127"/>
      <c r="BY44" s="127"/>
      <c r="BZ44" s="127"/>
      <c r="CA44" s="127"/>
      <c r="CB44" s="127"/>
      <c r="CC44" s="127"/>
      <c r="CD44" s="127"/>
      <c r="CE44" s="127"/>
      <c r="CF44" s="127"/>
      <c r="CG44" s="127"/>
      <c r="CH44" s="127"/>
      <c r="CI44" s="127"/>
      <c r="CJ44" s="127"/>
      <c r="CK44" s="127"/>
      <c r="CL44" s="127"/>
      <c r="CM44" s="127"/>
      <c r="CN44" s="127"/>
      <c r="CO44" s="127"/>
      <c r="CP44" s="127"/>
      <c r="CQ44" s="127"/>
      <c r="CR44" s="127"/>
      <c r="CS44" s="127"/>
      <c r="CT44" s="128"/>
      <c r="CU44" s="59"/>
    </row>
    <row r="45" spans="1:99" s="123" customFormat="1" ht="25.5" customHeight="1">
      <c r="A45" s="124" t="s">
        <v>314</v>
      </c>
      <c r="B45" s="615"/>
      <c r="C45" s="125" t="s">
        <v>1377</v>
      </c>
      <c r="D45" s="477"/>
      <c r="E45" s="125" t="s">
        <v>1338</v>
      </c>
      <c r="F45" s="125"/>
      <c r="G45" s="125"/>
      <c r="H45" s="125"/>
      <c r="I45" s="125"/>
      <c r="J45" s="125"/>
      <c r="K45" s="125"/>
      <c r="L45" s="126"/>
      <c r="M45" s="126"/>
      <c r="N45" s="126"/>
      <c r="O45" s="126"/>
      <c r="P45" s="126"/>
      <c r="Q45" s="126"/>
      <c r="R45" s="126"/>
      <c r="S45" s="126"/>
      <c r="T45" s="126"/>
      <c r="U45" s="126"/>
      <c r="V45" s="126"/>
      <c r="W45" s="126"/>
      <c r="X45" s="126"/>
      <c r="Y45" s="126"/>
      <c r="Z45" s="126"/>
      <c r="AA45" s="126"/>
      <c r="AB45" s="126"/>
      <c r="AC45" s="126"/>
      <c r="AD45" s="126"/>
      <c r="AE45" s="126"/>
      <c r="AF45" s="126"/>
      <c r="AG45" s="126"/>
      <c r="AH45" s="126"/>
      <c r="AI45" s="126"/>
      <c r="AJ45" s="126"/>
      <c r="AK45" s="126"/>
      <c r="AL45" s="126"/>
      <c r="AM45" s="126"/>
      <c r="AN45" s="126"/>
      <c r="AO45" s="126"/>
      <c r="AP45" s="126"/>
      <c r="AQ45" s="126"/>
      <c r="AR45" s="126"/>
      <c r="AS45" s="126"/>
      <c r="AT45" s="126"/>
      <c r="AU45" s="126"/>
      <c r="AV45" s="126"/>
      <c r="AW45" s="126"/>
      <c r="AX45" s="126"/>
      <c r="AY45" s="126"/>
      <c r="AZ45" s="126"/>
      <c r="BA45" s="126"/>
      <c r="BB45" s="126"/>
      <c r="BC45" s="126"/>
      <c r="BD45" s="126"/>
      <c r="BE45" s="126"/>
      <c r="BF45" s="126"/>
      <c r="BG45" s="126"/>
      <c r="BH45" s="126"/>
      <c r="BI45" s="126"/>
      <c r="BJ45" s="126"/>
      <c r="BK45" s="126"/>
      <c r="BL45" s="126"/>
      <c r="BM45" s="126"/>
      <c r="BN45" s="126"/>
      <c r="BO45" s="126"/>
      <c r="BP45" s="126"/>
      <c r="BQ45" s="126"/>
      <c r="BR45" s="127"/>
      <c r="BS45" s="127"/>
      <c r="BT45" s="127"/>
      <c r="BU45" s="127"/>
      <c r="BV45" s="127"/>
      <c r="BW45" s="127"/>
      <c r="BX45" s="127"/>
      <c r="BY45" s="127"/>
      <c r="BZ45" s="127"/>
      <c r="CA45" s="127"/>
      <c r="CB45" s="127"/>
      <c r="CC45" s="127"/>
      <c r="CD45" s="127"/>
      <c r="CE45" s="127"/>
      <c r="CF45" s="127"/>
      <c r="CG45" s="127"/>
      <c r="CH45" s="127"/>
      <c r="CI45" s="127"/>
      <c r="CJ45" s="127"/>
      <c r="CK45" s="127"/>
      <c r="CL45" s="127"/>
      <c r="CM45" s="127"/>
      <c r="CN45" s="127"/>
      <c r="CO45" s="127"/>
      <c r="CP45" s="127"/>
      <c r="CQ45" s="127"/>
      <c r="CR45" s="127"/>
      <c r="CS45" s="127"/>
      <c r="CT45" s="128"/>
      <c r="CU45" s="59"/>
    </row>
    <row r="46" spans="1:99" s="123" customFormat="1" ht="25.5" customHeight="1">
      <c r="A46" s="124" t="s">
        <v>315</v>
      </c>
      <c r="B46" s="615"/>
      <c r="C46" s="125" t="s">
        <v>1108</v>
      </c>
      <c r="D46" s="477" t="s">
        <v>1100</v>
      </c>
      <c r="E46" s="125" t="s">
        <v>1105</v>
      </c>
      <c r="F46" s="125"/>
      <c r="G46" s="125"/>
      <c r="H46" s="125"/>
      <c r="I46" s="125"/>
      <c r="J46" s="125"/>
      <c r="K46" s="125"/>
      <c r="L46" s="126"/>
      <c r="M46" s="126"/>
      <c r="N46" s="126"/>
      <c r="O46" s="126"/>
      <c r="P46" s="126"/>
      <c r="Q46" s="126"/>
      <c r="R46" s="126"/>
      <c r="S46" s="126"/>
      <c r="T46" s="126"/>
      <c r="U46" s="126"/>
      <c r="V46" s="126"/>
      <c r="W46" s="126"/>
      <c r="X46" s="126"/>
      <c r="Y46" s="126"/>
      <c r="Z46" s="126"/>
      <c r="AA46" s="126"/>
      <c r="AB46" s="126"/>
      <c r="AC46" s="126"/>
      <c r="AD46" s="126"/>
      <c r="AE46" s="126"/>
      <c r="AF46" s="126"/>
      <c r="AG46" s="126"/>
      <c r="AH46" s="126"/>
      <c r="AI46" s="126"/>
      <c r="AJ46" s="126"/>
      <c r="AK46" s="126"/>
      <c r="AL46" s="126"/>
      <c r="AM46" s="126"/>
      <c r="AN46" s="126"/>
      <c r="AO46" s="126"/>
      <c r="AP46" s="126"/>
      <c r="AQ46" s="126"/>
      <c r="AR46" s="126"/>
      <c r="AS46" s="126"/>
      <c r="AT46" s="126"/>
      <c r="AU46" s="126"/>
      <c r="AV46" s="126"/>
      <c r="AW46" s="126"/>
      <c r="AX46" s="126"/>
      <c r="AY46" s="126"/>
      <c r="AZ46" s="126"/>
      <c r="BA46" s="126"/>
      <c r="BB46" s="126"/>
      <c r="BC46" s="126"/>
      <c r="BD46" s="126"/>
      <c r="BE46" s="126"/>
      <c r="BF46" s="126"/>
      <c r="BG46" s="126"/>
      <c r="BH46" s="126"/>
      <c r="BI46" s="126"/>
      <c r="BJ46" s="126"/>
      <c r="BK46" s="126"/>
      <c r="BL46" s="126"/>
      <c r="BM46" s="126"/>
      <c r="BN46" s="126"/>
      <c r="BO46" s="126"/>
      <c r="BP46" s="126"/>
      <c r="BQ46" s="126"/>
      <c r="BR46" s="127"/>
      <c r="BS46" s="127"/>
      <c r="BT46" s="127"/>
      <c r="BU46" s="127"/>
      <c r="BV46" s="127"/>
      <c r="BW46" s="127"/>
      <c r="BX46" s="127"/>
      <c r="BY46" s="127"/>
      <c r="BZ46" s="127"/>
      <c r="CA46" s="127"/>
      <c r="CB46" s="127"/>
      <c r="CC46" s="127"/>
      <c r="CD46" s="127"/>
      <c r="CE46" s="127"/>
      <c r="CF46" s="127"/>
      <c r="CG46" s="127"/>
      <c r="CH46" s="127"/>
      <c r="CI46" s="127"/>
      <c r="CJ46" s="127"/>
      <c r="CK46" s="127"/>
      <c r="CL46" s="127"/>
      <c r="CM46" s="127"/>
      <c r="CN46" s="127"/>
      <c r="CO46" s="127"/>
      <c r="CP46" s="127"/>
      <c r="CQ46" s="127"/>
      <c r="CR46" s="127"/>
      <c r="CS46" s="127"/>
      <c r="CT46" s="128"/>
      <c r="CU46" s="59"/>
    </row>
    <row r="47" spans="1:99" s="123" customFormat="1" ht="25.5" customHeight="1">
      <c r="A47" s="124" t="s">
        <v>316</v>
      </c>
      <c r="B47" s="615"/>
      <c r="C47" s="125" t="s">
        <v>1104</v>
      </c>
      <c r="D47" s="477" t="s">
        <v>1100</v>
      </c>
      <c r="E47" s="125" t="s">
        <v>1105</v>
      </c>
      <c r="F47" s="125"/>
      <c r="G47" s="125"/>
      <c r="H47" s="125"/>
      <c r="I47" s="125"/>
      <c r="J47" s="125"/>
      <c r="K47" s="125"/>
      <c r="L47" s="126"/>
      <c r="M47" s="126"/>
      <c r="N47" s="126"/>
      <c r="O47" s="126"/>
      <c r="P47" s="126"/>
      <c r="Q47" s="126"/>
      <c r="R47" s="126"/>
      <c r="S47" s="126"/>
      <c r="T47" s="126"/>
      <c r="U47" s="126"/>
      <c r="V47" s="126"/>
      <c r="W47" s="126"/>
      <c r="X47" s="126"/>
      <c r="Y47" s="126"/>
      <c r="Z47" s="126"/>
      <c r="AA47" s="126"/>
      <c r="AB47" s="126"/>
      <c r="AC47" s="126"/>
      <c r="AD47" s="126"/>
      <c r="AE47" s="126"/>
      <c r="AF47" s="126"/>
      <c r="AG47" s="126"/>
      <c r="AH47" s="126"/>
      <c r="AI47" s="126"/>
      <c r="AJ47" s="126"/>
      <c r="AK47" s="126"/>
      <c r="AL47" s="126"/>
      <c r="AM47" s="126"/>
      <c r="AN47" s="126"/>
      <c r="AO47" s="126"/>
      <c r="AP47" s="126"/>
      <c r="AQ47" s="126"/>
      <c r="AR47" s="126"/>
      <c r="AS47" s="126"/>
      <c r="AT47" s="126"/>
      <c r="AU47" s="126"/>
      <c r="AV47" s="126"/>
      <c r="AW47" s="126"/>
      <c r="AX47" s="126"/>
      <c r="AY47" s="126"/>
      <c r="AZ47" s="126"/>
      <c r="BA47" s="126"/>
      <c r="BB47" s="126"/>
      <c r="BC47" s="126"/>
      <c r="BD47" s="126"/>
      <c r="BE47" s="126"/>
      <c r="BF47" s="126"/>
      <c r="BG47" s="126"/>
      <c r="BH47" s="126"/>
      <c r="BI47" s="126"/>
      <c r="BJ47" s="126"/>
      <c r="BK47" s="126"/>
      <c r="BL47" s="126"/>
      <c r="BM47" s="126"/>
      <c r="BN47" s="126"/>
      <c r="BO47" s="126"/>
      <c r="BP47" s="126"/>
      <c r="BQ47" s="126"/>
      <c r="BR47" s="127"/>
      <c r="BS47" s="127"/>
      <c r="BT47" s="127"/>
      <c r="BU47" s="127"/>
      <c r="BV47" s="127"/>
      <c r="BW47" s="127"/>
      <c r="BX47" s="127"/>
      <c r="BY47" s="127"/>
      <c r="BZ47" s="127"/>
      <c r="CA47" s="127"/>
      <c r="CB47" s="127"/>
      <c r="CC47" s="127"/>
      <c r="CD47" s="127"/>
      <c r="CE47" s="127"/>
      <c r="CF47" s="127"/>
      <c r="CG47" s="127"/>
      <c r="CH47" s="127"/>
      <c r="CI47" s="127"/>
      <c r="CJ47" s="127"/>
      <c r="CK47" s="127"/>
      <c r="CL47" s="127"/>
      <c r="CM47" s="127"/>
      <c r="CN47" s="127"/>
      <c r="CO47" s="127"/>
      <c r="CP47" s="127"/>
      <c r="CQ47" s="127"/>
      <c r="CR47" s="127"/>
      <c r="CS47" s="127"/>
      <c r="CT47" s="128"/>
      <c r="CU47" s="59"/>
    </row>
    <row r="48" spans="1:99" s="123" customFormat="1" ht="25.5" customHeight="1">
      <c r="A48" s="124" t="s">
        <v>317</v>
      </c>
      <c r="B48" s="615"/>
      <c r="C48" s="125" t="s">
        <v>1104</v>
      </c>
      <c r="D48" s="477" t="s">
        <v>1100</v>
      </c>
      <c r="E48" s="125" t="s">
        <v>1336</v>
      </c>
      <c r="F48" s="125"/>
      <c r="G48" s="125"/>
      <c r="H48" s="125"/>
      <c r="I48" s="125"/>
      <c r="J48" s="125"/>
      <c r="K48" s="125"/>
      <c r="L48" s="126"/>
      <c r="M48" s="126"/>
      <c r="N48" s="126"/>
      <c r="O48" s="126"/>
      <c r="P48" s="126"/>
      <c r="Q48" s="126"/>
      <c r="R48" s="126"/>
      <c r="S48" s="126"/>
      <c r="T48" s="126"/>
      <c r="U48" s="126"/>
      <c r="V48" s="126"/>
      <c r="W48" s="126"/>
      <c r="X48" s="126"/>
      <c r="Y48" s="126"/>
      <c r="Z48" s="126"/>
      <c r="AA48" s="126"/>
      <c r="AB48" s="126"/>
      <c r="AC48" s="126"/>
      <c r="AD48" s="126"/>
      <c r="AE48" s="126"/>
      <c r="AF48" s="126"/>
      <c r="AG48" s="126"/>
      <c r="AH48" s="126"/>
      <c r="AI48" s="126"/>
      <c r="AJ48" s="126"/>
      <c r="AK48" s="126"/>
      <c r="AL48" s="126"/>
      <c r="AM48" s="126"/>
      <c r="AN48" s="126"/>
      <c r="AO48" s="126"/>
      <c r="AP48" s="126"/>
      <c r="AQ48" s="126"/>
      <c r="AR48" s="126"/>
      <c r="AS48" s="126"/>
      <c r="AT48" s="126"/>
      <c r="AU48" s="126"/>
      <c r="AV48" s="126"/>
      <c r="AW48" s="126"/>
      <c r="AX48" s="126"/>
      <c r="AY48" s="126"/>
      <c r="AZ48" s="126"/>
      <c r="BA48" s="126"/>
      <c r="BB48" s="126"/>
      <c r="BC48" s="126"/>
      <c r="BD48" s="126"/>
      <c r="BE48" s="126"/>
      <c r="BF48" s="126"/>
      <c r="BG48" s="126"/>
      <c r="BH48" s="126"/>
      <c r="BI48" s="126"/>
      <c r="BJ48" s="126"/>
      <c r="BK48" s="126"/>
      <c r="BL48" s="126"/>
      <c r="BM48" s="126"/>
      <c r="BN48" s="126"/>
      <c r="BO48" s="126"/>
      <c r="BP48" s="126"/>
      <c r="BQ48" s="126"/>
      <c r="BR48" s="127"/>
      <c r="BS48" s="127"/>
      <c r="BT48" s="127"/>
      <c r="BU48" s="127"/>
      <c r="BV48" s="127"/>
      <c r="BW48" s="127"/>
      <c r="BX48" s="127"/>
      <c r="BY48" s="127"/>
      <c r="BZ48" s="127"/>
      <c r="CA48" s="127"/>
      <c r="CB48" s="127"/>
      <c r="CC48" s="127"/>
      <c r="CD48" s="127"/>
      <c r="CE48" s="127"/>
      <c r="CF48" s="127"/>
      <c r="CG48" s="127"/>
      <c r="CH48" s="127"/>
      <c r="CI48" s="127"/>
      <c r="CJ48" s="127"/>
      <c r="CK48" s="127"/>
      <c r="CL48" s="127"/>
      <c r="CM48" s="127"/>
      <c r="CN48" s="127"/>
      <c r="CO48" s="127"/>
      <c r="CP48" s="127"/>
      <c r="CQ48" s="127"/>
      <c r="CR48" s="127"/>
      <c r="CS48" s="127"/>
      <c r="CT48" s="128"/>
      <c r="CU48" s="59"/>
    </row>
    <row r="49" spans="1:99" s="123" customFormat="1" ht="25.5" customHeight="1">
      <c r="A49" s="124" t="s">
        <v>318</v>
      </c>
      <c r="B49" s="615"/>
      <c r="C49" s="125" t="s">
        <v>1114</v>
      </c>
      <c r="D49" s="477" t="s">
        <v>1100</v>
      </c>
      <c r="E49" s="125" t="s">
        <v>1336</v>
      </c>
      <c r="F49" s="125"/>
      <c r="G49" s="125"/>
      <c r="H49" s="125"/>
      <c r="I49" s="125"/>
      <c r="J49" s="125"/>
      <c r="K49" s="125"/>
      <c r="L49" s="126"/>
      <c r="M49" s="126"/>
      <c r="N49" s="126"/>
      <c r="O49" s="126"/>
      <c r="P49" s="126"/>
      <c r="Q49" s="126"/>
      <c r="R49" s="126"/>
      <c r="S49" s="126"/>
      <c r="T49" s="126"/>
      <c r="U49" s="126"/>
      <c r="V49" s="126"/>
      <c r="W49" s="126"/>
      <c r="X49" s="126"/>
      <c r="Y49" s="126"/>
      <c r="Z49" s="126"/>
      <c r="AA49" s="126"/>
      <c r="AB49" s="126"/>
      <c r="AC49" s="126"/>
      <c r="AD49" s="126"/>
      <c r="AE49" s="126"/>
      <c r="AF49" s="126"/>
      <c r="AG49" s="126"/>
      <c r="AH49" s="126"/>
      <c r="AI49" s="126"/>
      <c r="AJ49" s="126"/>
      <c r="AK49" s="126"/>
      <c r="AL49" s="126"/>
      <c r="AM49" s="126"/>
      <c r="AN49" s="126"/>
      <c r="AO49" s="126"/>
      <c r="AP49" s="126"/>
      <c r="AQ49" s="126"/>
      <c r="AR49" s="126"/>
      <c r="AS49" s="126"/>
      <c r="AT49" s="126"/>
      <c r="AU49" s="126"/>
      <c r="AV49" s="126"/>
      <c r="AW49" s="126"/>
      <c r="AX49" s="126"/>
      <c r="AY49" s="126"/>
      <c r="AZ49" s="126"/>
      <c r="BA49" s="126"/>
      <c r="BB49" s="126"/>
      <c r="BC49" s="126"/>
      <c r="BD49" s="126"/>
      <c r="BE49" s="126"/>
      <c r="BF49" s="126"/>
      <c r="BG49" s="126"/>
      <c r="BH49" s="126"/>
      <c r="BI49" s="126"/>
      <c r="BJ49" s="126"/>
      <c r="BK49" s="126"/>
      <c r="BL49" s="126"/>
      <c r="BM49" s="126"/>
      <c r="BN49" s="126"/>
      <c r="BO49" s="126"/>
      <c r="BP49" s="126"/>
      <c r="BQ49" s="126"/>
      <c r="BR49" s="127"/>
      <c r="BS49" s="127"/>
      <c r="BT49" s="127"/>
      <c r="BU49" s="127"/>
      <c r="BV49" s="127"/>
      <c r="BW49" s="127"/>
      <c r="BX49" s="127"/>
      <c r="BY49" s="127"/>
      <c r="BZ49" s="127"/>
      <c r="CA49" s="127"/>
      <c r="CB49" s="127"/>
      <c r="CC49" s="127"/>
      <c r="CD49" s="127"/>
      <c r="CE49" s="127"/>
      <c r="CF49" s="127"/>
      <c r="CG49" s="127"/>
      <c r="CH49" s="127"/>
      <c r="CI49" s="127"/>
      <c r="CJ49" s="127"/>
      <c r="CK49" s="127"/>
      <c r="CL49" s="127"/>
      <c r="CM49" s="127"/>
      <c r="CN49" s="127"/>
      <c r="CO49" s="127"/>
      <c r="CP49" s="127"/>
      <c r="CQ49" s="127"/>
      <c r="CR49" s="127"/>
      <c r="CS49" s="127"/>
      <c r="CT49" s="128"/>
      <c r="CU49" s="59"/>
    </row>
    <row r="50" spans="1:99" s="123" customFormat="1" ht="25.5" customHeight="1">
      <c r="A50" s="124" t="s">
        <v>319</v>
      </c>
      <c r="B50" s="615"/>
      <c r="C50" s="125" t="s">
        <v>1113</v>
      </c>
      <c r="D50" s="477" t="s">
        <v>1100</v>
      </c>
      <c r="E50" s="125" t="s">
        <v>1337</v>
      </c>
      <c r="F50" s="125"/>
      <c r="G50" s="125"/>
      <c r="H50" s="125"/>
      <c r="I50" s="125"/>
      <c r="J50" s="125"/>
      <c r="K50" s="125"/>
      <c r="L50" s="126"/>
      <c r="M50" s="126"/>
      <c r="N50" s="126"/>
      <c r="O50" s="126"/>
      <c r="P50" s="126"/>
      <c r="Q50" s="126"/>
      <c r="R50" s="126"/>
      <c r="S50" s="126"/>
      <c r="T50" s="126"/>
      <c r="U50" s="126"/>
      <c r="V50" s="126"/>
      <c r="W50" s="126"/>
      <c r="X50" s="126"/>
      <c r="Y50" s="126"/>
      <c r="Z50" s="126"/>
      <c r="AA50" s="126"/>
      <c r="AB50" s="126"/>
      <c r="AC50" s="126"/>
      <c r="AD50" s="126"/>
      <c r="AE50" s="126"/>
      <c r="AF50" s="126"/>
      <c r="AG50" s="126"/>
      <c r="AH50" s="126"/>
      <c r="AI50" s="126"/>
      <c r="AJ50" s="126"/>
      <c r="AK50" s="126"/>
      <c r="AL50" s="126"/>
      <c r="AM50" s="126"/>
      <c r="AN50" s="126"/>
      <c r="AO50" s="126"/>
      <c r="AP50" s="126"/>
      <c r="AQ50" s="126"/>
      <c r="AR50" s="126"/>
      <c r="AS50" s="126"/>
      <c r="AT50" s="126"/>
      <c r="AU50" s="126"/>
      <c r="AV50" s="126"/>
      <c r="AW50" s="126"/>
      <c r="AX50" s="126"/>
      <c r="AY50" s="126"/>
      <c r="AZ50" s="126"/>
      <c r="BA50" s="126"/>
      <c r="BB50" s="126"/>
      <c r="BC50" s="126"/>
      <c r="BD50" s="126"/>
      <c r="BE50" s="126"/>
      <c r="BF50" s="126"/>
      <c r="BG50" s="126"/>
      <c r="BH50" s="126"/>
      <c r="BI50" s="126"/>
      <c r="BJ50" s="126"/>
      <c r="BK50" s="126"/>
      <c r="BL50" s="126"/>
      <c r="BM50" s="126"/>
      <c r="BN50" s="126"/>
      <c r="BO50" s="126"/>
      <c r="BP50" s="126"/>
      <c r="BQ50" s="126"/>
      <c r="BR50" s="127"/>
      <c r="BS50" s="127"/>
      <c r="BT50" s="127"/>
      <c r="BU50" s="127"/>
      <c r="BV50" s="127"/>
      <c r="BW50" s="127"/>
      <c r="BX50" s="127"/>
      <c r="BY50" s="127"/>
      <c r="BZ50" s="127"/>
      <c r="CA50" s="127"/>
      <c r="CB50" s="127"/>
      <c r="CC50" s="127"/>
      <c r="CD50" s="127"/>
      <c r="CE50" s="127"/>
      <c r="CF50" s="127"/>
      <c r="CG50" s="127"/>
      <c r="CH50" s="127"/>
      <c r="CI50" s="127"/>
      <c r="CJ50" s="127"/>
      <c r="CK50" s="127"/>
      <c r="CL50" s="127"/>
      <c r="CM50" s="127"/>
      <c r="CN50" s="127"/>
      <c r="CO50" s="127"/>
      <c r="CP50" s="127"/>
      <c r="CQ50" s="127"/>
      <c r="CR50" s="127"/>
      <c r="CS50" s="127"/>
      <c r="CT50" s="128"/>
      <c r="CU50" s="59"/>
    </row>
    <row r="51" spans="1:99" s="123" customFormat="1" ht="25.5" customHeight="1">
      <c r="A51" s="124" t="s">
        <v>320</v>
      </c>
      <c r="B51" s="615"/>
      <c r="C51" s="125" t="s">
        <v>1112</v>
      </c>
      <c r="D51" s="477" t="s">
        <v>1100</v>
      </c>
      <c r="E51" s="125" t="s">
        <v>1337</v>
      </c>
      <c r="F51" s="125"/>
      <c r="G51" s="125"/>
      <c r="H51" s="125"/>
      <c r="I51" s="125"/>
      <c r="J51" s="125"/>
      <c r="K51" s="125"/>
      <c r="L51" s="126"/>
      <c r="M51" s="126"/>
      <c r="N51" s="126"/>
      <c r="O51" s="126"/>
      <c r="P51" s="126"/>
      <c r="Q51" s="126"/>
      <c r="R51" s="126"/>
      <c r="S51" s="126"/>
      <c r="T51" s="126"/>
      <c r="U51" s="126"/>
      <c r="V51" s="126"/>
      <c r="W51" s="126"/>
      <c r="X51" s="126"/>
      <c r="Y51" s="126"/>
      <c r="Z51" s="126"/>
      <c r="AA51" s="126"/>
      <c r="AB51" s="126"/>
      <c r="AC51" s="126"/>
      <c r="AD51" s="126"/>
      <c r="AE51" s="126"/>
      <c r="AF51" s="126"/>
      <c r="AG51" s="126"/>
      <c r="AH51" s="126"/>
      <c r="AI51" s="126"/>
      <c r="AJ51" s="126"/>
      <c r="AK51" s="126"/>
      <c r="AL51" s="126"/>
      <c r="AM51" s="126"/>
      <c r="AN51" s="126"/>
      <c r="AO51" s="126"/>
      <c r="AP51" s="126"/>
      <c r="AQ51" s="126"/>
      <c r="AR51" s="126"/>
      <c r="AS51" s="126"/>
      <c r="AT51" s="126"/>
      <c r="AU51" s="126"/>
      <c r="AV51" s="126"/>
      <c r="AW51" s="126"/>
      <c r="AX51" s="126"/>
      <c r="AY51" s="126"/>
      <c r="AZ51" s="126"/>
      <c r="BA51" s="126"/>
      <c r="BB51" s="126"/>
      <c r="BC51" s="126"/>
      <c r="BD51" s="126"/>
      <c r="BE51" s="126"/>
      <c r="BF51" s="126"/>
      <c r="BG51" s="126"/>
      <c r="BH51" s="126"/>
      <c r="BI51" s="126"/>
      <c r="BJ51" s="126"/>
      <c r="BK51" s="126"/>
      <c r="BL51" s="126"/>
      <c r="BM51" s="126"/>
      <c r="BN51" s="126"/>
      <c r="BO51" s="126"/>
      <c r="BP51" s="126"/>
      <c r="BQ51" s="126"/>
      <c r="BR51" s="127"/>
      <c r="BS51" s="127"/>
      <c r="BT51" s="127"/>
      <c r="BU51" s="127"/>
      <c r="BV51" s="127"/>
      <c r="BW51" s="127"/>
      <c r="BX51" s="127"/>
      <c r="BY51" s="127"/>
      <c r="BZ51" s="127"/>
      <c r="CA51" s="127"/>
      <c r="CB51" s="127"/>
      <c r="CC51" s="127"/>
      <c r="CD51" s="127"/>
      <c r="CE51" s="127"/>
      <c r="CF51" s="127"/>
      <c r="CG51" s="127"/>
      <c r="CH51" s="127"/>
      <c r="CI51" s="127"/>
      <c r="CJ51" s="127"/>
      <c r="CK51" s="127"/>
      <c r="CL51" s="127"/>
      <c r="CM51" s="127"/>
      <c r="CN51" s="127"/>
      <c r="CO51" s="127"/>
      <c r="CP51" s="127"/>
      <c r="CQ51" s="127"/>
      <c r="CR51" s="127"/>
      <c r="CS51" s="127"/>
      <c r="CT51" s="128"/>
      <c r="CU51" s="59"/>
    </row>
    <row r="52" spans="1:99" s="123" customFormat="1" ht="25.5" customHeight="1">
      <c r="A52" s="124" t="s">
        <v>321</v>
      </c>
      <c r="B52" s="615"/>
      <c r="C52" s="477"/>
      <c r="D52" s="477"/>
      <c r="E52" s="125" t="s">
        <v>329</v>
      </c>
      <c r="F52" s="125"/>
      <c r="G52" s="125"/>
      <c r="H52" s="125"/>
      <c r="I52" s="125"/>
      <c r="J52" s="125"/>
      <c r="K52" s="125"/>
      <c r="L52" s="126"/>
      <c r="M52" s="126"/>
      <c r="N52" s="126"/>
      <c r="O52" s="126"/>
      <c r="P52" s="126"/>
      <c r="Q52" s="126"/>
      <c r="R52" s="126"/>
      <c r="S52" s="126"/>
      <c r="T52" s="126"/>
      <c r="U52" s="126"/>
      <c r="V52" s="126"/>
      <c r="W52" s="126"/>
      <c r="X52" s="126"/>
      <c r="Y52" s="126"/>
      <c r="Z52" s="126"/>
      <c r="AA52" s="126"/>
      <c r="AB52" s="126"/>
      <c r="AC52" s="126"/>
      <c r="AD52" s="126"/>
      <c r="AE52" s="126"/>
      <c r="AF52" s="126"/>
      <c r="AG52" s="126"/>
      <c r="AH52" s="126"/>
      <c r="AI52" s="126"/>
      <c r="AJ52" s="126"/>
      <c r="AK52" s="126"/>
      <c r="AL52" s="126"/>
      <c r="AM52" s="126"/>
      <c r="AN52" s="126"/>
      <c r="AO52" s="126"/>
      <c r="AP52" s="126"/>
      <c r="AQ52" s="126"/>
      <c r="AR52" s="126"/>
      <c r="AS52" s="126"/>
      <c r="AT52" s="126"/>
      <c r="AU52" s="126"/>
      <c r="AV52" s="126"/>
      <c r="AW52" s="126"/>
      <c r="AX52" s="126"/>
      <c r="AY52" s="126"/>
      <c r="AZ52" s="126"/>
      <c r="BA52" s="126"/>
      <c r="BB52" s="126"/>
      <c r="BC52" s="126"/>
      <c r="BD52" s="126"/>
      <c r="BE52" s="126"/>
      <c r="BF52" s="126"/>
      <c r="BG52" s="126"/>
      <c r="BH52" s="126"/>
      <c r="BI52" s="126"/>
      <c r="BJ52" s="126"/>
      <c r="BK52" s="126"/>
      <c r="BL52" s="126"/>
      <c r="BM52" s="126"/>
      <c r="BN52" s="126"/>
      <c r="BO52" s="126"/>
      <c r="BP52" s="126"/>
      <c r="BQ52" s="126"/>
      <c r="BR52" s="127"/>
      <c r="BS52" s="127"/>
      <c r="BT52" s="127"/>
      <c r="BU52" s="127"/>
      <c r="BV52" s="127"/>
      <c r="BW52" s="127"/>
      <c r="BX52" s="127"/>
      <c r="BY52" s="127"/>
      <c r="BZ52" s="127"/>
      <c r="CA52" s="127"/>
      <c r="CB52" s="127"/>
      <c r="CC52" s="127"/>
      <c r="CD52" s="127"/>
      <c r="CE52" s="127"/>
      <c r="CF52" s="127"/>
      <c r="CG52" s="127"/>
      <c r="CH52" s="127"/>
      <c r="CI52" s="127"/>
      <c r="CJ52" s="127"/>
      <c r="CK52" s="127"/>
      <c r="CL52" s="127"/>
      <c r="CM52" s="127"/>
      <c r="CN52" s="127"/>
      <c r="CO52" s="127"/>
      <c r="CP52" s="127"/>
      <c r="CQ52" s="127"/>
      <c r="CR52" s="127"/>
      <c r="CS52" s="127"/>
      <c r="CT52" s="128"/>
      <c r="CU52" s="59"/>
    </row>
    <row r="53" spans="1:99" s="230" customFormat="1" ht="25.5" customHeight="1">
      <c r="A53" s="129" t="s">
        <v>322</v>
      </c>
      <c r="B53" s="621"/>
      <c r="C53" s="430" t="s">
        <v>1378</v>
      </c>
      <c r="D53" s="431" t="s">
        <v>264</v>
      </c>
      <c r="E53" s="431" t="s">
        <v>376</v>
      </c>
      <c r="F53" s="430"/>
      <c r="G53" s="430"/>
      <c r="H53" s="430"/>
      <c r="I53" s="430"/>
      <c r="J53" s="430"/>
      <c r="K53" s="430"/>
      <c r="L53" s="432"/>
      <c r="M53" s="432"/>
      <c r="N53" s="432"/>
      <c r="O53" s="432"/>
      <c r="P53" s="432"/>
      <c r="Q53" s="432"/>
      <c r="R53" s="432"/>
      <c r="S53" s="432"/>
      <c r="T53" s="432"/>
      <c r="U53" s="432"/>
      <c r="V53" s="432"/>
      <c r="W53" s="432"/>
      <c r="X53" s="432"/>
      <c r="Y53" s="432"/>
      <c r="Z53" s="432"/>
      <c r="AA53" s="432"/>
      <c r="AB53" s="432"/>
      <c r="AC53" s="432"/>
      <c r="AD53" s="432"/>
      <c r="AE53" s="432"/>
      <c r="AF53" s="432"/>
      <c r="AG53" s="432"/>
      <c r="AH53" s="432"/>
      <c r="AI53" s="432"/>
      <c r="AJ53" s="432"/>
      <c r="AK53" s="432"/>
      <c r="AL53" s="432"/>
      <c r="AM53" s="432"/>
      <c r="AN53" s="432"/>
      <c r="AO53" s="432"/>
      <c r="AP53" s="432"/>
      <c r="AQ53" s="432"/>
      <c r="AR53" s="432"/>
      <c r="AS53" s="432"/>
      <c r="AT53" s="432"/>
      <c r="AU53" s="432"/>
      <c r="AV53" s="432"/>
      <c r="AW53" s="432"/>
      <c r="AX53" s="432"/>
      <c r="AY53" s="432"/>
      <c r="AZ53" s="432"/>
      <c r="BA53" s="432"/>
      <c r="BB53" s="432"/>
      <c r="BC53" s="432"/>
      <c r="BD53" s="432"/>
      <c r="BE53" s="432"/>
      <c r="BF53" s="432"/>
      <c r="BG53" s="432"/>
      <c r="BH53" s="432"/>
      <c r="BI53" s="432"/>
      <c r="BJ53" s="432"/>
      <c r="BK53" s="432"/>
      <c r="BL53" s="432"/>
      <c r="BM53" s="432"/>
      <c r="BN53" s="432"/>
      <c r="BO53" s="432"/>
      <c r="BP53" s="432"/>
      <c r="BQ53" s="432"/>
      <c r="BR53" s="433"/>
      <c r="BS53" s="433"/>
      <c r="BT53" s="433"/>
      <c r="BU53" s="433"/>
      <c r="BV53" s="433"/>
      <c r="BW53" s="433"/>
      <c r="BX53" s="433"/>
      <c r="BY53" s="433"/>
      <c r="BZ53" s="433"/>
      <c r="CA53" s="433"/>
      <c r="CB53" s="433"/>
      <c r="CC53" s="433"/>
      <c r="CD53" s="433"/>
      <c r="CE53" s="433"/>
      <c r="CF53" s="433"/>
      <c r="CG53" s="433"/>
      <c r="CH53" s="433"/>
      <c r="CI53" s="433"/>
      <c r="CJ53" s="433"/>
      <c r="CK53" s="433"/>
      <c r="CL53" s="433"/>
      <c r="CM53" s="433"/>
      <c r="CN53" s="433"/>
      <c r="CO53" s="433"/>
      <c r="CP53" s="433"/>
      <c r="CQ53" s="433"/>
      <c r="CR53" s="433"/>
      <c r="CS53" s="433"/>
      <c r="CT53" s="434"/>
      <c r="CU53" s="59"/>
    </row>
    <row r="54" spans="1:99" s="230" customFormat="1" ht="25.5" customHeight="1">
      <c r="A54" s="134" t="s">
        <v>323</v>
      </c>
      <c r="B54" s="622" t="s">
        <v>1162</v>
      </c>
      <c r="C54" s="435" t="s">
        <v>1401</v>
      </c>
      <c r="D54" s="436" t="s">
        <v>264</v>
      </c>
      <c r="E54" s="436" t="s">
        <v>376</v>
      </c>
      <c r="F54" s="435"/>
      <c r="G54" s="435"/>
      <c r="H54" s="435"/>
      <c r="I54" s="435"/>
      <c r="J54" s="435"/>
      <c r="K54" s="435"/>
      <c r="L54" s="437"/>
      <c r="M54" s="437"/>
      <c r="N54" s="437"/>
      <c r="O54" s="437"/>
      <c r="P54" s="437"/>
      <c r="Q54" s="437"/>
      <c r="R54" s="437"/>
      <c r="S54" s="437"/>
      <c r="T54" s="437"/>
      <c r="U54" s="437"/>
      <c r="V54" s="437"/>
      <c r="W54" s="437"/>
      <c r="X54" s="437"/>
      <c r="Y54" s="437"/>
      <c r="Z54" s="437"/>
      <c r="AA54" s="437"/>
      <c r="AB54" s="437"/>
      <c r="AC54" s="437"/>
      <c r="AD54" s="437"/>
      <c r="AE54" s="437"/>
      <c r="AF54" s="437"/>
      <c r="AG54" s="437"/>
      <c r="AH54" s="437"/>
      <c r="AI54" s="437"/>
      <c r="AJ54" s="437"/>
      <c r="AK54" s="437"/>
      <c r="AL54" s="437"/>
      <c r="AM54" s="437"/>
      <c r="AN54" s="437"/>
      <c r="AO54" s="437"/>
      <c r="AP54" s="437"/>
      <c r="AQ54" s="437"/>
      <c r="AR54" s="437"/>
      <c r="AS54" s="437"/>
      <c r="AT54" s="437"/>
      <c r="AU54" s="437"/>
      <c r="AV54" s="437"/>
      <c r="AW54" s="437"/>
      <c r="AX54" s="437"/>
      <c r="AY54" s="437"/>
      <c r="AZ54" s="437"/>
      <c r="BA54" s="437"/>
      <c r="BB54" s="437"/>
      <c r="BC54" s="437"/>
      <c r="BD54" s="437"/>
      <c r="BE54" s="437"/>
      <c r="BF54" s="437"/>
      <c r="BG54" s="437"/>
      <c r="BH54" s="437"/>
      <c r="BI54" s="437"/>
      <c r="BJ54" s="437"/>
      <c r="BK54" s="437"/>
      <c r="BL54" s="437"/>
      <c r="BM54" s="437"/>
      <c r="BN54" s="437"/>
      <c r="BO54" s="437"/>
      <c r="BP54" s="437"/>
      <c r="BQ54" s="437"/>
      <c r="BR54" s="438"/>
      <c r="BS54" s="438"/>
      <c r="BT54" s="438"/>
      <c r="BU54" s="438"/>
      <c r="BV54" s="438"/>
      <c r="BW54" s="438"/>
      <c r="BX54" s="438"/>
      <c r="BY54" s="438"/>
      <c r="BZ54" s="438"/>
      <c r="CA54" s="438"/>
      <c r="CB54" s="438"/>
      <c r="CC54" s="438"/>
      <c r="CD54" s="438"/>
      <c r="CE54" s="438"/>
      <c r="CF54" s="438"/>
      <c r="CG54" s="438"/>
      <c r="CH54" s="438"/>
      <c r="CI54" s="438"/>
      <c r="CJ54" s="438"/>
      <c r="CK54" s="438"/>
      <c r="CL54" s="438"/>
      <c r="CM54" s="438"/>
      <c r="CN54" s="438"/>
      <c r="CO54" s="438"/>
      <c r="CP54" s="438"/>
      <c r="CQ54" s="438"/>
      <c r="CR54" s="438"/>
      <c r="CS54" s="438"/>
      <c r="CT54" s="439"/>
      <c r="CU54" s="59"/>
    </row>
    <row r="55" spans="1:99" s="123" customFormat="1" ht="25.5" customHeight="1">
      <c r="A55" s="124" t="s">
        <v>324</v>
      </c>
      <c r="B55" s="615"/>
      <c r="C55" s="125" t="s">
        <v>1379</v>
      </c>
      <c r="D55" s="477" t="s">
        <v>264</v>
      </c>
      <c r="E55" s="125" t="s">
        <v>1307</v>
      </c>
      <c r="F55" s="125"/>
      <c r="G55" s="125"/>
      <c r="H55" s="125"/>
      <c r="I55" s="125"/>
      <c r="J55" s="125"/>
      <c r="K55" s="125"/>
      <c r="L55" s="126"/>
      <c r="M55" s="126"/>
      <c r="N55" s="126"/>
      <c r="O55" s="126"/>
      <c r="P55" s="126"/>
      <c r="Q55" s="126"/>
      <c r="R55" s="126"/>
      <c r="S55" s="126"/>
      <c r="T55" s="126"/>
      <c r="U55" s="126"/>
      <c r="V55" s="126"/>
      <c r="W55" s="126"/>
      <c r="X55" s="126"/>
      <c r="Y55" s="126"/>
      <c r="Z55" s="126"/>
      <c r="AA55" s="126"/>
      <c r="AB55" s="126"/>
      <c r="AC55" s="126"/>
      <c r="AD55" s="126"/>
      <c r="AE55" s="126"/>
      <c r="AF55" s="126"/>
      <c r="AG55" s="126"/>
      <c r="AH55" s="126"/>
      <c r="AI55" s="126"/>
      <c r="AJ55" s="126"/>
      <c r="AK55" s="126"/>
      <c r="AL55" s="126"/>
      <c r="AM55" s="126"/>
      <c r="AN55" s="126"/>
      <c r="AO55" s="126"/>
      <c r="AP55" s="126"/>
      <c r="AQ55" s="126"/>
      <c r="AR55" s="126"/>
      <c r="AS55" s="126"/>
      <c r="AT55" s="126"/>
      <c r="AU55" s="126"/>
      <c r="AV55" s="126"/>
      <c r="AW55" s="126"/>
      <c r="AX55" s="126"/>
      <c r="AY55" s="126"/>
      <c r="AZ55" s="126"/>
      <c r="BA55" s="126"/>
      <c r="BB55" s="126"/>
      <c r="BC55" s="126"/>
      <c r="BD55" s="126"/>
      <c r="BE55" s="126"/>
      <c r="BF55" s="126"/>
      <c r="BG55" s="126"/>
      <c r="BH55" s="126"/>
      <c r="BI55" s="126"/>
      <c r="BJ55" s="126"/>
      <c r="BK55" s="126"/>
      <c r="BL55" s="126"/>
      <c r="BM55" s="126"/>
      <c r="BN55" s="126"/>
      <c r="BO55" s="126"/>
      <c r="BP55" s="126"/>
      <c r="BQ55" s="126"/>
      <c r="BR55" s="127"/>
      <c r="BS55" s="127"/>
      <c r="BT55" s="127"/>
      <c r="BU55" s="127"/>
      <c r="BV55" s="127"/>
      <c r="BW55" s="127"/>
      <c r="BX55" s="127"/>
      <c r="BY55" s="127"/>
      <c r="BZ55" s="127"/>
      <c r="CA55" s="127"/>
      <c r="CB55" s="127"/>
      <c r="CC55" s="127"/>
      <c r="CD55" s="127"/>
      <c r="CE55" s="127"/>
      <c r="CF55" s="127"/>
      <c r="CG55" s="127"/>
      <c r="CH55" s="127"/>
      <c r="CI55" s="127"/>
      <c r="CJ55" s="127"/>
      <c r="CK55" s="127"/>
      <c r="CL55" s="127"/>
      <c r="CM55" s="127"/>
      <c r="CN55" s="127"/>
      <c r="CO55" s="127"/>
      <c r="CP55" s="127"/>
      <c r="CQ55" s="127"/>
      <c r="CR55" s="127"/>
      <c r="CS55" s="127"/>
      <c r="CT55" s="128"/>
      <c r="CU55" s="59"/>
    </row>
    <row r="56" spans="1:99" s="123" customFormat="1" ht="25.5" customHeight="1">
      <c r="A56" s="124" t="s">
        <v>325</v>
      </c>
      <c r="B56" s="615"/>
      <c r="C56" s="125" t="s">
        <v>1380</v>
      </c>
      <c r="D56" s="477" t="s">
        <v>264</v>
      </c>
      <c r="E56" s="125" t="s">
        <v>1307</v>
      </c>
      <c r="F56" s="125"/>
      <c r="G56" s="125"/>
      <c r="H56" s="125"/>
      <c r="I56" s="125"/>
      <c r="J56" s="125"/>
      <c r="K56" s="125"/>
      <c r="L56" s="126"/>
      <c r="M56" s="126"/>
      <c r="N56" s="126"/>
      <c r="O56" s="126"/>
      <c r="P56" s="126"/>
      <c r="Q56" s="126"/>
      <c r="R56" s="126"/>
      <c r="S56" s="126"/>
      <c r="T56" s="126"/>
      <c r="U56" s="126"/>
      <c r="V56" s="126"/>
      <c r="W56" s="126"/>
      <c r="X56" s="126"/>
      <c r="Y56" s="126"/>
      <c r="Z56" s="126"/>
      <c r="AA56" s="126"/>
      <c r="AB56" s="126"/>
      <c r="AC56" s="126"/>
      <c r="AD56" s="126"/>
      <c r="AE56" s="126"/>
      <c r="AF56" s="126"/>
      <c r="AG56" s="126"/>
      <c r="AH56" s="126"/>
      <c r="AI56" s="126"/>
      <c r="AJ56" s="126"/>
      <c r="AK56" s="126"/>
      <c r="AL56" s="126"/>
      <c r="AM56" s="126"/>
      <c r="AN56" s="126"/>
      <c r="AO56" s="126"/>
      <c r="AP56" s="126"/>
      <c r="AQ56" s="126"/>
      <c r="AR56" s="126"/>
      <c r="AS56" s="126"/>
      <c r="AT56" s="126"/>
      <c r="AU56" s="126"/>
      <c r="AV56" s="126"/>
      <c r="AW56" s="126"/>
      <c r="AX56" s="126"/>
      <c r="AY56" s="126"/>
      <c r="AZ56" s="126"/>
      <c r="BA56" s="126"/>
      <c r="BB56" s="126"/>
      <c r="BC56" s="126"/>
      <c r="BD56" s="126"/>
      <c r="BE56" s="126"/>
      <c r="BF56" s="126"/>
      <c r="BG56" s="126"/>
      <c r="BH56" s="126"/>
      <c r="BI56" s="126"/>
      <c r="BJ56" s="126"/>
      <c r="BK56" s="126"/>
      <c r="BL56" s="126"/>
      <c r="BM56" s="126"/>
      <c r="BN56" s="126"/>
      <c r="BO56" s="126"/>
      <c r="BP56" s="126"/>
      <c r="BQ56" s="126"/>
      <c r="BR56" s="127"/>
      <c r="BS56" s="127"/>
      <c r="BT56" s="127"/>
      <c r="BU56" s="127"/>
      <c r="BV56" s="127"/>
      <c r="BW56" s="127"/>
      <c r="BX56" s="127"/>
      <c r="BY56" s="127"/>
      <c r="BZ56" s="127"/>
      <c r="CA56" s="127"/>
      <c r="CB56" s="127"/>
      <c r="CC56" s="127"/>
      <c r="CD56" s="127"/>
      <c r="CE56" s="127"/>
      <c r="CF56" s="127"/>
      <c r="CG56" s="127"/>
      <c r="CH56" s="127"/>
      <c r="CI56" s="127"/>
      <c r="CJ56" s="127"/>
      <c r="CK56" s="127"/>
      <c r="CL56" s="127"/>
      <c r="CM56" s="127"/>
      <c r="CN56" s="127"/>
      <c r="CO56" s="127"/>
      <c r="CP56" s="127"/>
      <c r="CQ56" s="127"/>
      <c r="CR56" s="127"/>
      <c r="CS56" s="127"/>
      <c r="CT56" s="128"/>
      <c r="CU56" s="59"/>
    </row>
    <row r="57" spans="1:99" s="123" customFormat="1" ht="25.5" customHeight="1">
      <c r="A57" s="124" t="s">
        <v>326</v>
      </c>
      <c r="B57" s="615"/>
      <c r="C57" s="125" t="s">
        <v>1381</v>
      </c>
      <c r="D57" s="477" t="s">
        <v>264</v>
      </c>
      <c r="E57" s="125" t="s">
        <v>1307</v>
      </c>
      <c r="F57" s="125"/>
      <c r="G57" s="125"/>
      <c r="H57" s="125"/>
      <c r="I57" s="125"/>
      <c r="J57" s="125"/>
      <c r="K57" s="125"/>
      <c r="L57" s="126"/>
      <c r="M57" s="126"/>
      <c r="N57" s="126"/>
      <c r="O57" s="126"/>
      <c r="P57" s="126"/>
      <c r="Q57" s="126"/>
      <c r="R57" s="126"/>
      <c r="S57" s="126"/>
      <c r="T57" s="126"/>
      <c r="U57" s="126"/>
      <c r="V57" s="126"/>
      <c r="W57" s="126"/>
      <c r="X57" s="126"/>
      <c r="Y57" s="126"/>
      <c r="Z57" s="126"/>
      <c r="AA57" s="126"/>
      <c r="AB57" s="126"/>
      <c r="AC57" s="126"/>
      <c r="AD57" s="126"/>
      <c r="AE57" s="126"/>
      <c r="AF57" s="126"/>
      <c r="AG57" s="126"/>
      <c r="AH57" s="126"/>
      <c r="AI57" s="126"/>
      <c r="AJ57" s="126"/>
      <c r="AK57" s="126"/>
      <c r="AL57" s="126"/>
      <c r="AM57" s="126"/>
      <c r="AN57" s="126"/>
      <c r="AO57" s="126"/>
      <c r="AP57" s="126"/>
      <c r="AQ57" s="126"/>
      <c r="AR57" s="126"/>
      <c r="AS57" s="126"/>
      <c r="AT57" s="126"/>
      <c r="AU57" s="126"/>
      <c r="AV57" s="126"/>
      <c r="AW57" s="126"/>
      <c r="AX57" s="126"/>
      <c r="AY57" s="126"/>
      <c r="AZ57" s="126"/>
      <c r="BA57" s="126"/>
      <c r="BB57" s="126"/>
      <c r="BC57" s="126"/>
      <c r="BD57" s="126"/>
      <c r="BE57" s="126"/>
      <c r="BF57" s="126"/>
      <c r="BG57" s="126"/>
      <c r="BH57" s="126"/>
      <c r="BI57" s="126"/>
      <c r="BJ57" s="126"/>
      <c r="BK57" s="126"/>
      <c r="BL57" s="126"/>
      <c r="BM57" s="126"/>
      <c r="BN57" s="126"/>
      <c r="BO57" s="126"/>
      <c r="BP57" s="126"/>
      <c r="BQ57" s="126"/>
      <c r="BR57" s="127"/>
      <c r="BS57" s="127"/>
      <c r="BT57" s="127"/>
      <c r="BU57" s="127"/>
      <c r="BV57" s="127"/>
      <c r="BW57" s="127"/>
      <c r="BX57" s="127"/>
      <c r="BY57" s="127"/>
      <c r="BZ57" s="127"/>
      <c r="CA57" s="127"/>
      <c r="CB57" s="127"/>
      <c r="CC57" s="127"/>
      <c r="CD57" s="127"/>
      <c r="CE57" s="127"/>
      <c r="CF57" s="127"/>
      <c r="CG57" s="127"/>
      <c r="CH57" s="127"/>
      <c r="CI57" s="127"/>
      <c r="CJ57" s="127"/>
      <c r="CK57" s="127"/>
      <c r="CL57" s="127"/>
      <c r="CM57" s="127"/>
      <c r="CN57" s="127"/>
      <c r="CO57" s="127"/>
      <c r="CP57" s="127"/>
      <c r="CQ57" s="127"/>
      <c r="CR57" s="127"/>
      <c r="CS57" s="127"/>
      <c r="CT57" s="128"/>
      <c r="CU57" s="59"/>
    </row>
    <row r="58" spans="1:99" s="123" customFormat="1" ht="25.5" customHeight="1">
      <c r="A58" s="124" t="s">
        <v>327</v>
      </c>
      <c r="B58" s="615"/>
      <c r="C58" s="125" t="s">
        <v>1382</v>
      </c>
      <c r="D58" s="477" t="s">
        <v>264</v>
      </c>
      <c r="E58" s="125" t="s">
        <v>1307</v>
      </c>
      <c r="F58" s="125"/>
      <c r="G58" s="125"/>
      <c r="H58" s="125"/>
      <c r="I58" s="125"/>
      <c r="J58" s="125"/>
      <c r="K58" s="125"/>
      <c r="L58" s="126"/>
      <c r="M58" s="126"/>
      <c r="N58" s="126"/>
      <c r="O58" s="126"/>
      <c r="P58" s="126"/>
      <c r="Q58" s="126"/>
      <c r="R58" s="126"/>
      <c r="S58" s="126"/>
      <c r="T58" s="126"/>
      <c r="U58" s="126"/>
      <c r="V58" s="126"/>
      <c r="W58" s="126"/>
      <c r="X58" s="126"/>
      <c r="Y58" s="126"/>
      <c r="Z58" s="126"/>
      <c r="AA58" s="126"/>
      <c r="AB58" s="126"/>
      <c r="AC58" s="126"/>
      <c r="AD58" s="126"/>
      <c r="AE58" s="126"/>
      <c r="AF58" s="126"/>
      <c r="AG58" s="126"/>
      <c r="AH58" s="126"/>
      <c r="AI58" s="126"/>
      <c r="AJ58" s="126"/>
      <c r="AK58" s="126"/>
      <c r="AL58" s="126"/>
      <c r="AM58" s="126"/>
      <c r="AN58" s="126"/>
      <c r="AO58" s="126"/>
      <c r="AP58" s="126"/>
      <c r="AQ58" s="126"/>
      <c r="AR58" s="126"/>
      <c r="AS58" s="126"/>
      <c r="AT58" s="126"/>
      <c r="AU58" s="126"/>
      <c r="AV58" s="126"/>
      <c r="AW58" s="126"/>
      <c r="AX58" s="126"/>
      <c r="AY58" s="126"/>
      <c r="AZ58" s="126"/>
      <c r="BA58" s="126"/>
      <c r="BB58" s="126"/>
      <c r="BC58" s="126"/>
      <c r="BD58" s="126"/>
      <c r="BE58" s="126"/>
      <c r="BF58" s="126"/>
      <c r="BG58" s="126"/>
      <c r="BH58" s="126"/>
      <c r="BI58" s="126"/>
      <c r="BJ58" s="126"/>
      <c r="BK58" s="126"/>
      <c r="BL58" s="126"/>
      <c r="BM58" s="126"/>
      <c r="BN58" s="126"/>
      <c r="BO58" s="126"/>
      <c r="BP58" s="126"/>
      <c r="BQ58" s="126"/>
      <c r="BR58" s="127"/>
      <c r="BS58" s="127"/>
      <c r="BT58" s="127"/>
      <c r="BU58" s="127"/>
      <c r="BV58" s="127"/>
      <c r="BW58" s="127"/>
      <c r="BX58" s="127"/>
      <c r="BY58" s="127"/>
      <c r="BZ58" s="127"/>
      <c r="CA58" s="127"/>
      <c r="CB58" s="127"/>
      <c r="CC58" s="127"/>
      <c r="CD58" s="127"/>
      <c r="CE58" s="127"/>
      <c r="CF58" s="127"/>
      <c r="CG58" s="127"/>
      <c r="CH58" s="127"/>
      <c r="CI58" s="127"/>
      <c r="CJ58" s="127"/>
      <c r="CK58" s="127"/>
      <c r="CL58" s="127"/>
      <c r="CM58" s="127"/>
      <c r="CN58" s="127"/>
      <c r="CO58" s="127"/>
      <c r="CP58" s="127"/>
      <c r="CQ58" s="127"/>
      <c r="CR58" s="127"/>
      <c r="CS58" s="127"/>
      <c r="CT58" s="128"/>
      <c r="CU58" s="59"/>
    </row>
    <row r="59" spans="1:99" s="123" customFormat="1" ht="25.5" customHeight="1">
      <c r="A59" s="124" t="s">
        <v>383</v>
      </c>
      <c r="B59" s="615"/>
      <c r="C59" s="125" t="s">
        <v>1383</v>
      </c>
      <c r="D59" s="477" t="s">
        <v>264</v>
      </c>
      <c r="E59" s="125" t="s">
        <v>1307</v>
      </c>
      <c r="F59" s="125"/>
      <c r="G59" s="125"/>
      <c r="H59" s="125"/>
      <c r="I59" s="125"/>
      <c r="J59" s="125"/>
      <c r="K59" s="125"/>
      <c r="L59" s="126"/>
      <c r="M59" s="126"/>
      <c r="N59" s="126"/>
      <c r="O59" s="126"/>
      <c r="P59" s="126"/>
      <c r="Q59" s="126"/>
      <c r="R59" s="126"/>
      <c r="S59" s="126"/>
      <c r="T59" s="126"/>
      <c r="U59" s="126"/>
      <c r="V59" s="126"/>
      <c r="W59" s="126"/>
      <c r="X59" s="126"/>
      <c r="Y59" s="126"/>
      <c r="Z59" s="126"/>
      <c r="AA59" s="126"/>
      <c r="AB59" s="126"/>
      <c r="AC59" s="126"/>
      <c r="AD59" s="126"/>
      <c r="AE59" s="126"/>
      <c r="AF59" s="126"/>
      <c r="AG59" s="126"/>
      <c r="AH59" s="126"/>
      <c r="AI59" s="126"/>
      <c r="AJ59" s="126"/>
      <c r="AK59" s="126"/>
      <c r="AL59" s="126"/>
      <c r="AM59" s="126"/>
      <c r="AN59" s="126"/>
      <c r="AO59" s="126"/>
      <c r="AP59" s="126"/>
      <c r="AQ59" s="126"/>
      <c r="AR59" s="126"/>
      <c r="AS59" s="126"/>
      <c r="AT59" s="126"/>
      <c r="AU59" s="126"/>
      <c r="AV59" s="126"/>
      <c r="AW59" s="126"/>
      <c r="AX59" s="126"/>
      <c r="AY59" s="126"/>
      <c r="AZ59" s="126"/>
      <c r="BA59" s="126"/>
      <c r="BB59" s="126"/>
      <c r="BC59" s="126"/>
      <c r="BD59" s="126"/>
      <c r="BE59" s="126"/>
      <c r="BF59" s="126"/>
      <c r="BG59" s="126"/>
      <c r="BH59" s="126"/>
      <c r="BI59" s="126"/>
      <c r="BJ59" s="126"/>
      <c r="BK59" s="126"/>
      <c r="BL59" s="126"/>
      <c r="BM59" s="126"/>
      <c r="BN59" s="126"/>
      <c r="BO59" s="126"/>
      <c r="BP59" s="126"/>
      <c r="BQ59" s="126"/>
      <c r="BR59" s="127"/>
      <c r="BS59" s="127"/>
      <c r="BT59" s="127"/>
      <c r="BU59" s="127"/>
      <c r="BV59" s="127"/>
      <c r="BW59" s="127"/>
      <c r="BX59" s="127"/>
      <c r="BY59" s="127"/>
      <c r="BZ59" s="127"/>
      <c r="CA59" s="127"/>
      <c r="CB59" s="127"/>
      <c r="CC59" s="127"/>
      <c r="CD59" s="127"/>
      <c r="CE59" s="127"/>
      <c r="CF59" s="127"/>
      <c r="CG59" s="127"/>
      <c r="CH59" s="127"/>
      <c r="CI59" s="127"/>
      <c r="CJ59" s="127"/>
      <c r="CK59" s="127"/>
      <c r="CL59" s="127"/>
      <c r="CM59" s="127"/>
      <c r="CN59" s="127"/>
      <c r="CO59" s="127"/>
      <c r="CP59" s="127"/>
      <c r="CQ59" s="127"/>
      <c r="CR59" s="127"/>
      <c r="CS59" s="127"/>
      <c r="CT59" s="128"/>
      <c r="CU59" s="59"/>
    </row>
    <row r="60" spans="1:99" s="123" customFormat="1" ht="25.5" customHeight="1">
      <c r="A60" s="124" t="s">
        <v>328</v>
      </c>
      <c r="B60" s="615"/>
      <c r="C60" s="125" t="s">
        <v>1384</v>
      </c>
      <c r="D60" s="477" t="s">
        <v>264</v>
      </c>
      <c r="E60" s="125" t="s">
        <v>1307</v>
      </c>
      <c r="F60" s="125"/>
      <c r="G60" s="125"/>
      <c r="H60" s="125"/>
      <c r="I60" s="125"/>
      <c r="J60" s="125"/>
      <c r="K60" s="125"/>
      <c r="L60" s="126"/>
      <c r="M60" s="126"/>
      <c r="N60" s="126"/>
      <c r="O60" s="126"/>
      <c r="P60" s="126"/>
      <c r="Q60" s="126"/>
      <c r="R60" s="126"/>
      <c r="S60" s="126"/>
      <c r="T60" s="126"/>
      <c r="U60" s="126"/>
      <c r="V60" s="126"/>
      <c r="W60" s="126"/>
      <c r="X60" s="126"/>
      <c r="Y60" s="126"/>
      <c r="Z60" s="126"/>
      <c r="AA60" s="126"/>
      <c r="AB60" s="126"/>
      <c r="AC60" s="126"/>
      <c r="AD60" s="126"/>
      <c r="AE60" s="126"/>
      <c r="AF60" s="126"/>
      <c r="AG60" s="126"/>
      <c r="AH60" s="126"/>
      <c r="AI60" s="126"/>
      <c r="AJ60" s="126"/>
      <c r="AK60" s="126"/>
      <c r="AL60" s="126"/>
      <c r="AM60" s="126"/>
      <c r="AN60" s="126"/>
      <c r="AO60" s="126"/>
      <c r="AP60" s="126"/>
      <c r="AQ60" s="126"/>
      <c r="AR60" s="126"/>
      <c r="AS60" s="126"/>
      <c r="AT60" s="126"/>
      <c r="AU60" s="126"/>
      <c r="AV60" s="126"/>
      <c r="AW60" s="126"/>
      <c r="AX60" s="126"/>
      <c r="AY60" s="126"/>
      <c r="AZ60" s="126"/>
      <c r="BA60" s="126"/>
      <c r="BB60" s="126"/>
      <c r="BC60" s="126"/>
      <c r="BD60" s="126"/>
      <c r="BE60" s="126"/>
      <c r="BF60" s="126"/>
      <c r="BG60" s="126"/>
      <c r="BH60" s="126"/>
      <c r="BI60" s="126"/>
      <c r="BJ60" s="126"/>
      <c r="BK60" s="126"/>
      <c r="BL60" s="126"/>
      <c r="BM60" s="126"/>
      <c r="BN60" s="126"/>
      <c r="BO60" s="126"/>
      <c r="BP60" s="126"/>
      <c r="BQ60" s="126"/>
      <c r="BR60" s="127"/>
      <c r="BS60" s="127"/>
      <c r="BT60" s="127"/>
      <c r="BU60" s="127"/>
      <c r="BV60" s="127"/>
      <c r="BW60" s="127"/>
      <c r="BX60" s="127"/>
      <c r="BY60" s="127"/>
      <c r="BZ60" s="127"/>
      <c r="CA60" s="127"/>
      <c r="CB60" s="127"/>
      <c r="CC60" s="127"/>
      <c r="CD60" s="127"/>
      <c r="CE60" s="127"/>
      <c r="CF60" s="127"/>
      <c r="CG60" s="127"/>
      <c r="CH60" s="127"/>
      <c r="CI60" s="127"/>
      <c r="CJ60" s="127"/>
      <c r="CK60" s="127"/>
      <c r="CL60" s="127"/>
      <c r="CM60" s="127"/>
      <c r="CN60" s="127"/>
      <c r="CO60" s="127"/>
      <c r="CP60" s="127"/>
      <c r="CQ60" s="127"/>
      <c r="CR60" s="127"/>
      <c r="CS60" s="127"/>
      <c r="CT60" s="128"/>
      <c r="CU60" s="59"/>
    </row>
    <row r="61" spans="1:99" s="123" customFormat="1" ht="25.5" customHeight="1">
      <c r="A61" s="124" t="s">
        <v>330</v>
      </c>
      <c r="B61" s="615"/>
      <c r="C61" s="125" t="s">
        <v>1385</v>
      </c>
      <c r="D61" s="477" t="s">
        <v>264</v>
      </c>
      <c r="E61" s="125" t="s">
        <v>279</v>
      </c>
      <c r="F61" s="125"/>
      <c r="G61" s="125"/>
      <c r="H61" s="125"/>
      <c r="I61" s="125"/>
      <c r="J61" s="125"/>
      <c r="K61" s="125"/>
      <c r="L61" s="126"/>
      <c r="M61" s="126"/>
      <c r="N61" s="126"/>
      <c r="O61" s="126"/>
      <c r="P61" s="126"/>
      <c r="Q61" s="126"/>
      <c r="R61" s="126"/>
      <c r="S61" s="126"/>
      <c r="T61" s="126"/>
      <c r="U61" s="126"/>
      <c r="V61" s="126"/>
      <c r="W61" s="126"/>
      <c r="X61" s="126"/>
      <c r="Y61" s="126"/>
      <c r="Z61" s="126"/>
      <c r="AA61" s="126"/>
      <c r="AB61" s="126"/>
      <c r="AC61" s="126"/>
      <c r="AD61" s="126"/>
      <c r="AE61" s="126"/>
      <c r="AF61" s="126"/>
      <c r="AG61" s="126"/>
      <c r="AH61" s="126"/>
      <c r="AI61" s="126"/>
      <c r="AJ61" s="126"/>
      <c r="AK61" s="126"/>
      <c r="AL61" s="126"/>
      <c r="AM61" s="126"/>
      <c r="AN61" s="126"/>
      <c r="AO61" s="126"/>
      <c r="AP61" s="126"/>
      <c r="AQ61" s="126"/>
      <c r="AR61" s="126"/>
      <c r="AS61" s="126"/>
      <c r="AT61" s="126"/>
      <c r="AU61" s="126"/>
      <c r="AV61" s="126"/>
      <c r="AW61" s="126"/>
      <c r="AX61" s="126"/>
      <c r="AY61" s="126"/>
      <c r="AZ61" s="126"/>
      <c r="BA61" s="126"/>
      <c r="BB61" s="126"/>
      <c r="BC61" s="126"/>
      <c r="BD61" s="126"/>
      <c r="BE61" s="126"/>
      <c r="BF61" s="126"/>
      <c r="BG61" s="126"/>
      <c r="BH61" s="126"/>
      <c r="BI61" s="126"/>
      <c r="BJ61" s="126"/>
      <c r="BK61" s="126"/>
      <c r="BL61" s="126"/>
      <c r="BM61" s="126"/>
      <c r="BN61" s="126"/>
      <c r="BO61" s="126"/>
      <c r="BP61" s="126"/>
      <c r="BQ61" s="126"/>
      <c r="BR61" s="127"/>
      <c r="BS61" s="127"/>
      <c r="BT61" s="127"/>
      <c r="BU61" s="127"/>
      <c r="BV61" s="127"/>
      <c r="BW61" s="127"/>
      <c r="BX61" s="127"/>
      <c r="BY61" s="127"/>
      <c r="BZ61" s="127"/>
      <c r="CA61" s="127"/>
      <c r="CB61" s="127"/>
      <c r="CC61" s="127"/>
      <c r="CD61" s="127"/>
      <c r="CE61" s="127"/>
      <c r="CF61" s="127"/>
      <c r="CG61" s="127"/>
      <c r="CH61" s="127"/>
      <c r="CI61" s="127"/>
      <c r="CJ61" s="127"/>
      <c r="CK61" s="127"/>
      <c r="CL61" s="127"/>
      <c r="CM61" s="127"/>
      <c r="CN61" s="127"/>
      <c r="CO61" s="127"/>
      <c r="CP61" s="127"/>
      <c r="CQ61" s="127"/>
      <c r="CR61" s="127"/>
      <c r="CS61" s="127"/>
      <c r="CT61" s="128"/>
      <c r="CU61" s="59"/>
    </row>
    <row r="62" spans="1:99" s="123" customFormat="1" ht="25.5" customHeight="1">
      <c r="A62" s="129" t="s">
        <v>331</v>
      </c>
      <c r="B62" s="621"/>
      <c r="C62" s="130" t="s">
        <v>1386</v>
      </c>
      <c r="D62" s="470" t="s">
        <v>264</v>
      </c>
      <c r="E62" s="130" t="s">
        <v>279</v>
      </c>
      <c r="F62" s="130"/>
      <c r="G62" s="130"/>
      <c r="H62" s="130"/>
      <c r="I62" s="130"/>
      <c r="J62" s="130"/>
      <c r="K62" s="130"/>
      <c r="L62" s="131"/>
      <c r="M62" s="131"/>
      <c r="N62" s="131"/>
      <c r="O62" s="131"/>
      <c r="P62" s="131"/>
      <c r="Q62" s="131"/>
      <c r="R62" s="131"/>
      <c r="S62" s="131"/>
      <c r="T62" s="131"/>
      <c r="U62" s="131"/>
      <c r="V62" s="131"/>
      <c r="W62" s="131"/>
      <c r="X62" s="131"/>
      <c r="Y62" s="131"/>
      <c r="Z62" s="131"/>
      <c r="AA62" s="131"/>
      <c r="AB62" s="131"/>
      <c r="AC62" s="131"/>
      <c r="AD62" s="131"/>
      <c r="AE62" s="131"/>
      <c r="AF62" s="131"/>
      <c r="AG62" s="131"/>
      <c r="AH62" s="131"/>
      <c r="AI62" s="131"/>
      <c r="AJ62" s="131"/>
      <c r="AK62" s="131"/>
      <c r="AL62" s="131"/>
      <c r="AM62" s="131"/>
      <c r="AN62" s="131"/>
      <c r="AO62" s="131"/>
      <c r="AP62" s="131"/>
      <c r="AQ62" s="131"/>
      <c r="AR62" s="131"/>
      <c r="AS62" s="131"/>
      <c r="AT62" s="131"/>
      <c r="AU62" s="131"/>
      <c r="AV62" s="131"/>
      <c r="AW62" s="131"/>
      <c r="AX62" s="131"/>
      <c r="AY62" s="131"/>
      <c r="AZ62" s="131"/>
      <c r="BA62" s="131"/>
      <c r="BB62" s="131"/>
      <c r="BC62" s="131"/>
      <c r="BD62" s="131"/>
      <c r="BE62" s="131"/>
      <c r="BF62" s="131"/>
      <c r="BG62" s="131"/>
      <c r="BH62" s="131"/>
      <c r="BI62" s="131"/>
      <c r="BJ62" s="131"/>
      <c r="BK62" s="131"/>
      <c r="BL62" s="131"/>
      <c r="BM62" s="131"/>
      <c r="BN62" s="131"/>
      <c r="BO62" s="131"/>
      <c r="BP62" s="131"/>
      <c r="BQ62" s="131"/>
      <c r="BR62" s="132"/>
      <c r="BS62" s="132"/>
      <c r="BT62" s="132"/>
      <c r="BU62" s="132"/>
      <c r="BV62" s="132"/>
      <c r="BW62" s="132"/>
      <c r="BX62" s="132"/>
      <c r="BY62" s="132"/>
      <c r="BZ62" s="132"/>
      <c r="CA62" s="132"/>
      <c r="CB62" s="132"/>
      <c r="CC62" s="132"/>
      <c r="CD62" s="132"/>
      <c r="CE62" s="132"/>
      <c r="CF62" s="132"/>
      <c r="CG62" s="132"/>
      <c r="CH62" s="132"/>
      <c r="CI62" s="132"/>
      <c r="CJ62" s="132"/>
      <c r="CK62" s="132"/>
      <c r="CL62" s="132"/>
      <c r="CM62" s="132"/>
      <c r="CN62" s="132"/>
      <c r="CO62" s="132"/>
      <c r="CP62" s="132"/>
      <c r="CQ62" s="132"/>
      <c r="CR62" s="132"/>
      <c r="CS62" s="132"/>
      <c r="CT62" s="133"/>
      <c r="CU62" s="59"/>
    </row>
    <row r="63" spans="1:99" s="123" customFormat="1" ht="25.5" customHeight="1">
      <c r="A63" s="478" t="s">
        <v>332</v>
      </c>
      <c r="B63" s="455" t="s">
        <v>1111</v>
      </c>
      <c r="C63" s="479" t="s">
        <v>1109</v>
      </c>
      <c r="D63" s="455" t="s">
        <v>1107</v>
      </c>
      <c r="E63" s="479" t="s">
        <v>1110</v>
      </c>
      <c r="F63" s="479"/>
      <c r="G63" s="479"/>
      <c r="H63" s="479"/>
      <c r="I63" s="479"/>
      <c r="J63" s="479"/>
      <c r="K63" s="479"/>
      <c r="L63" s="480"/>
      <c r="M63" s="480"/>
      <c r="N63" s="480"/>
      <c r="O63" s="480"/>
      <c r="P63" s="480"/>
      <c r="Q63" s="480"/>
      <c r="R63" s="480"/>
      <c r="S63" s="480"/>
      <c r="T63" s="480"/>
      <c r="U63" s="480"/>
      <c r="V63" s="480"/>
      <c r="W63" s="480"/>
      <c r="X63" s="480"/>
      <c r="Y63" s="480"/>
      <c r="Z63" s="480"/>
      <c r="AA63" s="480"/>
      <c r="AB63" s="480"/>
      <c r="AC63" s="480"/>
      <c r="AD63" s="480"/>
      <c r="AE63" s="480"/>
      <c r="AF63" s="480"/>
      <c r="AG63" s="480"/>
      <c r="AH63" s="480"/>
      <c r="AI63" s="480"/>
      <c r="AJ63" s="480"/>
      <c r="AK63" s="480"/>
      <c r="AL63" s="480"/>
      <c r="AM63" s="480"/>
      <c r="AN63" s="480"/>
      <c r="AO63" s="480"/>
      <c r="AP63" s="480"/>
      <c r="AQ63" s="480"/>
      <c r="AR63" s="480"/>
      <c r="AS63" s="480"/>
      <c r="AT63" s="480"/>
      <c r="AU63" s="480"/>
      <c r="AV63" s="480"/>
      <c r="AW63" s="480"/>
      <c r="AX63" s="480"/>
      <c r="AY63" s="480"/>
      <c r="AZ63" s="480"/>
      <c r="BA63" s="480"/>
      <c r="BB63" s="480"/>
      <c r="BC63" s="480"/>
      <c r="BD63" s="480"/>
      <c r="BE63" s="480"/>
      <c r="BF63" s="480"/>
      <c r="BG63" s="480"/>
      <c r="BH63" s="480"/>
      <c r="BI63" s="480"/>
      <c r="BJ63" s="480"/>
      <c r="BK63" s="480"/>
      <c r="BL63" s="480"/>
      <c r="BM63" s="480"/>
      <c r="BN63" s="480"/>
      <c r="BO63" s="480"/>
      <c r="BP63" s="480"/>
      <c r="BQ63" s="480"/>
      <c r="BR63" s="481"/>
      <c r="BS63" s="481"/>
      <c r="BT63" s="481"/>
      <c r="BU63" s="481"/>
      <c r="BV63" s="481"/>
      <c r="BW63" s="481"/>
      <c r="BX63" s="481"/>
      <c r="BY63" s="481"/>
      <c r="BZ63" s="481"/>
      <c r="CA63" s="481"/>
      <c r="CB63" s="481"/>
      <c r="CC63" s="481"/>
      <c r="CD63" s="481"/>
      <c r="CE63" s="481"/>
      <c r="CF63" s="481"/>
      <c r="CG63" s="481"/>
      <c r="CH63" s="481"/>
      <c r="CI63" s="481"/>
      <c r="CJ63" s="481"/>
      <c r="CK63" s="481"/>
      <c r="CL63" s="481"/>
      <c r="CM63" s="481"/>
      <c r="CN63" s="481"/>
      <c r="CO63" s="481"/>
      <c r="CP63" s="481"/>
      <c r="CQ63" s="481"/>
      <c r="CR63" s="481"/>
      <c r="CS63" s="481"/>
      <c r="CT63" s="482"/>
      <c r="CU63" s="59"/>
    </row>
    <row r="64" spans="1:99" s="123" customFormat="1" ht="25.5" customHeight="1">
      <c r="A64" s="134" t="s">
        <v>333</v>
      </c>
      <c r="B64" s="622" t="s">
        <v>378</v>
      </c>
      <c r="C64" s="468"/>
      <c r="D64" s="468"/>
      <c r="E64" s="468" t="s">
        <v>378</v>
      </c>
      <c r="F64" s="135"/>
      <c r="G64" s="135"/>
      <c r="H64" s="135"/>
      <c r="I64" s="135"/>
      <c r="J64" s="135"/>
      <c r="K64" s="135"/>
      <c r="L64" s="136"/>
      <c r="M64" s="136"/>
      <c r="N64" s="136"/>
      <c r="O64" s="136"/>
      <c r="P64" s="136"/>
      <c r="Q64" s="136"/>
      <c r="R64" s="136"/>
      <c r="S64" s="136"/>
      <c r="T64" s="136"/>
      <c r="U64" s="136"/>
      <c r="V64" s="136"/>
      <c r="W64" s="136"/>
      <c r="X64" s="136"/>
      <c r="Y64" s="136"/>
      <c r="Z64" s="136"/>
      <c r="AA64" s="136"/>
      <c r="AB64" s="136"/>
      <c r="AC64" s="136"/>
      <c r="AD64" s="136"/>
      <c r="AE64" s="136"/>
      <c r="AF64" s="136"/>
      <c r="AG64" s="136"/>
      <c r="AH64" s="136"/>
      <c r="AI64" s="136"/>
      <c r="AJ64" s="136"/>
      <c r="AK64" s="136"/>
      <c r="AL64" s="136"/>
      <c r="AM64" s="136"/>
      <c r="AN64" s="136"/>
      <c r="AO64" s="136"/>
      <c r="AP64" s="136"/>
      <c r="AQ64" s="136"/>
      <c r="AR64" s="136"/>
      <c r="AS64" s="136"/>
      <c r="AT64" s="136"/>
      <c r="AU64" s="136"/>
      <c r="AV64" s="136"/>
      <c r="AW64" s="136"/>
      <c r="AX64" s="136"/>
      <c r="AY64" s="136"/>
      <c r="AZ64" s="136"/>
      <c r="BA64" s="136"/>
      <c r="BB64" s="136"/>
      <c r="BC64" s="136"/>
      <c r="BD64" s="136"/>
      <c r="BE64" s="136"/>
      <c r="BF64" s="136"/>
      <c r="BG64" s="136"/>
      <c r="BH64" s="136"/>
      <c r="BI64" s="136"/>
      <c r="BJ64" s="136"/>
      <c r="BK64" s="136"/>
      <c r="BL64" s="136"/>
      <c r="BM64" s="136"/>
      <c r="BN64" s="136"/>
      <c r="BO64" s="136"/>
      <c r="BP64" s="136"/>
      <c r="BQ64" s="136"/>
      <c r="BR64" s="137"/>
      <c r="BS64" s="137"/>
      <c r="BT64" s="137"/>
      <c r="BU64" s="137"/>
      <c r="BV64" s="137"/>
      <c r="BW64" s="137"/>
      <c r="BX64" s="137"/>
      <c r="BY64" s="137"/>
      <c r="BZ64" s="137"/>
      <c r="CA64" s="137"/>
      <c r="CB64" s="137"/>
      <c r="CC64" s="137"/>
      <c r="CD64" s="137"/>
      <c r="CE64" s="137"/>
      <c r="CF64" s="137"/>
      <c r="CG64" s="137"/>
      <c r="CH64" s="137"/>
      <c r="CI64" s="137"/>
      <c r="CJ64" s="137"/>
      <c r="CK64" s="137"/>
      <c r="CL64" s="137"/>
      <c r="CM64" s="137"/>
      <c r="CN64" s="137"/>
      <c r="CO64" s="137"/>
      <c r="CP64" s="137"/>
      <c r="CQ64" s="137"/>
      <c r="CR64" s="137"/>
      <c r="CS64" s="137"/>
      <c r="CT64" s="138"/>
      <c r="CU64" s="59"/>
    </row>
    <row r="65" spans="1:99" s="123" customFormat="1" ht="25.5" customHeight="1">
      <c r="A65" s="124" t="s">
        <v>334</v>
      </c>
      <c r="B65" s="615"/>
      <c r="C65" s="125" t="s">
        <v>1387</v>
      </c>
      <c r="D65" s="477" t="s">
        <v>264</v>
      </c>
      <c r="E65" s="125" t="s">
        <v>1339</v>
      </c>
      <c r="F65" s="125"/>
      <c r="G65" s="125"/>
      <c r="H65" s="125"/>
      <c r="I65" s="125"/>
      <c r="J65" s="125"/>
      <c r="K65" s="125"/>
      <c r="L65" s="126"/>
      <c r="M65" s="126"/>
      <c r="N65" s="126"/>
      <c r="O65" s="126"/>
      <c r="P65" s="126"/>
      <c r="Q65" s="126"/>
      <c r="R65" s="126"/>
      <c r="S65" s="126"/>
      <c r="T65" s="126"/>
      <c r="U65" s="126"/>
      <c r="V65" s="126"/>
      <c r="W65" s="126"/>
      <c r="X65" s="126"/>
      <c r="Y65" s="126"/>
      <c r="Z65" s="126"/>
      <c r="AA65" s="126"/>
      <c r="AB65" s="126"/>
      <c r="AC65" s="126"/>
      <c r="AD65" s="126"/>
      <c r="AE65" s="126"/>
      <c r="AF65" s="126"/>
      <c r="AG65" s="126"/>
      <c r="AH65" s="126"/>
      <c r="AI65" s="126"/>
      <c r="AJ65" s="126"/>
      <c r="AK65" s="126"/>
      <c r="AL65" s="126"/>
      <c r="AM65" s="126"/>
      <c r="AN65" s="126"/>
      <c r="AO65" s="126"/>
      <c r="AP65" s="126"/>
      <c r="AQ65" s="126"/>
      <c r="AR65" s="126"/>
      <c r="AS65" s="126"/>
      <c r="AT65" s="126"/>
      <c r="AU65" s="126"/>
      <c r="AV65" s="126"/>
      <c r="AW65" s="126"/>
      <c r="AX65" s="126"/>
      <c r="AY65" s="126"/>
      <c r="AZ65" s="126"/>
      <c r="BA65" s="126"/>
      <c r="BB65" s="126"/>
      <c r="BC65" s="126"/>
      <c r="BD65" s="126"/>
      <c r="BE65" s="126"/>
      <c r="BF65" s="126"/>
      <c r="BG65" s="126"/>
      <c r="BH65" s="126"/>
      <c r="BI65" s="126"/>
      <c r="BJ65" s="126"/>
      <c r="BK65" s="126"/>
      <c r="BL65" s="126"/>
      <c r="BM65" s="126"/>
      <c r="BN65" s="126"/>
      <c r="BO65" s="126"/>
      <c r="BP65" s="126"/>
      <c r="BQ65" s="126"/>
      <c r="BR65" s="127"/>
      <c r="BS65" s="127"/>
      <c r="BT65" s="127"/>
      <c r="BU65" s="127"/>
      <c r="BV65" s="127"/>
      <c r="BW65" s="127"/>
      <c r="BX65" s="127"/>
      <c r="BY65" s="127"/>
      <c r="BZ65" s="127"/>
      <c r="CA65" s="127"/>
      <c r="CB65" s="127"/>
      <c r="CC65" s="127"/>
      <c r="CD65" s="127"/>
      <c r="CE65" s="127"/>
      <c r="CF65" s="127"/>
      <c r="CG65" s="127"/>
      <c r="CH65" s="127"/>
      <c r="CI65" s="127"/>
      <c r="CJ65" s="127"/>
      <c r="CK65" s="127"/>
      <c r="CL65" s="127"/>
      <c r="CM65" s="127"/>
      <c r="CN65" s="127"/>
      <c r="CO65" s="127"/>
      <c r="CP65" s="127"/>
      <c r="CQ65" s="127"/>
      <c r="CR65" s="127"/>
      <c r="CS65" s="127"/>
      <c r="CT65" s="128"/>
      <c r="CU65" s="59"/>
    </row>
    <row r="66" spans="1:99" s="123" customFormat="1" ht="25.5" customHeight="1">
      <c r="A66" s="124" t="s">
        <v>1492</v>
      </c>
      <c r="B66" s="615"/>
      <c r="C66" s="125" t="s">
        <v>1388</v>
      </c>
      <c r="D66" s="477" t="s">
        <v>264</v>
      </c>
      <c r="E66" s="125" t="s">
        <v>1339</v>
      </c>
      <c r="F66" s="125"/>
      <c r="G66" s="125"/>
      <c r="H66" s="125"/>
      <c r="I66" s="125"/>
      <c r="J66" s="125"/>
      <c r="K66" s="125"/>
      <c r="L66" s="126"/>
      <c r="M66" s="126"/>
      <c r="N66" s="126"/>
      <c r="O66" s="126"/>
      <c r="P66" s="126"/>
      <c r="Q66" s="126"/>
      <c r="R66" s="126"/>
      <c r="S66" s="126"/>
      <c r="T66" s="126"/>
      <c r="U66" s="126"/>
      <c r="V66" s="126"/>
      <c r="W66" s="126"/>
      <c r="X66" s="126"/>
      <c r="Y66" s="126"/>
      <c r="Z66" s="126"/>
      <c r="AA66" s="126"/>
      <c r="AB66" s="126"/>
      <c r="AC66" s="126"/>
      <c r="AD66" s="126"/>
      <c r="AE66" s="126"/>
      <c r="AF66" s="126"/>
      <c r="AG66" s="126"/>
      <c r="AH66" s="126"/>
      <c r="AI66" s="126"/>
      <c r="AJ66" s="126"/>
      <c r="AK66" s="126"/>
      <c r="AL66" s="126"/>
      <c r="AM66" s="126"/>
      <c r="AN66" s="126"/>
      <c r="AO66" s="126"/>
      <c r="AP66" s="126"/>
      <c r="AQ66" s="126"/>
      <c r="AR66" s="126"/>
      <c r="AS66" s="126"/>
      <c r="AT66" s="126"/>
      <c r="AU66" s="126"/>
      <c r="AV66" s="126"/>
      <c r="AW66" s="126"/>
      <c r="AX66" s="126"/>
      <c r="AY66" s="126"/>
      <c r="AZ66" s="126"/>
      <c r="BA66" s="126"/>
      <c r="BB66" s="126"/>
      <c r="BC66" s="126"/>
      <c r="BD66" s="126"/>
      <c r="BE66" s="126"/>
      <c r="BF66" s="126"/>
      <c r="BG66" s="126"/>
      <c r="BH66" s="126"/>
      <c r="BI66" s="126"/>
      <c r="BJ66" s="126"/>
      <c r="BK66" s="126"/>
      <c r="BL66" s="126"/>
      <c r="BM66" s="126"/>
      <c r="BN66" s="126"/>
      <c r="BO66" s="126"/>
      <c r="BP66" s="126"/>
      <c r="BQ66" s="126"/>
      <c r="BR66" s="127"/>
      <c r="BS66" s="127"/>
      <c r="BT66" s="127"/>
      <c r="BU66" s="127"/>
      <c r="BV66" s="127"/>
      <c r="BW66" s="127"/>
      <c r="BX66" s="127"/>
      <c r="BY66" s="127"/>
      <c r="BZ66" s="127"/>
      <c r="CA66" s="127"/>
      <c r="CB66" s="127"/>
      <c r="CC66" s="127"/>
      <c r="CD66" s="127"/>
      <c r="CE66" s="127"/>
      <c r="CF66" s="127"/>
      <c r="CG66" s="127"/>
      <c r="CH66" s="127"/>
      <c r="CI66" s="127"/>
      <c r="CJ66" s="127"/>
      <c r="CK66" s="127"/>
      <c r="CL66" s="127"/>
      <c r="CM66" s="127"/>
      <c r="CN66" s="127"/>
      <c r="CO66" s="127"/>
      <c r="CP66" s="127"/>
      <c r="CQ66" s="127"/>
      <c r="CR66" s="127"/>
      <c r="CS66" s="127"/>
      <c r="CT66" s="128"/>
      <c r="CU66" s="59"/>
    </row>
    <row r="67" spans="1:99" s="123" customFormat="1" ht="25.5" customHeight="1">
      <c r="A67" s="124" t="s">
        <v>1493</v>
      </c>
      <c r="B67" s="615"/>
      <c r="C67" s="125" t="s">
        <v>1389</v>
      </c>
      <c r="D67" s="477" t="s">
        <v>264</v>
      </c>
      <c r="E67" s="125" t="s">
        <v>1339</v>
      </c>
      <c r="F67" s="125"/>
      <c r="G67" s="125"/>
      <c r="H67" s="125"/>
      <c r="I67" s="125"/>
      <c r="J67" s="125"/>
      <c r="K67" s="125"/>
      <c r="L67" s="126"/>
      <c r="M67" s="126"/>
      <c r="N67" s="126"/>
      <c r="O67" s="126"/>
      <c r="P67" s="126"/>
      <c r="Q67" s="126"/>
      <c r="R67" s="126"/>
      <c r="S67" s="126"/>
      <c r="T67" s="126"/>
      <c r="U67" s="126"/>
      <c r="V67" s="126"/>
      <c r="W67" s="126"/>
      <c r="X67" s="126"/>
      <c r="Y67" s="126"/>
      <c r="Z67" s="126"/>
      <c r="AA67" s="126"/>
      <c r="AB67" s="126"/>
      <c r="AC67" s="126"/>
      <c r="AD67" s="126"/>
      <c r="AE67" s="126"/>
      <c r="AF67" s="126"/>
      <c r="AG67" s="126"/>
      <c r="AH67" s="126"/>
      <c r="AI67" s="126"/>
      <c r="AJ67" s="126"/>
      <c r="AK67" s="126"/>
      <c r="AL67" s="126"/>
      <c r="AM67" s="126"/>
      <c r="AN67" s="126"/>
      <c r="AO67" s="126"/>
      <c r="AP67" s="126"/>
      <c r="AQ67" s="126"/>
      <c r="AR67" s="126"/>
      <c r="AS67" s="126"/>
      <c r="AT67" s="126"/>
      <c r="AU67" s="126"/>
      <c r="AV67" s="126"/>
      <c r="AW67" s="126"/>
      <c r="AX67" s="126"/>
      <c r="AY67" s="126"/>
      <c r="AZ67" s="126"/>
      <c r="BA67" s="126"/>
      <c r="BB67" s="126"/>
      <c r="BC67" s="126"/>
      <c r="BD67" s="126"/>
      <c r="BE67" s="126"/>
      <c r="BF67" s="126"/>
      <c r="BG67" s="126"/>
      <c r="BH67" s="126"/>
      <c r="BI67" s="126"/>
      <c r="BJ67" s="126"/>
      <c r="BK67" s="126"/>
      <c r="BL67" s="126"/>
      <c r="BM67" s="126"/>
      <c r="BN67" s="126"/>
      <c r="BO67" s="126"/>
      <c r="BP67" s="126"/>
      <c r="BQ67" s="126"/>
      <c r="BR67" s="127"/>
      <c r="BS67" s="127"/>
      <c r="BT67" s="127"/>
      <c r="BU67" s="127"/>
      <c r="BV67" s="127"/>
      <c r="BW67" s="127"/>
      <c r="BX67" s="127"/>
      <c r="BY67" s="127"/>
      <c r="BZ67" s="127"/>
      <c r="CA67" s="127"/>
      <c r="CB67" s="127"/>
      <c r="CC67" s="127"/>
      <c r="CD67" s="127"/>
      <c r="CE67" s="127"/>
      <c r="CF67" s="127"/>
      <c r="CG67" s="127"/>
      <c r="CH67" s="127"/>
      <c r="CI67" s="127"/>
      <c r="CJ67" s="127"/>
      <c r="CK67" s="127"/>
      <c r="CL67" s="127"/>
      <c r="CM67" s="127"/>
      <c r="CN67" s="127"/>
      <c r="CO67" s="127"/>
      <c r="CP67" s="127"/>
      <c r="CQ67" s="127"/>
      <c r="CR67" s="127"/>
      <c r="CS67" s="127"/>
      <c r="CT67" s="128"/>
      <c r="CU67" s="59"/>
    </row>
    <row r="68" spans="1:99" s="123" customFormat="1" ht="25.5" customHeight="1">
      <c r="A68" s="129" t="s">
        <v>1494</v>
      </c>
      <c r="B68" s="621"/>
      <c r="C68" s="130" t="s">
        <v>1390</v>
      </c>
      <c r="D68" s="470" t="s">
        <v>264</v>
      </c>
      <c r="E68" s="130" t="s">
        <v>1339</v>
      </c>
      <c r="F68" s="130"/>
      <c r="G68" s="130"/>
      <c r="H68" s="130"/>
      <c r="I68" s="130"/>
      <c r="J68" s="130"/>
      <c r="K68" s="130"/>
      <c r="L68" s="131"/>
      <c r="M68" s="131"/>
      <c r="N68" s="131"/>
      <c r="O68" s="131"/>
      <c r="P68" s="131"/>
      <c r="Q68" s="131"/>
      <c r="R68" s="131"/>
      <c r="S68" s="131"/>
      <c r="T68" s="131"/>
      <c r="U68" s="131"/>
      <c r="V68" s="131"/>
      <c r="W68" s="131"/>
      <c r="X68" s="131"/>
      <c r="Y68" s="131"/>
      <c r="Z68" s="131"/>
      <c r="AA68" s="131"/>
      <c r="AB68" s="131"/>
      <c r="AC68" s="131"/>
      <c r="AD68" s="131"/>
      <c r="AE68" s="131"/>
      <c r="AF68" s="131"/>
      <c r="AG68" s="131"/>
      <c r="AH68" s="131"/>
      <c r="AI68" s="131"/>
      <c r="AJ68" s="131"/>
      <c r="AK68" s="131"/>
      <c r="AL68" s="131"/>
      <c r="AM68" s="131"/>
      <c r="AN68" s="131"/>
      <c r="AO68" s="131"/>
      <c r="AP68" s="131"/>
      <c r="AQ68" s="131"/>
      <c r="AR68" s="131"/>
      <c r="AS68" s="131"/>
      <c r="AT68" s="131"/>
      <c r="AU68" s="131"/>
      <c r="AV68" s="131"/>
      <c r="AW68" s="131"/>
      <c r="AX68" s="131"/>
      <c r="AY68" s="131"/>
      <c r="AZ68" s="131"/>
      <c r="BA68" s="131"/>
      <c r="BB68" s="131"/>
      <c r="BC68" s="131"/>
      <c r="BD68" s="131"/>
      <c r="BE68" s="131"/>
      <c r="BF68" s="131"/>
      <c r="BG68" s="131"/>
      <c r="BH68" s="131"/>
      <c r="BI68" s="131"/>
      <c r="BJ68" s="131"/>
      <c r="BK68" s="131"/>
      <c r="BL68" s="131"/>
      <c r="BM68" s="131"/>
      <c r="BN68" s="131"/>
      <c r="BO68" s="131"/>
      <c r="BP68" s="131"/>
      <c r="BQ68" s="131"/>
      <c r="BR68" s="132"/>
      <c r="BS68" s="132"/>
      <c r="BT68" s="132"/>
      <c r="BU68" s="132"/>
      <c r="BV68" s="132"/>
      <c r="BW68" s="132"/>
      <c r="BX68" s="132"/>
      <c r="BY68" s="132"/>
      <c r="BZ68" s="132"/>
      <c r="CA68" s="132"/>
      <c r="CB68" s="132"/>
      <c r="CC68" s="132"/>
      <c r="CD68" s="132"/>
      <c r="CE68" s="132"/>
      <c r="CF68" s="132"/>
      <c r="CG68" s="132"/>
      <c r="CH68" s="132"/>
      <c r="CI68" s="132"/>
      <c r="CJ68" s="132"/>
      <c r="CK68" s="132"/>
      <c r="CL68" s="132"/>
      <c r="CM68" s="132"/>
      <c r="CN68" s="132"/>
      <c r="CO68" s="132"/>
      <c r="CP68" s="132"/>
      <c r="CQ68" s="132"/>
      <c r="CR68" s="132"/>
      <c r="CS68" s="132"/>
      <c r="CT68" s="133"/>
      <c r="CU68" s="59"/>
    </row>
    <row r="69" spans="1:99" s="123" customFormat="1" ht="25.5" customHeight="1">
      <c r="A69" s="134" t="s">
        <v>1495</v>
      </c>
      <c r="B69" s="622" t="s">
        <v>379</v>
      </c>
      <c r="C69" s="468"/>
      <c r="D69" s="468"/>
      <c r="E69" s="468" t="s">
        <v>378</v>
      </c>
      <c r="F69" s="135"/>
      <c r="G69" s="135"/>
      <c r="H69" s="135"/>
      <c r="I69" s="135"/>
      <c r="J69" s="135"/>
      <c r="K69" s="135"/>
      <c r="L69" s="136"/>
      <c r="M69" s="136"/>
      <c r="N69" s="136"/>
      <c r="O69" s="136"/>
      <c r="P69" s="136"/>
      <c r="Q69" s="136"/>
      <c r="R69" s="136"/>
      <c r="S69" s="136"/>
      <c r="T69" s="136"/>
      <c r="U69" s="136"/>
      <c r="V69" s="136"/>
      <c r="W69" s="136"/>
      <c r="X69" s="136"/>
      <c r="Y69" s="136"/>
      <c r="Z69" s="136"/>
      <c r="AA69" s="136"/>
      <c r="AB69" s="136"/>
      <c r="AC69" s="136"/>
      <c r="AD69" s="136"/>
      <c r="AE69" s="136"/>
      <c r="AF69" s="136"/>
      <c r="AG69" s="136"/>
      <c r="AH69" s="136"/>
      <c r="AI69" s="136"/>
      <c r="AJ69" s="136"/>
      <c r="AK69" s="136"/>
      <c r="AL69" s="136"/>
      <c r="AM69" s="136"/>
      <c r="AN69" s="136"/>
      <c r="AO69" s="136"/>
      <c r="AP69" s="136"/>
      <c r="AQ69" s="136"/>
      <c r="AR69" s="136"/>
      <c r="AS69" s="136"/>
      <c r="AT69" s="136"/>
      <c r="AU69" s="136"/>
      <c r="AV69" s="136"/>
      <c r="AW69" s="136"/>
      <c r="AX69" s="136"/>
      <c r="AY69" s="136"/>
      <c r="AZ69" s="136"/>
      <c r="BA69" s="136"/>
      <c r="BB69" s="136"/>
      <c r="BC69" s="136"/>
      <c r="BD69" s="136"/>
      <c r="BE69" s="136"/>
      <c r="BF69" s="136"/>
      <c r="BG69" s="136"/>
      <c r="BH69" s="136"/>
      <c r="BI69" s="136"/>
      <c r="BJ69" s="136"/>
      <c r="BK69" s="136"/>
      <c r="BL69" s="136"/>
      <c r="BM69" s="136"/>
      <c r="BN69" s="136"/>
      <c r="BO69" s="136"/>
      <c r="BP69" s="136"/>
      <c r="BQ69" s="136"/>
      <c r="BR69" s="137"/>
      <c r="BS69" s="137"/>
      <c r="BT69" s="137"/>
      <c r="BU69" s="137"/>
      <c r="BV69" s="137"/>
      <c r="BW69" s="137"/>
      <c r="BX69" s="137"/>
      <c r="BY69" s="137"/>
      <c r="BZ69" s="137"/>
      <c r="CA69" s="137"/>
      <c r="CB69" s="137"/>
      <c r="CC69" s="137"/>
      <c r="CD69" s="137"/>
      <c r="CE69" s="137"/>
      <c r="CF69" s="137"/>
      <c r="CG69" s="137"/>
      <c r="CH69" s="137"/>
      <c r="CI69" s="137"/>
      <c r="CJ69" s="137"/>
      <c r="CK69" s="137"/>
      <c r="CL69" s="137"/>
      <c r="CM69" s="137"/>
      <c r="CN69" s="137"/>
      <c r="CO69" s="137"/>
      <c r="CP69" s="137"/>
      <c r="CQ69" s="137"/>
      <c r="CR69" s="137"/>
      <c r="CS69" s="137"/>
      <c r="CT69" s="138"/>
      <c r="CU69" s="59"/>
    </row>
    <row r="70" spans="1:99" s="230" customFormat="1" ht="25.5" customHeight="1">
      <c r="A70" s="124" t="s">
        <v>1496</v>
      </c>
      <c r="B70" s="615"/>
      <c r="C70" s="226" t="s">
        <v>1391</v>
      </c>
      <c r="D70" s="227" t="s">
        <v>264</v>
      </c>
      <c r="E70" s="227" t="s">
        <v>376</v>
      </c>
      <c r="F70" s="226"/>
      <c r="G70" s="226"/>
      <c r="H70" s="226"/>
      <c r="I70" s="226"/>
      <c r="J70" s="226"/>
      <c r="K70" s="226"/>
      <c r="L70" s="228"/>
      <c r="M70" s="228"/>
      <c r="N70" s="228"/>
      <c r="O70" s="228"/>
      <c r="P70" s="228"/>
      <c r="Q70" s="228"/>
      <c r="R70" s="228"/>
      <c r="S70" s="228"/>
      <c r="T70" s="228"/>
      <c r="U70" s="228"/>
      <c r="V70" s="228"/>
      <c r="W70" s="228"/>
      <c r="X70" s="228"/>
      <c r="Y70" s="228"/>
      <c r="Z70" s="228"/>
      <c r="AA70" s="228"/>
      <c r="AB70" s="228"/>
      <c r="AC70" s="228"/>
      <c r="AD70" s="228"/>
      <c r="AE70" s="228"/>
      <c r="AF70" s="228"/>
      <c r="AG70" s="228"/>
      <c r="AH70" s="228"/>
      <c r="AI70" s="228"/>
      <c r="AJ70" s="228"/>
      <c r="AK70" s="228"/>
      <c r="AL70" s="228"/>
      <c r="AM70" s="228"/>
      <c r="AN70" s="228"/>
      <c r="AO70" s="228"/>
      <c r="AP70" s="228"/>
      <c r="AQ70" s="228"/>
      <c r="AR70" s="228"/>
      <c r="AS70" s="228"/>
      <c r="AT70" s="228"/>
      <c r="AU70" s="228"/>
      <c r="AV70" s="228"/>
      <c r="AW70" s="228"/>
      <c r="AX70" s="228"/>
      <c r="AY70" s="228"/>
      <c r="AZ70" s="228"/>
      <c r="BA70" s="228"/>
      <c r="BB70" s="228"/>
      <c r="BC70" s="228"/>
      <c r="BD70" s="228"/>
      <c r="BE70" s="228"/>
      <c r="BF70" s="228"/>
      <c r="BG70" s="228"/>
      <c r="BH70" s="228"/>
      <c r="BI70" s="228"/>
      <c r="BJ70" s="228"/>
      <c r="BK70" s="228"/>
      <c r="BL70" s="228"/>
      <c r="BM70" s="228"/>
      <c r="BN70" s="228"/>
      <c r="BO70" s="228"/>
      <c r="BP70" s="228"/>
      <c r="BQ70" s="228"/>
      <c r="BR70" s="229"/>
      <c r="BS70" s="229"/>
      <c r="BT70" s="229"/>
      <c r="BU70" s="229"/>
      <c r="BV70" s="229"/>
      <c r="BW70" s="229"/>
      <c r="BX70" s="229"/>
      <c r="BY70" s="229"/>
      <c r="BZ70" s="229"/>
      <c r="CA70" s="229"/>
      <c r="CB70" s="229"/>
      <c r="CC70" s="229"/>
      <c r="CD70" s="229"/>
      <c r="CE70" s="229"/>
      <c r="CF70" s="229"/>
      <c r="CG70" s="229"/>
      <c r="CH70" s="229"/>
      <c r="CI70" s="229"/>
      <c r="CJ70" s="229"/>
      <c r="CK70" s="229"/>
      <c r="CL70" s="229"/>
      <c r="CM70" s="229"/>
      <c r="CN70" s="229"/>
      <c r="CO70" s="229"/>
      <c r="CP70" s="229"/>
      <c r="CQ70" s="229"/>
      <c r="CR70" s="229"/>
      <c r="CS70" s="229"/>
      <c r="CT70" s="425"/>
      <c r="CU70" s="59"/>
    </row>
    <row r="71" spans="1:99" s="123" customFormat="1" ht="25.5" customHeight="1">
      <c r="A71" s="124" t="s">
        <v>1497</v>
      </c>
      <c r="B71" s="615"/>
      <c r="C71" s="125" t="s">
        <v>1392</v>
      </c>
      <c r="D71" s="477" t="s">
        <v>264</v>
      </c>
      <c r="E71" s="125" t="s">
        <v>1339</v>
      </c>
      <c r="F71" s="125"/>
      <c r="G71" s="125"/>
      <c r="H71" s="125"/>
      <c r="I71" s="125"/>
      <c r="J71" s="125"/>
      <c r="K71" s="125"/>
      <c r="L71" s="126"/>
      <c r="M71" s="126"/>
      <c r="N71" s="126"/>
      <c r="O71" s="126"/>
      <c r="P71" s="126"/>
      <c r="Q71" s="126"/>
      <c r="R71" s="126"/>
      <c r="S71" s="126"/>
      <c r="T71" s="126"/>
      <c r="U71" s="126"/>
      <c r="V71" s="126"/>
      <c r="W71" s="126"/>
      <c r="X71" s="126"/>
      <c r="Y71" s="126"/>
      <c r="Z71" s="126"/>
      <c r="AA71" s="126"/>
      <c r="AB71" s="126"/>
      <c r="AC71" s="126"/>
      <c r="AD71" s="126"/>
      <c r="AE71" s="126"/>
      <c r="AF71" s="126"/>
      <c r="AG71" s="126"/>
      <c r="AH71" s="126"/>
      <c r="AI71" s="126"/>
      <c r="AJ71" s="126"/>
      <c r="AK71" s="126"/>
      <c r="AL71" s="126"/>
      <c r="AM71" s="126"/>
      <c r="AN71" s="126"/>
      <c r="AO71" s="126"/>
      <c r="AP71" s="126"/>
      <c r="AQ71" s="126"/>
      <c r="AR71" s="126"/>
      <c r="AS71" s="126"/>
      <c r="AT71" s="126"/>
      <c r="AU71" s="126"/>
      <c r="AV71" s="126"/>
      <c r="AW71" s="126"/>
      <c r="AX71" s="126"/>
      <c r="AY71" s="126"/>
      <c r="AZ71" s="126"/>
      <c r="BA71" s="126"/>
      <c r="BB71" s="126"/>
      <c r="BC71" s="126"/>
      <c r="BD71" s="126"/>
      <c r="BE71" s="126"/>
      <c r="BF71" s="126"/>
      <c r="BG71" s="126"/>
      <c r="BH71" s="126"/>
      <c r="BI71" s="126"/>
      <c r="BJ71" s="126"/>
      <c r="BK71" s="126"/>
      <c r="BL71" s="126"/>
      <c r="BM71" s="126"/>
      <c r="BN71" s="126"/>
      <c r="BO71" s="126"/>
      <c r="BP71" s="126"/>
      <c r="BQ71" s="126"/>
      <c r="BR71" s="127"/>
      <c r="BS71" s="127"/>
      <c r="BT71" s="127"/>
      <c r="BU71" s="127"/>
      <c r="BV71" s="127"/>
      <c r="BW71" s="127"/>
      <c r="BX71" s="127"/>
      <c r="BY71" s="127"/>
      <c r="BZ71" s="127"/>
      <c r="CA71" s="127"/>
      <c r="CB71" s="127"/>
      <c r="CC71" s="127"/>
      <c r="CD71" s="127"/>
      <c r="CE71" s="127"/>
      <c r="CF71" s="127"/>
      <c r="CG71" s="127"/>
      <c r="CH71" s="127"/>
      <c r="CI71" s="127"/>
      <c r="CJ71" s="127"/>
      <c r="CK71" s="127"/>
      <c r="CL71" s="127"/>
      <c r="CM71" s="127"/>
      <c r="CN71" s="127"/>
      <c r="CO71" s="127"/>
      <c r="CP71" s="127"/>
      <c r="CQ71" s="127"/>
      <c r="CR71" s="127"/>
      <c r="CS71" s="127"/>
      <c r="CT71" s="128"/>
      <c r="CU71" s="59"/>
    </row>
    <row r="72" spans="1:99" s="123" customFormat="1" ht="25.5" customHeight="1">
      <c r="A72" s="124" t="s">
        <v>1498</v>
      </c>
      <c r="B72" s="615"/>
      <c r="C72" s="125" t="s">
        <v>1393</v>
      </c>
      <c r="D72" s="477" t="s">
        <v>264</v>
      </c>
      <c r="E72" s="125" t="s">
        <v>1339</v>
      </c>
      <c r="F72" s="125"/>
      <c r="G72" s="125"/>
      <c r="H72" s="125"/>
      <c r="I72" s="125"/>
      <c r="J72" s="125"/>
      <c r="K72" s="125"/>
      <c r="L72" s="126"/>
      <c r="M72" s="126"/>
      <c r="N72" s="126"/>
      <c r="O72" s="126"/>
      <c r="P72" s="126"/>
      <c r="Q72" s="126"/>
      <c r="R72" s="126"/>
      <c r="S72" s="126"/>
      <c r="T72" s="126"/>
      <c r="U72" s="126"/>
      <c r="V72" s="126"/>
      <c r="W72" s="126"/>
      <c r="X72" s="126"/>
      <c r="Y72" s="126"/>
      <c r="Z72" s="126"/>
      <c r="AA72" s="126"/>
      <c r="AB72" s="126"/>
      <c r="AC72" s="126"/>
      <c r="AD72" s="126"/>
      <c r="AE72" s="126"/>
      <c r="AF72" s="126"/>
      <c r="AG72" s="126"/>
      <c r="AH72" s="126"/>
      <c r="AI72" s="126"/>
      <c r="AJ72" s="126"/>
      <c r="AK72" s="126"/>
      <c r="AL72" s="126"/>
      <c r="AM72" s="126"/>
      <c r="AN72" s="126"/>
      <c r="AO72" s="126"/>
      <c r="AP72" s="126"/>
      <c r="AQ72" s="126"/>
      <c r="AR72" s="126"/>
      <c r="AS72" s="126"/>
      <c r="AT72" s="126"/>
      <c r="AU72" s="126"/>
      <c r="AV72" s="126"/>
      <c r="AW72" s="126"/>
      <c r="AX72" s="126"/>
      <c r="AY72" s="126"/>
      <c r="AZ72" s="126"/>
      <c r="BA72" s="126"/>
      <c r="BB72" s="126"/>
      <c r="BC72" s="126"/>
      <c r="BD72" s="126"/>
      <c r="BE72" s="126"/>
      <c r="BF72" s="126"/>
      <c r="BG72" s="126"/>
      <c r="BH72" s="126"/>
      <c r="BI72" s="126"/>
      <c r="BJ72" s="126"/>
      <c r="BK72" s="126"/>
      <c r="BL72" s="126"/>
      <c r="BM72" s="126"/>
      <c r="BN72" s="126"/>
      <c r="BO72" s="126"/>
      <c r="BP72" s="126"/>
      <c r="BQ72" s="126"/>
      <c r="BR72" s="127"/>
      <c r="BS72" s="127"/>
      <c r="BT72" s="127"/>
      <c r="BU72" s="127"/>
      <c r="BV72" s="127"/>
      <c r="BW72" s="127"/>
      <c r="BX72" s="127"/>
      <c r="BY72" s="127"/>
      <c r="BZ72" s="127"/>
      <c r="CA72" s="127"/>
      <c r="CB72" s="127"/>
      <c r="CC72" s="127"/>
      <c r="CD72" s="127"/>
      <c r="CE72" s="127"/>
      <c r="CF72" s="127"/>
      <c r="CG72" s="127"/>
      <c r="CH72" s="127"/>
      <c r="CI72" s="127"/>
      <c r="CJ72" s="127"/>
      <c r="CK72" s="127"/>
      <c r="CL72" s="127"/>
      <c r="CM72" s="127"/>
      <c r="CN72" s="127"/>
      <c r="CO72" s="127"/>
      <c r="CP72" s="127"/>
      <c r="CQ72" s="127"/>
      <c r="CR72" s="127"/>
      <c r="CS72" s="127"/>
      <c r="CT72" s="128"/>
      <c r="CU72" s="59"/>
    </row>
    <row r="73" spans="1:99" s="123" customFormat="1" ht="25.5" customHeight="1">
      <c r="A73" s="124" t="s">
        <v>1499</v>
      </c>
      <c r="B73" s="615"/>
      <c r="C73" s="125" t="s">
        <v>1394</v>
      </c>
      <c r="D73" s="477" t="s">
        <v>264</v>
      </c>
      <c r="E73" s="125" t="s">
        <v>1339</v>
      </c>
      <c r="F73" s="125"/>
      <c r="G73" s="125"/>
      <c r="H73" s="125"/>
      <c r="I73" s="125"/>
      <c r="J73" s="125"/>
      <c r="K73" s="125"/>
      <c r="L73" s="126"/>
      <c r="M73" s="126"/>
      <c r="N73" s="126"/>
      <c r="O73" s="126"/>
      <c r="P73" s="126"/>
      <c r="Q73" s="126"/>
      <c r="R73" s="126"/>
      <c r="S73" s="126"/>
      <c r="T73" s="126"/>
      <c r="U73" s="126"/>
      <c r="V73" s="126"/>
      <c r="W73" s="126"/>
      <c r="X73" s="126"/>
      <c r="Y73" s="126"/>
      <c r="Z73" s="126"/>
      <c r="AA73" s="126"/>
      <c r="AB73" s="126"/>
      <c r="AC73" s="126"/>
      <c r="AD73" s="126"/>
      <c r="AE73" s="126"/>
      <c r="AF73" s="126"/>
      <c r="AG73" s="126"/>
      <c r="AH73" s="126"/>
      <c r="AI73" s="126"/>
      <c r="AJ73" s="126"/>
      <c r="AK73" s="126"/>
      <c r="AL73" s="126"/>
      <c r="AM73" s="126"/>
      <c r="AN73" s="126"/>
      <c r="AO73" s="126"/>
      <c r="AP73" s="126"/>
      <c r="AQ73" s="126"/>
      <c r="AR73" s="126"/>
      <c r="AS73" s="126"/>
      <c r="AT73" s="126"/>
      <c r="AU73" s="126"/>
      <c r="AV73" s="126"/>
      <c r="AW73" s="126"/>
      <c r="AX73" s="126"/>
      <c r="AY73" s="126"/>
      <c r="AZ73" s="126"/>
      <c r="BA73" s="126"/>
      <c r="BB73" s="126"/>
      <c r="BC73" s="126"/>
      <c r="BD73" s="126"/>
      <c r="BE73" s="126"/>
      <c r="BF73" s="126"/>
      <c r="BG73" s="126"/>
      <c r="BH73" s="126"/>
      <c r="BI73" s="126"/>
      <c r="BJ73" s="126"/>
      <c r="BK73" s="126"/>
      <c r="BL73" s="126"/>
      <c r="BM73" s="126"/>
      <c r="BN73" s="126"/>
      <c r="BO73" s="126"/>
      <c r="BP73" s="126"/>
      <c r="BQ73" s="126"/>
      <c r="BR73" s="127"/>
      <c r="BS73" s="127"/>
      <c r="BT73" s="127"/>
      <c r="BU73" s="127"/>
      <c r="BV73" s="127"/>
      <c r="BW73" s="127"/>
      <c r="BX73" s="127"/>
      <c r="BY73" s="127"/>
      <c r="BZ73" s="127"/>
      <c r="CA73" s="127"/>
      <c r="CB73" s="127"/>
      <c r="CC73" s="127"/>
      <c r="CD73" s="127"/>
      <c r="CE73" s="127"/>
      <c r="CF73" s="127"/>
      <c r="CG73" s="127"/>
      <c r="CH73" s="127"/>
      <c r="CI73" s="127"/>
      <c r="CJ73" s="127"/>
      <c r="CK73" s="127"/>
      <c r="CL73" s="127"/>
      <c r="CM73" s="127"/>
      <c r="CN73" s="127"/>
      <c r="CO73" s="127"/>
      <c r="CP73" s="127"/>
      <c r="CQ73" s="127"/>
      <c r="CR73" s="127"/>
      <c r="CS73" s="127"/>
      <c r="CT73" s="128"/>
      <c r="CU73" s="59"/>
    </row>
    <row r="74" spans="1:99" s="123" customFormat="1" ht="25.5" customHeight="1">
      <c r="A74" s="129" t="s">
        <v>1500</v>
      </c>
      <c r="B74" s="621"/>
      <c r="C74" s="130" t="s">
        <v>1395</v>
      </c>
      <c r="D74" s="470" t="s">
        <v>264</v>
      </c>
      <c r="E74" s="130" t="s">
        <v>1339</v>
      </c>
      <c r="F74" s="130"/>
      <c r="G74" s="130"/>
      <c r="H74" s="130"/>
      <c r="I74" s="130"/>
      <c r="J74" s="130"/>
      <c r="K74" s="130"/>
      <c r="L74" s="131"/>
      <c r="M74" s="131"/>
      <c r="N74" s="131"/>
      <c r="O74" s="131"/>
      <c r="P74" s="131"/>
      <c r="Q74" s="131"/>
      <c r="R74" s="131"/>
      <c r="S74" s="131"/>
      <c r="T74" s="131"/>
      <c r="U74" s="131"/>
      <c r="V74" s="131"/>
      <c r="W74" s="131"/>
      <c r="X74" s="131"/>
      <c r="Y74" s="131"/>
      <c r="Z74" s="131"/>
      <c r="AA74" s="131"/>
      <c r="AB74" s="131"/>
      <c r="AC74" s="131"/>
      <c r="AD74" s="131"/>
      <c r="AE74" s="131"/>
      <c r="AF74" s="131"/>
      <c r="AG74" s="131"/>
      <c r="AH74" s="131"/>
      <c r="AI74" s="131"/>
      <c r="AJ74" s="131"/>
      <c r="AK74" s="131"/>
      <c r="AL74" s="131"/>
      <c r="AM74" s="131"/>
      <c r="AN74" s="131"/>
      <c r="AO74" s="131"/>
      <c r="AP74" s="131"/>
      <c r="AQ74" s="131"/>
      <c r="AR74" s="131"/>
      <c r="AS74" s="131"/>
      <c r="AT74" s="131"/>
      <c r="AU74" s="131"/>
      <c r="AV74" s="131"/>
      <c r="AW74" s="131"/>
      <c r="AX74" s="131"/>
      <c r="AY74" s="131"/>
      <c r="AZ74" s="131"/>
      <c r="BA74" s="131"/>
      <c r="BB74" s="131"/>
      <c r="BC74" s="131"/>
      <c r="BD74" s="131"/>
      <c r="BE74" s="131"/>
      <c r="BF74" s="131"/>
      <c r="BG74" s="131"/>
      <c r="BH74" s="131"/>
      <c r="BI74" s="131"/>
      <c r="BJ74" s="131"/>
      <c r="BK74" s="131"/>
      <c r="BL74" s="131"/>
      <c r="BM74" s="131"/>
      <c r="BN74" s="131"/>
      <c r="BO74" s="131"/>
      <c r="BP74" s="131"/>
      <c r="BQ74" s="131"/>
      <c r="BR74" s="132"/>
      <c r="BS74" s="132"/>
      <c r="BT74" s="132"/>
      <c r="BU74" s="132"/>
      <c r="BV74" s="132"/>
      <c r="BW74" s="132"/>
      <c r="BX74" s="132"/>
      <c r="BY74" s="132"/>
      <c r="BZ74" s="132"/>
      <c r="CA74" s="132"/>
      <c r="CB74" s="132"/>
      <c r="CC74" s="132"/>
      <c r="CD74" s="132"/>
      <c r="CE74" s="132"/>
      <c r="CF74" s="132"/>
      <c r="CG74" s="132"/>
      <c r="CH74" s="132"/>
      <c r="CI74" s="132"/>
      <c r="CJ74" s="132"/>
      <c r="CK74" s="132"/>
      <c r="CL74" s="132"/>
      <c r="CM74" s="132"/>
      <c r="CN74" s="132"/>
      <c r="CO74" s="132"/>
      <c r="CP74" s="132"/>
      <c r="CQ74" s="132"/>
      <c r="CR74" s="132"/>
      <c r="CS74" s="132"/>
      <c r="CT74" s="133"/>
      <c r="CU74" s="59"/>
    </row>
    <row r="75" spans="1:99" s="123" customFormat="1" ht="25.5" customHeight="1">
      <c r="A75" s="134" t="s">
        <v>1501</v>
      </c>
      <c r="B75" s="622" t="s">
        <v>380</v>
      </c>
      <c r="C75" s="468"/>
      <c r="D75" s="468"/>
      <c r="E75" s="468" t="s">
        <v>378</v>
      </c>
      <c r="F75" s="135"/>
      <c r="G75" s="135"/>
      <c r="H75" s="135"/>
      <c r="I75" s="135"/>
      <c r="J75" s="135"/>
      <c r="K75" s="135"/>
      <c r="L75" s="136"/>
      <c r="M75" s="136"/>
      <c r="N75" s="136"/>
      <c r="O75" s="136"/>
      <c r="P75" s="136"/>
      <c r="Q75" s="136"/>
      <c r="R75" s="136"/>
      <c r="S75" s="136"/>
      <c r="T75" s="136"/>
      <c r="U75" s="136"/>
      <c r="V75" s="136"/>
      <c r="W75" s="136"/>
      <c r="X75" s="136"/>
      <c r="Y75" s="136"/>
      <c r="Z75" s="136"/>
      <c r="AA75" s="136"/>
      <c r="AB75" s="136"/>
      <c r="AC75" s="136"/>
      <c r="AD75" s="136"/>
      <c r="AE75" s="136"/>
      <c r="AF75" s="136"/>
      <c r="AG75" s="136"/>
      <c r="AH75" s="136"/>
      <c r="AI75" s="136"/>
      <c r="AJ75" s="136"/>
      <c r="AK75" s="136"/>
      <c r="AL75" s="136"/>
      <c r="AM75" s="136"/>
      <c r="AN75" s="136"/>
      <c r="AO75" s="136"/>
      <c r="AP75" s="136"/>
      <c r="AQ75" s="136"/>
      <c r="AR75" s="136"/>
      <c r="AS75" s="136"/>
      <c r="AT75" s="136"/>
      <c r="AU75" s="136"/>
      <c r="AV75" s="136"/>
      <c r="AW75" s="136"/>
      <c r="AX75" s="136"/>
      <c r="AY75" s="136"/>
      <c r="AZ75" s="136"/>
      <c r="BA75" s="136"/>
      <c r="BB75" s="136"/>
      <c r="BC75" s="136"/>
      <c r="BD75" s="136"/>
      <c r="BE75" s="136"/>
      <c r="BF75" s="136"/>
      <c r="BG75" s="136"/>
      <c r="BH75" s="136"/>
      <c r="BI75" s="136"/>
      <c r="BJ75" s="136"/>
      <c r="BK75" s="136"/>
      <c r="BL75" s="136"/>
      <c r="BM75" s="136"/>
      <c r="BN75" s="136"/>
      <c r="BO75" s="136"/>
      <c r="BP75" s="136"/>
      <c r="BQ75" s="136"/>
      <c r="BR75" s="137"/>
      <c r="BS75" s="137"/>
      <c r="BT75" s="137"/>
      <c r="BU75" s="137"/>
      <c r="BV75" s="137"/>
      <c r="BW75" s="137"/>
      <c r="BX75" s="137"/>
      <c r="BY75" s="137"/>
      <c r="BZ75" s="137"/>
      <c r="CA75" s="137"/>
      <c r="CB75" s="137"/>
      <c r="CC75" s="137"/>
      <c r="CD75" s="137"/>
      <c r="CE75" s="137"/>
      <c r="CF75" s="137"/>
      <c r="CG75" s="137"/>
      <c r="CH75" s="137"/>
      <c r="CI75" s="137"/>
      <c r="CJ75" s="137"/>
      <c r="CK75" s="137"/>
      <c r="CL75" s="137"/>
      <c r="CM75" s="137"/>
      <c r="CN75" s="137"/>
      <c r="CO75" s="137"/>
      <c r="CP75" s="137"/>
      <c r="CQ75" s="137"/>
      <c r="CR75" s="137"/>
      <c r="CS75" s="137"/>
      <c r="CT75" s="138"/>
      <c r="CU75" s="59"/>
    </row>
    <row r="76" spans="1:99" s="123" customFormat="1" ht="25.5" customHeight="1">
      <c r="A76" s="124" t="s">
        <v>1502</v>
      </c>
      <c r="B76" s="615"/>
      <c r="C76" s="125" t="s">
        <v>1396</v>
      </c>
      <c r="D76" s="477" t="s">
        <v>264</v>
      </c>
      <c r="E76" s="125" t="s">
        <v>1339</v>
      </c>
      <c r="F76" s="125"/>
      <c r="G76" s="125"/>
      <c r="H76" s="125"/>
      <c r="I76" s="125"/>
      <c r="J76" s="125"/>
      <c r="K76" s="125"/>
      <c r="L76" s="126"/>
      <c r="M76" s="126"/>
      <c r="N76" s="126"/>
      <c r="O76" s="126"/>
      <c r="P76" s="126"/>
      <c r="Q76" s="126"/>
      <c r="R76" s="126"/>
      <c r="S76" s="126"/>
      <c r="T76" s="126"/>
      <c r="U76" s="126"/>
      <c r="V76" s="126"/>
      <c r="W76" s="126"/>
      <c r="X76" s="126"/>
      <c r="Y76" s="126"/>
      <c r="Z76" s="126"/>
      <c r="AA76" s="126"/>
      <c r="AB76" s="126"/>
      <c r="AC76" s="126"/>
      <c r="AD76" s="126"/>
      <c r="AE76" s="126"/>
      <c r="AF76" s="126"/>
      <c r="AG76" s="126"/>
      <c r="AH76" s="126"/>
      <c r="AI76" s="126"/>
      <c r="AJ76" s="126"/>
      <c r="AK76" s="126"/>
      <c r="AL76" s="126"/>
      <c r="AM76" s="126"/>
      <c r="AN76" s="126"/>
      <c r="AO76" s="126"/>
      <c r="AP76" s="126"/>
      <c r="AQ76" s="126"/>
      <c r="AR76" s="126"/>
      <c r="AS76" s="126"/>
      <c r="AT76" s="126"/>
      <c r="AU76" s="126"/>
      <c r="AV76" s="126"/>
      <c r="AW76" s="126"/>
      <c r="AX76" s="126"/>
      <c r="AY76" s="126"/>
      <c r="AZ76" s="126"/>
      <c r="BA76" s="126"/>
      <c r="BB76" s="126"/>
      <c r="BC76" s="126"/>
      <c r="BD76" s="126"/>
      <c r="BE76" s="126"/>
      <c r="BF76" s="126"/>
      <c r="BG76" s="126"/>
      <c r="BH76" s="126"/>
      <c r="BI76" s="126"/>
      <c r="BJ76" s="126"/>
      <c r="BK76" s="126"/>
      <c r="BL76" s="126"/>
      <c r="BM76" s="126"/>
      <c r="BN76" s="126"/>
      <c r="BO76" s="126"/>
      <c r="BP76" s="126"/>
      <c r="BQ76" s="126"/>
      <c r="BR76" s="127"/>
      <c r="BS76" s="127"/>
      <c r="BT76" s="127"/>
      <c r="BU76" s="127"/>
      <c r="BV76" s="127"/>
      <c r="BW76" s="127"/>
      <c r="BX76" s="127"/>
      <c r="BY76" s="127"/>
      <c r="BZ76" s="127"/>
      <c r="CA76" s="127"/>
      <c r="CB76" s="127"/>
      <c r="CC76" s="127"/>
      <c r="CD76" s="127"/>
      <c r="CE76" s="127"/>
      <c r="CF76" s="127"/>
      <c r="CG76" s="127"/>
      <c r="CH76" s="127"/>
      <c r="CI76" s="127"/>
      <c r="CJ76" s="127"/>
      <c r="CK76" s="127"/>
      <c r="CL76" s="127"/>
      <c r="CM76" s="127"/>
      <c r="CN76" s="127"/>
      <c r="CO76" s="127"/>
      <c r="CP76" s="127"/>
      <c r="CQ76" s="127"/>
      <c r="CR76" s="127"/>
      <c r="CS76" s="127"/>
      <c r="CT76" s="128"/>
      <c r="CU76" s="59"/>
    </row>
    <row r="77" spans="1:99" s="123" customFormat="1" ht="25.5" customHeight="1">
      <c r="A77" s="124" t="s">
        <v>1503</v>
      </c>
      <c r="B77" s="615"/>
      <c r="C77" s="125" t="s">
        <v>1397</v>
      </c>
      <c r="D77" s="477" t="s">
        <v>264</v>
      </c>
      <c r="E77" s="125" t="s">
        <v>1339</v>
      </c>
      <c r="F77" s="125"/>
      <c r="G77" s="125"/>
      <c r="H77" s="125"/>
      <c r="I77" s="125"/>
      <c r="J77" s="125"/>
      <c r="K77" s="125"/>
      <c r="L77" s="126"/>
      <c r="M77" s="126"/>
      <c r="N77" s="126"/>
      <c r="O77" s="126"/>
      <c r="P77" s="126"/>
      <c r="Q77" s="126"/>
      <c r="R77" s="126"/>
      <c r="S77" s="126"/>
      <c r="T77" s="126"/>
      <c r="U77" s="126"/>
      <c r="V77" s="126"/>
      <c r="W77" s="126"/>
      <c r="X77" s="126"/>
      <c r="Y77" s="126"/>
      <c r="Z77" s="126"/>
      <c r="AA77" s="126"/>
      <c r="AB77" s="126"/>
      <c r="AC77" s="126"/>
      <c r="AD77" s="126"/>
      <c r="AE77" s="126"/>
      <c r="AF77" s="126"/>
      <c r="AG77" s="126"/>
      <c r="AH77" s="126"/>
      <c r="AI77" s="126"/>
      <c r="AJ77" s="126"/>
      <c r="AK77" s="126"/>
      <c r="AL77" s="126"/>
      <c r="AM77" s="126"/>
      <c r="AN77" s="126"/>
      <c r="AO77" s="126"/>
      <c r="AP77" s="126"/>
      <c r="AQ77" s="126"/>
      <c r="AR77" s="126"/>
      <c r="AS77" s="126"/>
      <c r="AT77" s="126"/>
      <c r="AU77" s="126"/>
      <c r="AV77" s="126"/>
      <c r="AW77" s="126"/>
      <c r="AX77" s="126"/>
      <c r="AY77" s="126"/>
      <c r="AZ77" s="126"/>
      <c r="BA77" s="126"/>
      <c r="BB77" s="126"/>
      <c r="BC77" s="126"/>
      <c r="BD77" s="126"/>
      <c r="BE77" s="126"/>
      <c r="BF77" s="126"/>
      <c r="BG77" s="126"/>
      <c r="BH77" s="126"/>
      <c r="BI77" s="126"/>
      <c r="BJ77" s="126"/>
      <c r="BK77" s="126"/>
      <c r="BL77" s="126"/>
      <c r="BM77" s="126"/>
      <c r="BN77" s="126"/>
      <c r="BO77" s="126"/>
      <c r="BP77" s="126"/>
      <c r="BQ77" s="126"/>
      <c r="BR77" s="127"/>
      <c r="BS77" s="127"/>
      <c r="BT77" s="127"/>
      <c r="BU77" s="127"/>
      <c r="BV77" s="127"/>
      <c r="BW77" s="127"/>
      <c r="BX77" s="127"/>
      <c r="BY77" s="127"/>
      <c r="BZ77" s="127"/>
      <c r="CA77" s="127"/>
      <c r="CB77" s="127"/>
      <c r="CC77" s="127"/>
      <c r="CD77" s="127"/>
      <c r="CE77" s="127"/>
      <c r="CF77" s="127"/>
      <c r="CG77" s="127"/>
      <c r="CH77" s="127"/>
      <c r="CI77" s="127"/>
      <c r="CJ77" s="127"/>
      <c r="CK77" s="127"/>
      <c r="CL77" s="127"/>
      <c r="CM77" s="127"/>
      <c r="CN77" s="127"/>
      <c r="CO77" s="127"/>
      <c r="CP77" s="127"/>
      <c r="CQ77" s="127"/>
      <c r="CR77" s="127"/>
      <c r="CS77" s="127"/>
      <c r="CT77" s="128"/>
      <c r="CU77" s="59"/>
    </row>
    <row r="78" spans="1:99" s="123" customFormat="1" ht="25.5" customHeight="1">
      <c r="A78" s="124" t="s">
        <v>1504</v>
      </c>
      <c r="B78" s="615"/>
      <c r="C78" s="125" t="s">
        <v>1398</v>
      </c>
      <c r="D78" s="477" t="s">
        <v>264</v>
      </c>
      <c r="E78" s="125" t="s">
        <v>1339</v>
      </c>
      <c r="F78" s="125"/>
      <c r="G78" s="125"/>
      <c r="H78" s="125"/>
      <c r="I78" s="125"/>
      <c r="J78" s="125"/>
      <c r="K78" s="125"/>
      <c r="L78" s="126"/>
      <c r="M78" s="126"/>
      <c r="N78" s="126"/>
      <c r="O78" s="126"/>
      <c r="P78" s="126"/>
      <c r="Q78" s="126"/>
      <c r="R78" s="126"/>
      <c r="S78" s="126"/>
      <c r="T78" s="126"/>
      <c r="U78" s="126"/>
      <c r="V78" s="126"/>
      <c r="W78" s="126"/>
      <c r="X78" s="126"/>
      <c r="Y78" s="126"/>
      <c r="Z78" s="126"/>
      <c r="AA78" s="126"/>
      <c r="AB78" s="126"/>
      <c r="AC78" s="126"/>
      <c r="AD78" s="126"/>
      <c r="AE78" s="126"/>
      <c r="AF78" s="126"/>
      <c r="AG78" s="126"/>
      <c r="AH78" s="126"/>
      <c r="AI78" s="126"/>
      <c r="AJ78" s="126"/>
      <c r="AK78" s="126"/>
      <c r="AL78" s="126"/>
      <c r="AM78" s="126"/>
      <c r="AN78" s="126"/>
      <c r="AO78" s="126"/>
      <c r="AP78" s="126"/>
      <c r="AQ78" s="126"/>
      <c r="AR78" s="126"/>
      <c r="AS78" s="126"/>
      <c r="AT78" s="126"/>
      <c r="AU78" s="126"/>
      <c r="AV78" s="126"/>
      <c r="AW78" s="126"/>
      <c r="AX78" s="126"/>
      <c r="AY78" s="126"/>
      <c r="AZ78" s="126"/>
      <c r="BA78" s="126"/>
      <c r="BB78" s="126"/>
      <c r="BC78" s="126"/>
      <c r="BD78" s="126"/>
      <c r="BE78" s="126"/>
      <c r="BF78" s="126"/>
      <c r="BG78" s="126"/>
      <c r="BH78" s="126"/>
      <c r="BI78" s="126"/>
      <c r="BJ78" s="126"/>
      <c r="BK78" s="126"/>
      <c r="BL78" s="126"/>
      <c r="BM78" s="126"/>
      <c r="BN78" s="126"/>
      <c r="BO78" s="126"/>
      <c r="BP78" s="126"/>
      <c r="BQ78" s="126"/>
      <c r="BR78" s="127"/>
      <c r="BS78" s="127"/>
      <c r="BT78" s="127"/>
      <c r="BU78" s="127"/>
      <c r="BV78" s="127"/>
      <c r="BW78" s="127"/>
      <c r="BX78" s="127"/>
      <c r="BY78" s="127"/>
      <c r="BZ78" s="127"/>
      <c r="CA78" s="127"/>
      <c r="CB78" s="127"/>
      <c r="CC78" s="127"/>
      <c r="CD78" s="127"/>
      <c r="CE78" s="127"/>
      <c r="CF78" s="127"/>
      <c r="CG78" s="127"/>
      <c r="CH78" s="127"/>
      <c r="CI78" s="127"/>
      <c r="CJ78" s="127"/>
      <c r="CK78" s="127"/>
      <c r="CL78" s="127"/>
      <c r="CM78" s="127"/>
      <c r="CN78" s="127"/>
      <c r="CO78" s="127"/>
      <c r="CP78" s="127"/>
      <c r="CQ78" s="127"/>
      <c r="CR78" s="127"/>
      <c r="CS78" s="127"/>
      <c r="CT78" s="128"/>
      <c r="CU78" s="59"/>
    </row>
    <row r="79" spans="1:99" s="123" customFormat="1" ht="25.5" customHeight="1">
      <c r="A79" s="124" t="s">
        <v>1505</v>
      </c>
      <c r="B79" s="615"/>
      <c r="C79" s="125" t="s">
        <v>1399</v>
      </c>
      <c r="D79" s="477" t="s">
        <v>264</v>
      </c>
      <c r="E79" s="125" t="s">
        <v>1339</v>
      </c>
      <c r="F79" s="125"/>
      <c r="G79" s="125"/>
      <c r="H79" s="125"/>
      <c r="I79" s="125"/>
      <c r="J79" s="125"/>
      <c r="K79" s="125"/>
      <c r="L79" s="126"/>
      <c r="M79" s="126"/>
      <c r="N79" s="126"/>
      <c r="O79" s="126"/>
      <c r="P79" s="126"/>
      <c r="Q79" s="126"/>
      <c r="R79" s="126"/>
      <c r="S79" s="126"/>
      <c r="T79" s="126"/>
      <c r="U79" s="126"/>
      <c r="V79" s="126"/>
      <c r="W79" s="126"/>
      <c r="X79" s="126"/>
      <c r="Y79" s="126"/>
      <c r="Z79" s="126"/>
      <c r="AA79" s="126"/>
      <c r="AB79" s="126"/>
      <c r="AC79" s="126"/>
      <c r="AD79" s="126"/>
      <c r="AE79" s="126"/>
      <c r="AF79" s="126"/>
      <c r="AG79" s="126"/>
      <c r="AH79" s="126"/>
      <c r="AI79" s="126"/>
      <c r="AJ79" s="126"/>
      <c r="AK79" s="126"/>
      <c r="AL79" s="126"/>
      <c r="AM79" s="126"/>
      <c r="AN79" s="126"/>
      <c r="AO79" s="126"/>
      <c r="AP79" s="126"/>
      <c r="AQ79" s="126"/>
      <c r="AR79" s="126"/>
      <c r="AS79" s="126"/>
      <c r="AT79" s="126"/>
      <c r="AU79" s="126"/>
      <c r="AV79" s="126"/>
      <c r="AW79" s="126"/>
      <c r="AX79" s="126"/>
      <c r="AY79" s="126"/>
      <c r="AZ79" s="126"/>
      <c r="BA79" s="126"/>
      <c r="BB79" s="126"/>
      <c r="BC79" s="126"/>
      <c r="BD79" s="126"/>
      <c r="BE79" s="126"/>
      <c r="BF79" s="126"/>
      <c r="BG79" s="126"/>
      <c r="BH79" s="126"/>
      <c r="BI79" s="126"/>
      <c r="BJ79" s="126"/>
      <c r="BK79" s="126"/>
      <c r="BL79" s="126"/>
      <c r="BM79" s="126"/>
      <c r="BN79" s="126"/>
      <c r="BO79" s="126"/>
      <c r="BP79" s="126"/>
      <c r="BQ79" s="126"/>
      <c r="BR79" s="127"/>
      <c r="BS79" s="127"/>
      <c r="BT79" s="127"/>
      <c r="BU79" s="127"/>
      <c r="BV79" s="127"/>
      <c r="BW79" s="127"/>
      <c r="BX79" s="127"/>
      <c r="BY79" s="127"/>
      <c r="BZ79" s="127"/>
      <c r="CA79" s="127"/>
      <c r="CB79" s="127"/>
      <c r="CC79" s="127"/>
      <c r="CD79" s="127"/>
      <c r="CE79" s="127"/>
      <c r="CF79" s="127"/>
      <c r="CG79" s="127"/>
      <c r="CH79" s="127"/>
      <c r="CI79" s="127"/>
      <c r="CJ79" s="127"/>
      <c r="CK79" s="127"/>
      <c r="CL79" s="127"/>
      <c r="CM79" s="127"/>
      <c r="CN79" s="127"/>
      <c r="CO79" s="127"/>
      <c r="CP79" s="127"/>
      <c r="CQ79" s="127"/>
      <c r="CR79" s="127"/>
      <c r="CS79" s="127"/>
      <c r="CT79" s="128"/>
      <c r="CU79" s="59"/>
    </row>
    <row r="80" spans="1:99" s="123" customFormat="1" ht="25.5" customHeight="1">
      <c r="A80" s="129" t="s">
        <v>1506</v>
      </c>
      <c r="B80" s="621"/>
      <c r="C80" s="130" t="s">
        <v>1400</v>
      </c>
      <c r="D80" s="470" t="s">
        <v>264</v>
      </c>
      <c r="E80" s="130" t="s">
        <v>1340</v>
      </c>
      <c r="F80" s="130"/>
      <c r="G80" s="130"/>
      <c r="H80" s="130"/>
      <c r="I80" s="130"/>
      <c r="J80" s="130"/>
      <c r="K80" s="130"/>
      <c r="L80" s="131"/>
      <c r="M80" s="131"/>
      <c r="N80" s="131"/>
      <c r="O80" s="131"/>
      <c r="P80" s="131"/>
      <c r="Q80" s="131"/>
      <c r="R80" s="131"/>
      <c r="S80" s="131"/>
      <c r="T80" s="131"/>
      <c r="U80" s="131"/>
      <c r="V80" s="131"/>
      <c r="W80" s="131"/>
      <c r="X80" s="131"/>
      <c r="Y80" s="131"/>
      <c r="Z80" s="131"/>
      <c r="AA80" s="131"/>
      <c r="AB80" s="131"/>
      <c r="AC80" s="131"/>
      <c r="AD80" s="131"/>
      <c r="AE80" s="131"/>
      <c r="AF80" s="131"/>
      <c r="AG80" s="131"/>
      <c r="AH80" s="131"/>
      <c r="AI80" s="131"/>
      <c r="AJ80" s="131"/>
      <c r="AK80" s="131"/>
      <c r="AL80" s="131"/>
      <c r="AM80" s="131"/>
      <c r="AN80" s="131"/>
      <c r="AO80" s="131"/>
      <c r="AP80" s="131"/>
      <c r="AQ80" s="131"/>
      <c r="AR80" s="131"/>
      <c r="AS80" s="131"/>
      <c r="AT80" s="131"/>
      <c r="AU80" s="131"/>
      <c r="AV80" s="131"/>
      <c r="AW80" s="131"/>
      <c r="AX80" s="131"/>
      <c r="AY80" s="131"/>
      <c r="AZ80" s="131"/>
      <c r="BA80" s="131"/>
      <c r="BB80" s="131"/>
      <c r="BC80" s="131"/>
      <c r="BD80" s="131"/>
      <c r="BE80" s="131"/>
      <c r="BF80" s="131"/>
      <c r="BG80" s="131"/>
      <c r="BH80" s="131"/>
      <c r="BI80" s="131"/>
      <c r="BJ80" s="131"/>
      <c r="BK80" s="131"/>
      <c r="BL80" s="131"/>
      <c r="BM80" s="131"/>
      <c r="BN80" s="131"/>
      <c r="BO80" s="131"/>
      <c r="BP80" s="131"/>
      <c r="BQ80" s="131"/>
      <c r="BR80" s="132"/>
      <c r="BS80" s="132"/>
      <c r="BT80" s="132"/>
      <c r="BU80" s="132"/>
      <c r="BV80" s="132"/>
      <c r="BW80" s="132"/>
      <c r="BX80" s="132"/>
      <c r="BY80" s="132"/>
      <c r="BZ80" s="132"/>
      <c r="CA80" s="132"/>
      <c r="CB80" s="132"/>
      <c r="CC80" s="132"/>
      <c r="CD80" s="132"/>
      <c r="CE80" s="132"/>
      <c r="CF80" s="132"/>
      <c r="CG80" s="132"/>
      <c r="CH80" s="132"/>
      <c r="CI80" s="132"/>
      <c r="CJ80" s="132"/>
      <c r="CK80" s="132"/>
      <c r="CL80" s="132"/>
      <c r="CM80" s="132"/>
      <c r="CN80" s="132"/>
      <c r="CO80" s="132"/>
      <c r="CP80" s="132"/>
      <c r="CQ80" s="132"/>
      <c r="CR80" s="132"/>
      <c r="CS80" s="132"/>
      <c r="CT80" s="133"/>
      <c r="CU80" s="59"/>
    </row>
    <row r="81" spans="1:98" ht="20.100000000000001" customHeight="1">
      <c r="A81" s="365"/>
      <c r="B81" s="365"/>
      <c r="C81" s="365"/>
      <c r="D81" s="365"/>
      <c r="E81" s="365"/>
      <c r="F81" s="426"/>
      <c r="G81" s="426"/>
      <c r="H81" s="426"/>
      <c r="I81" s="426"/>
      <c r="J81" s="426"/>
      <c r="K81" s="426"/>
      <c r="L81" s="427"/>
      <c r="M81" s="427"/>
      <c r="N81" s="427"/>
      <c r="O81" s="427"/>
      <c r="P81" s="427"/>
      <c r="Q81" s="427"/>
      <c r="R81" s="427"/>
      <c r="S81" s="427"/>
      <c r="T81" s="427"/>
      <c r="U81" s="427"/>
      <c r="V81" s="428"/>
      <c r="W81" s="429"/>
      <c r="X81" s="428"/>
      <c r="Y81" s="427"/>
      <c r="Z81" s="427"/>
      <c r="AA81" s="427"/>
      <c r="AB81" s="427"/>
      <c r="AC81" s="427"/>
      <c r="AD81" s="427"/>
      <c r="AE81" s="427"/>
      <c r="AF81" s="427"/>
      <c r="AG81" s="427"/>
      <c r="AH81" s="427"/>
      <c r="AI81" s="427"/>
      <c r="AJ81" s="427"/>
      <c r="AK81" s="427"/>
      <c r="AL81" s="427"/>
      <c r="AM81" s="427"/>
      <c r="AN81" s="427"/>
      <c r="AO81" s="427"/>
      <c r="AP81" s="427"/>
      <c r="AQ81" s="427"/>
      <c r="AR81" s="427"/>
      <c r="AS81" s="427"/>
      <c r="AT81" s="427"/>
      <c r="AU81" s="427"/>
      <c r="AV81" s="427"/>
      <c r="AW81" s="427"/>
      <c r="AX81" s="427"/>
      <c r="AY81" s="427"/>
      <c r="AZ81" s="427"/>
      <c r="BA81" s="427"/>
      <c r="BB81" s="427"/>
      <c r="BC81" s="427"/>
      <c r="BD81" s="427"/>
      <c r="BE81" s="427"/>
      <c r="BF81" s="427"/>
      <c r="BG81" s="427"/>
      <c r="BH81" s="427"/>
      <c r="BI81" s="427"/>
      <c r="BJ81" s="427"/>
      <c r="BK81" s="427"/>
      <c r="BL81" s="427"/>
      <c r="BM81" s="427"/>
      <c r="BN81" s="427"/>
      <c r="BO81" s="427"/>
      <c r="BP81" s="427"/>
      <c r="BQ81" s="427"/>
      <c r="BR81" s="365"/>
      <c r="BS81" s="365"/>
      <c r="BT81" s="365"/>
      <c r="BU81" s="365"/>
      <c r="BV81" s="365"/>
      <c r="BW81" s="365"/>
      <c r="BX81" s="365"/>
      <c r="BY81" s="365"/>
      <c r="BZ81" s="365"/>
      <c r="CA81" s="365"/>
      <c r="CB81" s="365"/>
      <c r="CC81" s="365"/>
      <c r="CD81" s="365"/>
      <c r="CE81" s="365"/>
      <c r="CF81" s="365"/>
      <c r="CG81" s="365"/>
      <c r="CH81" s="365"/>
      <c r="CI81" s="365"/>
      <c r="CJ81" s="365"/>
      <c r="CK81" s="365"/>
      <c r="CL81" s="365"/>
      <c r="CM81" s="365"/>
      <c r="CN81" s="365"/>
      <c r="CO81" s="365"/>
      <c r="CP81" s="365"/>
      <c r="CQ81" s="365"/>
      <c r="CR81" s="365"/>
      <c r="CS81" s="365"/>
      <c r="CT81" s="365"/>
    </row>
    <row r="82" spans="1:98" ht="20.100000000000001" customHeight="1">
      <c r="L82" s="140"/>
      <c r="M82" s="140"/>
      <c r="N82" s="140"/>
      <c r="O82" s="140"/>
      <c r="P82" s="140"/>
      <c r="Q82" s="140"/>
      <c r="R82" s="140"/>
      <c r="S82" s="140"/>
      <c r="T82" s="140"/>
      <c r="U82" s="140"/>
      <c r="V82" s="141"/>
      <c r="W82" s="142"/>
      <c r="X82" s="141"/>
      <c r="Y82" s="140"/>
      <c r="Z82" s="140"/>
      <c r="AA82" s="140"/>
      <c r="AB82" s="140"/>
      <c r="AC82" s="140"/>
      <c r="AD82" s="140"/>
      <c r="AE82" s="140"/>
      <c r="AF82" s="140"/>
      <c r="AG82" s="140"/>
      <c r="AH82" s="140"/>
      <c r="AI82" s="140"/>
      <c r="AJ82" s="140"/>
      <c r="AK82" s="140"/>
      <c r="AL82" s="140"/>
      <c r="AM82" s="140"/>
      <c r="AN82" s="140"/>
      <c r="AO82" s="140"/>
      <c r="AP82" s="140"/>
      <c r="AQ82" s="140"/>
      <c r="AR82" s="140"/>
      <c r="AS82" s="140"/>
      <c r="AT82" s="140"/>
      <c r="AU82" s="140"/>
      <c r="AV82" s="140"/>
      <c r="AW82" s="140"/>
      <c r="AX82" s="140"/>
      <c r="AY82" s="140"/>
      <c r="AZ82" s="140"/>
      <c r="BA82" s="140"/>
      <c r="BB82" s="140"/>
      <c r="BC82" s="140"/>
      <c r="BD82" s="140"/>
      <c r="BE82" s="140"/>
      <c r="BF82" s="140"/>
      <c r="BG82" s="140"/>
      <c r="BH82" s="140"/>
      <c r="BI82" s="140"/>
      <c r="BJ82" s="140"/>
      <c r="BK82" s="140"/>
      <c r="BL82" s="140"/>
      <c r="BM82" s="140"/>
      <c r="BN82" s="140"/>
      <c r="BO82" s="140"/>
      <c r="BP82" s="140"/>
      <c r="BQ82" s="140"/>
    </row>
    <row r="83" spans="1:98" ht="20.100000000000001" customHeight="1">
      <c r="L83" s="140"/>
      <c r="M83" s="140"/>
      <c r="N83" s="140"/>
      <c r="O83" s="140"/>
      <c r="P83" s="140"/>
      <c r="Q83" s="140"/>
      <c r="R83" s="140"/>
      <c r="S83" s="140"/>
      <c r="T83" s="140"/>
      <c r="U83" s="140"/>
      <c r="V83" s="141"/>
      <c r="W83" s="142"/>
      <c r="X83" s="141"/>
      <c r="Y83" s="140"/>
      <c r="Z83" s="140"/>
      <c r="AA83" s="140"/>
      <c r="AB83" s="140"/>
      <c r="AC83" s="140"/>
      <c r="AD83" s="140"/>
      <c r="AE83" s="140"/>
      <c r="AF83" s="140"/>
      <c r="AG83" s="140"/>
      <c r="AH83" s="140"/>
      <c r="AI83" s="140"/>
      <c r="AJ83" s="140"/>
      <c r="AK83" s="140"/>
      <c r="AL83" s="140"/>
      <c r="AM83" s="140"/>
      <c r="AN83" s="140"/>
      <c r="AO83" s="140"/>
      <c r="AP83" s="140"/>
      <c r="AQ83" s="140"/>
      <c r="AR83" s="140"/>
      <c r="AS83" s="140"/>
      <c r="AT83" s="140"/>
      <c r="AU83" s="140"/>
      <c r="AV83" s="140"/>
      <c r="AW83" s="140"/>
      <c r="AX83" s="140"/>
      <c r="AY83" s="140"/>
      <c r="AZ83" s="140"/>
      <c r="BA83" s="140"/>
      <c r="BB83" s="140"/>
      <c r="BC83" s="140"/>
      <c r="BD83" s="140"/>
      <c r="BE83" s="140"/>
      <c r="BF83" s="140"/>
      <c r="BG83" s="140"/>
      <c r="BH83" s="140"/>
      <c r="BI83" s="140"/>
      <c r="BJ83" s="140"/>
      <c r="BK83" s="140"/>
      <c r="BL83" s="140"/>
      <c r="BM83" s="140"/>
      <c r="BN83" s="140"/>
      <c r="BO83" s="140"/>
      <c r="BP83" s="140"/>
      <c r="BQ83" s="140"/>
    </row>
    <row r="84" spans="1:98" ht="20.100000000000001" customHeight="1">
      <c r="L84" s="140"/>
      <c r="M84" s="140"/>
      <c r="N84" s="140"/>
      <c r="O84" s="140"/>
      <c r="P84" s="140"/>
      <c r="Q84" s="140"/>
      <c r="R84" s="140"/>
      <c r="S84" s="140"/>
      <c r="T84" s="140"/>
      <c r="U84" s="140"/>
      <c r="V84" s="141"/>
      <c r="W84" s="142"/>
      <c r="X84" s="141"/>
      <c r="Y84" s="140"/>
      <c r="Z84" s="140"/>
      <c r="AA84" s="140"/>
      <c r="AB84" s="140"/>
      <c r="AC84" s="140"/>
      <c r="AD84" s="140"/>
      <c r="AE84" s="140"/>
      <c r="AF84" s="140"/>
      <c r="AG84" s="140"/>
      <c r="AH84" s="140"/>
      <c r="AI84" s="140"/>
      <c r="AJ84" s="140"/>
      <c r="AK84" s="140"/>
      <c r="AL84" s="140"/>
      <c r="AM84" s="140"/>
      <c r="AN84" s="140"/>
      <c r="AO84" s="140"/>
      <c r="AP84" s="140"/>
      <c r="AQ84" s="140"/>
      <c r="AR84" s="140"/>
      <c r="AS84" s="140"/>
      <c r="AT84" s="140"/>
      <c r="AU84" s="140"/>
      <c r="AV84" s="140"/>
      <c r="AW84" s="140"/>
      <c r="AX84" s="140"/>
      <c r="AY84" s="140"/>
      <c r="AZ84" s="140"/>
      <c r="BA84" s="140"/>
      <c r="BB84" s="140"/>
      <c r="BC84" s="140"/>
      <c r="BD84" s="140"/>
      <c r="BE84" s="140"/>
      <c r="BF84" s="140"/>
      <c r="BG84" s="140"/>
      <c r="BH84" s="140"/>
      <c r="BI84" s="140"/>
      <c r="BJ84" s="140"/>
      <c r="BK84" s="140"/>
      <c r="BL84" s="140"/>
      <c r="BM84" s="140"/>
      <c r="BN84" s="140"/>
      <c r="BO84" s="140"/>
      <c r="BP84" s="140"/>
      <c r="BQ84" s="140"/>
    </row>
    <row r="85" spans="1:98" ht="20.100000000000001" customHeight="1">
      <c r="L85" s="140"/>
      <c r="M85" s="140"/>
      <c r="N85" s="140"/>
      <c r="O85" s="140"/>
      <c r="P85" s="140"/>
      <c r="Q85" s="140"/>
      <c r="R85" s="140"/>
      <c r="S85" s="140"/>
      <c r="T85" s="140"/>
      <c r="U85" s="140"/>
      <c r="V85" s="141"/>
      <c r="W85" s="142"/>
      <c r="X85" s="141"/>
      <c r="Y85" s="140"/>
      <c r="Z85" s="140"/>
      <c r="AA85" s="140"/>
      <c r="AB85" s="140"/>
      <c r="AC85" s="140"/>
      <c r="AD85" s="140"/>
      <c r="AE85" s="140"/>
      <c r="AF85" s="140"/>
      <c r="AG85" s="140"/>
      <c r="AH85" s="140"/>
      <c r="AI85" s="140"/>
      <c r="AJ85" s="140"/>
      <c r="AK85" s="140"/>
      <c r="AL85" s="140"/>
      <c r="AM85" s="140"/>
      <c r="AN85" s="140"/>
      <c r="AO85" s="140"/>
      <c r="AP85" s="140"/>
      <c r="AQ85" s="140"/>
      <c r="AR85" s="140"/>
      <c r="AS85" s="140"/>
      <c r="AT85" s="140"/>
      <c r="AU85" s="140"/>
      <c r="AV85" s="140"/>
      <c r="AW85" s="140"/>
      <c r="AX85" s="140"/>
      <c r="AY85" s="140"/>
      <c r="AZ85" s="140"/>
      <c r="BA85" s="140"/>
      <c r="BB85" s="140"/>
      <c r="BC85" s="140"/>
      <c r="BD85" s="140"/>
      <c r="BE85" s="140"/>
      <c r="BF85" s="140"/>
      <c r="BG85" s="140"/>
      <c r="BH85" s="140"/>
      <c r="BI85" s="140"/>
      <c r="BJ85" s="140"/>
      <c r="BK85" s="140"/>
      <c r="BL85" s="140"/>
      <c r="BM85" s="140"/>
      <c r="BN85" s="140"/>
      <c r="BO85" s="140"/>
      <c r="BP85" s="140"/>
      <c r="BQ85" s="140"/>
    </row>
    <row r="86" spans="1:98" ht="20.100000000000001" customHeight="1">
      <c r="L86" s="140"/>
      <c r="M86" s="140"/>
      <c r="N86" s="140"/>
      <c r="O86" s="140"/>
      <c r="P86" s="140"/>
      <c r="Q86" s="140"/>
      <c r="R86" s="140"/>
      <c r="S86" s="140"/>
      <c r="T86" s="140"/>
      <c r="U86" s="140"/>
      <c r="V86" s="141"/>
      <c r="W86" s="142"/>
      <c r="X86" s="141"/>
      <c r="Y86" s="140"/>
      <c r="Z86" s="140"/>
      <c r="AA86" s="140"/>
      <c r="AB86" s="140"/>
      <c r="AC86" s="140"/>
      <c r="AD86" s="140"/>
      <c r="AE86" s="140"/>
      <c r="AF86" s="140"/>
      <c r="AG86" s="140"/>
      <c r="AH86" s="140"/>
      <c r="AI86" s="140"/>
      <c r="AJ86" s="140"/>
      <c r="AK86" s="140"/>
      <c r="AL86" s="140"/>
      <c r="AM86" s="140"/>
      <c r="AN86" s="140"/>
      <c r="AO86" s="140"/>
      <c r="AP86" s="140"/>
      <c r="AQ86" s="140"/>
      <c r="AR86" s="140"/>
      <c r="AS86" s="140"/>
      <c r="AT86" s="140"/>
      <c r="AU86" s="140"/>
      <c r="AV86" s="140"/>
      <c r="AW86" s="140"/>
      <c r="AX86" s="140"/>
      <c r="AY86" s="140"/>
      <c r="AZ86" s="140"/>
      <c r="BA86" s="140"/>
      <c r="BB86" s="140"/>
      <c r="BC86" s="140"/>
      <c r="BD86" s="140"/>
      <c r="BE86" s="140"/>
      <c r="BF86" s="140"/>
      <c r="BG86" s="140"/>
      <c r="BH86" s="140"/>
      <c r="BI86" s="140"/>
      <c r="BJ86" s="140"/>
      <c r="BK86" s="140"/>
      <c r="BL86" s="140"/>
      <c r="BM86" s="140"/>
      <c r="BN86" s="140"/>
      <c r="BO86" s="140"/>
      <c r="BP86" s="140"/>
      <c r="BQ86" s="140"/>
    </row>
    <row r="87" spans="1:98" ht="20.100000000000001" customHeight="1">
      <c r="L87" s="140"/>
      <c r="M87" s="140"/>
      <c r="N87" s="140"/>
      <c r="O87" s="140"/>
      <c r="P87" s="140"/>
      <c r="Q87" s="140"/>
      <c r="R87" s="140"/>
      <c r="S87" s="140"/>
      <c r="T87" s="140"/>
      <c r="U87" s="140"/>
      <c r="V87" s="141"/>
      <c r="W87" s="142"/>
      <c r="X87" s="141"/>
      <c r="Y87" s="140"/>
      <c r="Z87" s="140"/>
      <c r="AA87" s="140"/>
      <c r="AB87" s="140"/>
      <c r="AC87" s="140"/>
      <c r="AD87" s="140"/>
      <c r="AE87" s="140"/>
      <c r="AF87" s="140"/>
      <c r="AG87" s="140"/>
      <c r="AH87" s="140"/>
      <c r="AI87" s="140"/>
      <c r="AJ87" s="140"/>
      <c r="AK87" s="140"/>
      <c r="AL87" s="140"/>
      <c r="AM87" s="140"/>
      <c r="AN87" s="140"/>
      <c r="AO87" s="140"/>
      <c r="AP87" s="140"/>
      <c r="AQ87" s="140"/>
      <c r="AR87" s="140"/>
      <c r="AS87" s="140"/>
      <c r="AT87" s="140"/>
      <c r="AU87" s="140"/>
      <c r="AV87" s="140"/>
      <c r="AW87" s="140"/>
      <c r="AX87" s="140"/>
      <c r="AY87" s="140"/>
      <c r="AZ87" s="140"/>
      <c r="BA87" s="140"/>
      <c r="BB87" s="140"/>
      <c r="BC87" s="140"/>
      <c r="BD87" s="140"/>
      <c r="BE87" s="140"/>
      <c r="BF87" s="140"/>
      <c r="BG87" s="140"/>
      <c r="BH87" s="140"/>
      <c r="BI87" s="140"/>
      <c r="BJ87" s="140"/>
      <c r="BK87" s="140"/>
      <c r="BL87" s="140"/>
      <c r="BM87" s="140"/>
      <c r="BN87" s="140"/>
      <c r="BO87" s="140"/>
      <c r="BP87" s="140"/>
      <c r="BQ87" s="140"/>
    </row>
    <row r="88" spans="1:98" ht="20.100000000000001" customHeight="1">
      <c r="L88" s="140"/>
      <c r="M88" s="140"/>
      <c r="N88" s="140"/>
      <c r="O88" s="140"/>
      <c r="P88" s="140"/>
      <c r="Q88" s="140"/>
      <c r="R88" s="140"/>
      <c r="S88" s="140"/>
      <c r="T88" s="140"/>
      <c r="U88" s="140"/>
      <c r="V88" s="141"/>
      <c r="W88" s="142"/>
      <c r="X88" s="141"/>
      <c r="Y88" s="140"/>
      <c r="Z88" s="140"/>
      <c r="AA88" s="140"/>
      <c r="AB88" s="140"/>
      <c r="AC88" s="140"/>
      <c r="AD88" s="140"/>
      <c r="AE88" s="140"/>
      <c r="AF88" s="140"/>
      <c r="AG88" s="140"/>
      <c r="AH88" s="140"/>
      <c r="AI88" s="140"/>
      <c r="AJ88" s="140"/>
      <c r="AK88" s="140"/>
      <c r="AL88" s="140"/>
      <c r="AM88" s="140"/>
      <c r="AN88" s="140"/>
      <c r="AO88" s="140"/>
      <c r="AP88" s="140"/>
      <c r="AQ88" s="140"/>
      <c r="AR88" s="140"/>
      <c r="AS88" s="140"/>
      <c r="AT88" s="140"/>
      <c r="AU88" s="140"/>
      <c r="AV88" s="140"/>
      <c r="AW88" s="140"/>
      <c r="AX88" s="140"/>
      <c r="AY88" s="140"/>
      <c r="AZ88" s="140"/>
      <c r="BA88" s="140"/>
      <c r="BB88" s="140"/>
      <c r="BC88" s="140"/>
      <c r="BD88" s="140"/>
      <c r="BE88" s="140"/>
      <c r="BF88" s="140"/>
      <c r="BG88" s="140"/>
      <c r="BH88" s="140"/>
      <c r="BI88" s="140"/>
      <c r="BJ88" s="140"/>
      <c r="BK88" s="140"/>
      <c r="BL88" s="140"/>
      <c r="BM88" s="140"/>
      <c r="BN88" s="140"/>
      <c r="BO88" s="140"/>
      <c r="BP88" s="140"/>
      <c r="BQ88" s="140"/>
    </row>
    <row r="89" spans="1:98" ht="20.100000000000001" customHeight="1">
      <c r="L89" s="140"/>
      <c r="M89" s="140"/>
      <c r="N89" s="140"/>
      <c r="O89" s="140"/>
      <c r="P89" s="140"/>
      <c r="Q89" s="140"/>
      <c r="R89" s="140"/>
      <c r="S89" s="140"/>
      <c r="T89" s="140"/>
      <c r="U89" s="140"/>
      <c r="V89" s="141"/>
      <c r="W89" s="142"/>
      <c r="X89" s="141"/>
      <c r="Y89" s="140"/>
      <c r="Z89" s="140"/>
      <c r="AA89" s="140"/>
      <c r="AB89" s="140"/>
      <c r="AC89" s="140"/>
      <c r="AD89" s="140"/>
      <c r="AE89" s="140"/>
      <c r="AF89" s="140"/>
      <c r="AG89" s="140"/>
      <c r="AH89" s="140"/>
      <c r="AI89" s="140"/>
      <c r="AJ89" s="140"/>
      <c r="AK89" s="140"/>
      <c r="AL89" s="140"/>
      <c r="AM89" s="140"/>
      <c r="AN89" s="140"/>
      <c r="AO89" s="140"/>
      <c r="AP89" s="140"/>
      <c r="AQ89" s="140"/>
      <c r="AR89" s="140"/>
      <c r="AS89" s="140"/>
      <c r="AT89" s="140"/>
      <c r="AU89" s="140"/>
      <c r="AV89" s="140"/>
      <c r="AW89" s="140"/>
      <c r="AX89" s="140"/>
      <c r="AY89" s="140"/>
      <c r="AZ89" s="140"/>
      <c r="BA89" s="140"/>
      <c r="BB89" s="140"/>
      <c r="BC89" s="140"/>
      <c r="BD89" s="140"/>
      <c r="BE89" s="140"/>
      <c r="BF89" s="140"/>
      <c r="BG89" s="140"/>
      <c r="BH89" s="140"/>
      <c r="BI89" s="140"/>
      <c r="BJ89" s="140"/>
      <c r="BK89" s="140"/>
      <c r="BL89" s="140"/>
      <c r="BM89" s="140"/>
      <c r="BN89" s="140"/>
      <c r="BO89" s="140"/>
      <c r="BP89" s="140"/>
      <c r="BQ89" s="140"/>
    </row>
    <row r="90" spans="1:98" ht="20.100000000000001" customHeight="1">
      <c r="L90" s="140"/>
      <c r="M90" s="140"/>
      <c r="N90" s="140"/>
      <c r="O90" s="140"/>
      <c r="P90" s="140"/>
      <c r="Q90" s="140"/>
      <c r="R90" s="140"/>
      <c r="S90" s="140"/>
      <c r="T90" s="140"/>
      <c r="U90" s="140"/>
      <c r="V90" s="141"/>
      <c r="W90" s="142"/>
      <c r="X90" s="141"/>
      <c r="Y90" s="140"/>
      <c r="Z90" s="140"/>
      <c r="AA90" s="140"/>
      <c r="AB90" s="140"/>
      <c r="AC90" s="140"/>
      <c r="AD90" s="140"/>
      <c r="AE90" s="140"/>
      <c r="AF90" s="140"/>
      <c r="AG90" s="140"/>
      <c r="AH90" s="140"/>
      <c r="AI90" s="140"/>
      <c r="AJ90" s="140"/>
      <c r="AK90" s="140"/>
      <c r="AL90" s="140"/>
      <c r="AM90" s="140"/>
      <c r="AN90" s="140"/>
      <c r="AO90" s="140"/>
      <c r="AP90" s="140"/>
      <c r="AQ90" s="140"/>
      <c r="AR90" s="140"/>
      <c r="AS90" s="140"/>
      <c r="AT90" s="140"/>
      <c r="AU90" s="140"/>
      <c r="AV90" s="140"/>
      <c r="AW90" s="140"/>
      <c r="AX90" s="140"/>
      <c r="AY90" s="140"/>
      <c r="AZ90" s="140"/>
      <c r="BA90" s="140"/>
      <c r="BB90" s="140"/>
      <c r="BC90" s="140"/>
      <c r="BD90" s="140"/>
      <c r="BE90" s="140"/>
      <c r="BF90" s="140"/>
      <c r="BG90" s="140"/>
      <c r="BH90" s="140"/>
      <c r="BI90" s="140"/>
      <c r="BJ90" s="140"/>
      <c r="BK90" s="140"/>
      <c r="BL90" s="140"/>
      <c r="BM90" s="140"/>
      <c r="BN90" s="140"/>
      <c r="BO90" s="140"/>
      <c r="BP90" s="140"/>
      <c r="BQ90" s="140"/>
    </row>
    <row r="91" spans="1:98" ht="20.100000000000001" customHeight="1">
      <c r="L91" s="140"/>
      <c r="M91" s="140"/>
      <c r="N91" s="140"/>
      <c r="O91" s="140"/>
      <c r="P91" s="140"/>
      <c r="Q91" s="140"/>
      <c r="R91" s="140"/>
      <c r="S91" s="140"/>
      <c r="T91" s="140"/>
      <c r="U91" s="140"/>
      <c r="V91" s="141"/>
      <c r="W91" s="142"/>
      <c r="X91" s="141"/>
      <c r="Y91" s="140"/>
      <c r="Z91" s="140"/>
      <c r="AA91" s="140"/>
      <c r="AB91" s="140"/>
      <c r="AC91" s="140"/>
      <c r="AD91" s="140"/>
      <c r="AE91" s="140"/>
      <c r="AF91" s="140"/>
      <c r="AG91" s="140"/>
      <c r="AH91" s="140"/>
      <c r="AI91" s="140"/>
      <c r="AJ91" s="140"/>
      <c r="AK91" s="140"/>
      <c r="AL91" s="140"/>
      <c r="AM91" s="140"/>
      <c r="AN91" s="140"/>
      <c r="AO91" s="140"/>
      <c r="AP91" s="140"/>
      <c r="AQ91" s="140"/>
      <c r="AR91" s="140"/>
      <c r="AS91" s="140"/>
      <c r="AT91" s="140"/>
      <c r="AU91" s="140"/>
      <c r="AV91" s="140"/>
      <c r="AW91" s="140"/>
      <c r="AX91" s="140"/>
      <c r="AY91" s="140"/>
      <c r="AZ91" s="140"/>
      <c r="BA91" s="140"/>
      <c r="BB91" s="140"/>
      <c r="BC91" s="140"/>
      <c r="BD91" s="140"/>
      <c r="BE91" s="140"/>
      <c r="BF91" s="140"/>
      <c r="BG91" s="140"/>
      <c r="BH91" s="140"/>
      <c r="BI91" s="140"/>
      <c r="BJ91" s="140"/>
      <c r="BK91" s="140"/>
      <c r="BL91" s="140"/>
      <c r="BM91" s="140"/>
      <c r="BN91" s="140"/>
      <c r="BO91" s="140"/>
      <c r="BP91" s="140"/>
      <c r="BQ91" s="140"/>
    </row>
    <row r="92" spans="1:98" ht="20.100000000000001" customHeight="1">
      <c r="L92" s="140"/>
      <c r="M92" s="140"/>
      <c r="N92" s="140"/>
      <c r="O92" s="140"/>
      <c r="P92" s="140"/>
      <c r="Q92" s="140"/>
      <c r="R92" s="140"/>
      <c r="S92" s="140"/>
      <c r="T92" s="140"/>
      <c r="U92" s="140"/>
      <c r="V92" s="141"/>
      <c r="W92" s="142"/>
      <c r="X92" s="141"/>
      <c r="Y92" s="140"/>
      <c r="Z92" s="140"/>
      <c r="AA92" s="140"/>
      <c r="AB92" s="140"/>
      <c r="AC92" s="140"/>
      <c r="AD92" s="140"/>
      <c r="AE92" s="140"/>
      <c r="AF92" s="140"/>
      <c r="AG92" s="140"/>
      <c r="AH92" s="140"/>
      <c r="AI92" s="140"/>
      <c r="AJ92" s="140"/>
      <c r="AK92" s="140"/>
      <c r="AL92" s="140"/>
      <c r="AM92" s="140"/>
      <c r="AN92" s="140"/>
      <c r="AO92" s="140"/>
      <c r="AP92" s="140"/>
      <c r="AQ92" s="140"/>
      <c r="AR92" s="140"/>
      <c r="AS92" s="140"/>
      <c r="AT92" s="140"/>
      <c r="AU92" s="140"/>
      <c r="AV92" s="140"/>
      <c r="AW92" s="140"/>
      <c r="AX92" s="140"/>
      <c r="AY92" s="140"/>
      <c r="AZ92" s="140"/>
      <c r="BA92" s="140"/>
      <c r="BB92" s="140"/>
      <c r="BC92" s="140"/>
      <c r="BD92" s="140"/>
      <c r="BE92" s="140"/>
      <c r="BF92" s="140"/>
      <c r="BG92" s="140"/>
      <c r="BH92" s="140"/>
      <c r="BI92" s="140"/>
      <c r="BJ92" s="140"/>
      <c r="BK92" s="140"/>
      <c r="BL92" s="140"/>
      <c r="BM92" s="140"/>
      <c r="BN92" s="140"/>
      <c r="BO92" s="140"/>
      <c r="BP92" s="140"/>
      <c r="BQ92" s="140"/>
    </row>
    <row r="93" spans="1:98" ht="20.100000000000001" customHeight="1">
      <c r="L93" s="140"/>
      <c r="M93" s="140"/>
      <c r="N93" s="140"/>
      <c r="O93" s="140"/>
      <c r="P93" s="140"/>
      <c r="Q93" s="140"/>
      <c r="R93" s="140"/>
      <c r="S93" s="140"/>
      <c r="T93" s="140"/>
      <c r="U93" s="140"/>
      <c r="V93" s="141"/>
      <c r="W93" s="142"/>
      <c r="X93" s="141"/>
      <c r="Y93" s="140"/>
      <c r="Z93" s="140"/>
      <c r="AA93" s="140"/>
      <c r="AB93" s="140"/>
      <c r="AC93" s="140"/>
      <c r="AD93" s="140"/>
      <c r="AE93" s="140"/>
      <c r="AF93" s="140"/>
      <c r="AG93" s="140"/>
      <c r="AH93" s="140"/>
      <c r="AI93" s="140"/>
      <c r="AJ93" s="140"/>
      <c r="AK93" s="140"/>
      <c r="AL93" s="140"/>
      <c r="AM93" s="140"/>
      <c r="AN93" s="140"/>
      <c r="AO93" s="140"/>
      <c r="AP93" s="140"/>
      <c r="AQ93" s="140"/>
      <c r="AR93" s="140"/>
      <c r="AS93" s="140"/>
      <c r="AT93" s="140"/>
      <c r="AU93" s="140"/>
      <c r="AV93" s="140"/>
      <c r="AW93" s="140"/>
      <c r="AX93" s="140"/>
      <c r="AY93" s="140"/>
      <c r="AZ93" s="140"/>
      <c r="BA93" s="140"/>
      <c r="BB93" s="140"/>
      <c r="BC93" s="140"/>
      <c r="BD93" s="140"/>
      <c r="BE93" s="140"/>
      <c r="BF93" s="140"/>
      <c r="BG93" s="140"/>
      <c r="BH93" s="140"/>
      <c r="BI93" s="140"/>
      <c r="BJ93" s="140"/>
      <c r="BK93" s="140"/>
      <c r="BL93" s="140"/>
      <c r="BM93" s="140"/>
      <c r="BN93" s="140"/>
      <c r="BO93" s="140"/>
      <c r="BP93" s="140"/>
      <c r="BQ93" s="140"/>
    </row>
    <row r="94" spans="1:98" ht="20.100000000000001" customHeight="1">
      <c r="L94" s="140"/>
      <c r="M94" s="140"/>
      <c r="N94" s="140"/>
      <c r="O94" s="140"/>
      <c r="P94" s="140"/>
      <c r="Q94" s="140"/>
      <c r="R94" s="140"/>
      <c r="S94" s="140"/>
      <c r="T94" s="140"/>
      <c r="U94" s="140"/>
      <c r="V94" s="141"/>
      <c r="W94" s="142"/>
      <c r="X94" s="141"/>
      <c r="Y94" s="140"/>
      <c r="Z94" s="140"/>
      <c r="AA94" s="140"/>
      <c r="AB94" s="140"/>
      <c r="AC94" s="140"/>
      <c r="AD94" s="140"/>
      <c r="AE94" s="140"/>
      <c r="AF94" s="140"/>
      <c r="AG94" s="140"/>
      <c r="AH94" s="140"/>
      <c r="AI94" s="140"/>
      <c r="AJ94" s="140"/>
      <c r="AK94" s="140"/>
      <c r="AL94" s="140"/>
      <c r="AM94" s="140"/>
      <c r="AN94" s="140"/>
      <c r="AO94" s="140"/>
      <c r="AP94" s="140"/>
      <c r="AQ94" s="140"/>
      <c r="AR94" s="140"/>
      <c r="AS94" s="140"/>
      <c r="AT94" s="140"/>
      <c r="AU94" s="140"/>
      <c r="AV94" s="140"/>
      <c r="AW94" s="140"/>
      <c r="AX94" s="140"/>
      <c r="AY94" s="140"/>
      <c r="AZ94" s="140"/>
      <c r="BA94" s="140"/>
      <c r="BB94" s="140"/>
      <c r="BC94" s="140"/>
      <c r="BD94" s="140"/>
      <c r="BE94" s="140"/>
      <c r="BF94" s="140"/>
      <c r="BG94" s="140"/>
      <c r="BH94" s="140"/>
      <c r="BI94" s="140"/>
      <c r="BJ94" s="140"/>
      <c r="BK94" s="140"/>
      <c r="BL94" s="140"/>
      <c r="BM94" s="140"/>
      <c r="BN94" s="140"/>
      <c r="BO94" s="140"/>
      <c r="BP94" s="140"/>
      <c r="BQ94" s="140"/>
    </row>
    <row r="95" spans="1:98" ht="20.100000000000001" customHeight="1">
      <c r="L95" s="140"/>
      <c r="M95" s="140"/>
      <c r="N95" s="140"/>
      <c r="O95" s="140"/>
      <c r="P95" s="140"/>
      <c r="Q95" s="140"/>
      <c r="R95" s="140"/>
      <c r="S95" s="140"/>
      <c r="T95" s="140"/>
      <c r="U95" s="140"/>
      <c r="V95" s="141"/>
      <c r="W95" s="142"/>
      <c r="X95" s="141"/>
      <c r="Y95" s="140"/>
      <c r="Z95" s="140"/>
      <c r="AA95" s="140"/>
      <c r="AB95" s="140"/>
      <c r="AC95" s="140"/>
      <c r="AD95" s="140"/>
      <c r="AE95" s="140"/>
      <c r="AF95" s="140"/>
      <c r="AG95" s="140"/>
      <c r="AH95" s="140"/>
      <c r="AI95" s="140"/>
      <c r="AJ95" s="140"/>
      <c r="AK95" s="140"/>
      <c r="AL95" s="140"/>
      <c r="AM95" s="140"/>
      <c r="AN95" s="140"/>
      <c r="AO95" s="140"/>
      <c r="AP95" s="140"/>
      <c r="AQ95" s="140"/>
      <c r="AR95" s="140"/>
      <c r="AS95" s="140"/>
      <c r="AT95" s="140"/>
      <c r="AU95" s="140"/>
      <c r="AV95" s="140"/>
      <c r="AW95" s="140"/>
      <c r="AX95" s="140"/>
      <c r="AY95" s="140"/>
      <c r="AZ95" s="140"/>
      <c r="BA95" s="140"/>
      <c r="BB95" s="140"/>
      <c r="BC95" s="140"/>
      <c r="BD95" s="140"/>
      <c r="BE95" s="140"/>
      <c r="BF95" s="140"/>
      <c r="BG95" s="140"/>
      <c r="BH95" s="140"/>
      <c r="BI95" s="140"/>
      <c r="BJ95" s="140"/>
      <c r="BK95" s="140"/>
      <c r="BL95" s="140"/>
      <c r="BM95" s="140"/>
      <c r="BN95" s="140"/>
      <c r="BO95" s="140"/>
      <c r="BP95" s="140"/>
      <c r="BQ95" s="140"/>
    </row>
    <row r="96" spans="1:98" ht="20.100000000000001" customHeight="1">
      <c r="L96" s="140"/>
      <c r="M96" s="140"/>
      <c r="N96" s="140"/>
      <c r="O96" s="140"/>
      <c r="P96" s="140"/>
      <c r="Q96" s="140"/>
      <c r="R96" s="140"/>
      <c r="S96" s="140"/>
      <c r="T96" s="140"/>
      <c r="U96" s="140"/>
      <c r="V96" s="141"/>
      <c r="W96" s="142"/>
      <c r="X96" s="141"/>
      <c r="Y96" s="140"/>
      <c r="Z96" s="140"/>
      <c r="AA96" s="140"/>
      <c r="AB96" s="140"/>
      <c r="AC96" s="140"/>
      <c r="AD96" s="140"/>
      <c r="AE96" s="140"/>
      <c r="AF96" s="140"/>
      <c r="AG96" s="140"/>
      <c r="AH96" s="140"/>
      <c r="AI96" s="140"/>
      <c r="AJ96" s="140"/>
      <c r="AK96" s="140"/>
      <c r="AL96" s="140"/>
      <c r="AM96" s="140"/>
      <c r="AN96" s="140"/>
      <c r="AO96" s="140"/>
      <c r="AP96" s="140"/>
      <c r="AQ96" s="140"/>
      <c r="AR96" s="140"/>
      <c r="AS96" s="140"/>
      <c r="AT96" s="140"/>
      <c r="AU96" s="140"/>
      <c r="AV96" s="140"/>
      <c r="AW96" s="140"/>
      <c r="AX96" s="140"/>
      <c r="AY96" s="140"/>
      <c r="AZ96" s="140"/>
      <c r="BA96" s="140"/>
      <c r="BB96" s="140"/>
      <c r="BC96" s="140"/>
      <c r="BD96" s="140"/>
      <c r="BE96" s="140"/>
      <c r="BF96" s="140"/>
      <c r="BG96" s="140"/>
      <c r="BH96" s="140"/>
      <c r="BI96" s="140"/>
      <c r="BJ96" s="140"/>
      <c r="BK96" s="140"/>
      <c r="BL96" s="140"/>
      <c r="BM96" s="140"/>
      <c r="BN96" s="140"/>
      <c r="BO96" s="140"/>
      <c r="BP96" s="140"/>
      <c r="BQ96" s="140"/>
    </row>
    <row r="97" spans="12:69" ht="20.100000000000001" customHeight="1">
      <c r="L97" s="140"/>
      <c r="M97" s="140"/>
      <c r="N97" s="140"/>
      <c r="O97" s="140"/>
      <c r="P97" s="140"/>
      <c r="Q97" s="140"/>
      <c r="R97" s="140"/>
      <c r="S97" s="140"/>
      <c r="T97" s="140"/>
      <c r="U97" s="140"/>
      <c r="V97" s="141"/>
      <c r="W97" s="142"/>
      <c r="X97" s="141"/>
      <c r="Y97" s="140"/>
      <c r="Z97" s="140"/>
      <c r="AA97" s="140"/>
      <c r="AB97" s="140"/>
      <c r="AC97" s="140"/>
      <c r="AD97" s="140"/>
      <c r="AE97" s="140"/>
      <c r="AF97" s="140"/>
      <c r="AG97" s="140"/>
      <c r="AH97" s="140"/>
      <c r="AI97" s="140"/>
      <c r="AJ97" s="140"/>
      <c r="AK97" s="140"/>
      <c r="AL97" s="140"/>
      <c r="AM97" s="140"/>
      <c r="AN97" s="140"/>
      <c r="AO97" s="140"/>
      <c r="AP97" s="140"/>
      <c r="AQ97" s="140"/>
      <c r="AR97" s="140"/>
      <c r="AS97" s="140"/>
      <c r="AT97" s="140"/>
      <c r="AU97" s="140"/>
      <c r="AV97" s="140"/>
      <c r="AW97" s="140"/>
      <c r="AX97" s="140"/>
      <c r="AY97" s="140"/>
      <c r="AZ97" s="140"/>
      <c r="BA97" s="140"/>
      <c r="BB97" s="140"/>
      <c r="BC97" s="140"/>
      <c r="BD97" s="140"/>
      <c r="BE97" s="140"/>
      <c r="BF97" s="140"/>
      <c r="BG97" s="140"/>
      <c r="BH97" s="140"/>
      <c r="BI97" s="140"/>
      <c r="BJ97" s="140"/>
      <c r="BK97" s="140"/>
      <c r="BL97" s="140"/>
      <c r="BM97" s="140"/>
      <c r="BN97" s="140"/>
      <c r="BO97" s="140"/>
      <c r="BP97" s="140"/>
      <c r="BQ97" s="140"/>
    </row>
    <row r="98" spans="12:69" ht="20.100000000000001" customHeight="1">
      <c r="L98" s="140"/>
      <c r="M98" s="140"/>
      <c r="N98" s="140"/>
      <c r="O98" s="140"/>
      <c r="P98" s="140"/>
      <c r="Q98" s="140"/>
      <c r="R98" s="140"/>
      <c r="S98" s="140"/>
      <c r="T98" s="140"/>
      <c r="U98" s="140"/>
      <c r="V98" s="141"/>
      <c r="W98" s="142"/>
      <c r="X98" s="141"/>
      <c r="Y98" s="140"/>
      <c r="Z98" s="140"/>
      <c r="AA98" s="140"/>
      <c r="AB98" s="140"/>
      <c r="AC98" s="140"/>
      <c r="AD98" s="140"/>
      <c r="AE98" s="140"/>
      <c r="AF98" s="140"/>
      <c r="AG98" s="140"/>
      <c r="AH98" s="140"/>
      <c r="AI98" s="140"/>
      <c r="AJ98" s="140"/>
      <c r="AK98" s="140"/>
      <c r="AL98" s="140"/>
      <c r="AM98" s="140"/>
      <c r="AN98" s="140"/>
      <c r="AO98" s="140"/>
      <c r="AP98" s="140"/>
      <c r="AQ98" s="140"/>
      <c r="AR98" s="140"/>
      <c r="AS98" s="140"/>
      <c r="AT98" s="140"/>
      <c r="AU98" s="140"/>
      <c r="AV98" s="140"/>
      <c r="AW98" s="140"/>
      <c r="AX98" s="140"/>
      <c r="AY98" s="140"/>
      <c r="AZ98" s="140"/>
      <c r="BA98" s="140"/>
      <c r="BB98" s="140"/>
      <c r="BC98" s="140"/>
      <c r="BD98" s="140"/>
      <c r="BE98" s="140"/>
      <c r="BF98" s="140"/>
      <c r="BG98" s="140"/>
      <c r="BH98" s="140"/>
      <c r="BI98" s="140"/>
      <c r="BJ98" s="140"/>
      <c r="BK98" s="140"/>
      <c r="BL98" s="140"/>
      <c r="BM98" s="140"/>
      <c r="BN98" s="140"/>
      <c r="BO98" s="140"/>
      <c r="BP98" s="140"/>
      <c r="BQ98" s="140"/>
    </row>
    <row r="99" spans="12:69" ht="20.100000000000001" customHeight="1">
      <c r="L99" s="140"/>
      <c r="M99" s="140"/>
      <c r="N99" s="140"/>
      <c r="O99" s="140"/>
      <c r="P99" s="140"/>
      <c r="Q99" s="140"/>
      <c r="R99" s="140"/>
      <c r="S99" s="140"/>
      <c r="T99" s="140"/>
      <c r="U99" s="140"/>
      <c r="V99" s="141"/>
      <c r="W99" s="142"/>
      <c r="X99" s="141"/>
      <c r="Y99" s="140"/>
      <c r="Z99" s="140"/>
      <c r="AA99" s="140"/>
      <c r="AB99" s="140"/>
      <c r="AC99" s="140"/>
      <c r="AD99" s="140"/>
      <c r="AE99" s="140"/>
      <c r="AF99" s="140"/>
      <c r="AG99" s="140"/>
      <c r="AH99" s="140"/>
      <c r="AI99" s="140"/>
      <c r="AJ99" s="140"/>
      <c r="AK99" s="140"/>
      <c r="AL99" s="140"/>
      <c r="AM99" s="140"/>
      <c r="AN99" s="140"/>
      <c r="AO99" s="140"/>
      <c r="AP99" s="140"/>
      <c r="AQ99" s="140"/>
      <c r="AR99" s="140"/>
      <c r="AS99" s="140"/>
      <c r="AT99" s="140"/>
      <c r="AU99" s="140"/>
      <c r="AV99" s="140"/>
      <c r="AW99" s="140"/>
      <c r="AX99" s="140"/>
      <c r="AY99" s="140"/>
      <c r="AZ99" s="140"/>
      <c r="BA99" s="140"/>
      <c r="BB99" s="140"/>
      <c r="BC99" s="140"/>
      <c r="BD99" s="140"/>
      <c r="BE99" s="140"/>
      <c r="BF99" s="140"/>
      <c r="BG99" s="140"/>
      <c r="BH99" s="140"/>
      <c r="BI99" s="140"/>
      <c r="BJ99" s="140"/>
      <c r="BK99" s="140"/>
      <c r="BL99" s="140"/>
      <c r="BM99" s="140"/>
      <c r="BN99" s="140"/>
      <c r="BO99" s="140"/>
      <c r="BP99" s="140"/>
      <c r="BQ99" s="140"/>
    </row>
    <row r="100" spans="12:69" ht="20.100000000000001" customHeight="1">
      <c r="L100" s="140"/>
      <c r="M100" s="140"/>
      <c r="N100" s="140"/>
      <c r="O100" s="140"/>
      <c r="P100" s="140"/>
      <c r="Q100" s="140"/>
      <c r="R100" s="140"/>
      <c r="S100" s="140"/>
      <c r="T100" s="140"/>
      <c r="U100" s="140"/>
      <c r="V100" s="141"/>
      <c r="W100" s="142"/>
      <c r="X100" s="141"/>
      <c r="Y100" s="140"/>
      <c r="Z100" s="140"/>
      <c r="AA100" s="140"/>
      <c r="AB100" s="140"/>
      <c r="AC100" s="140"/>
      <c r="AD100" s="140"/>
      <c r="AE100" s="140"/>
      <c r="AF100" s="140"/>
      <c r="AG100" s="140"/>
      <c r="AH100" s="140"/>
      <c r="AI100" s="140"/>
      <c r="AJ100" s="140"/>
      <c r="AK100" s="140"/>
      <c r="AL100" s="140"/>
      <c r="AM100" s="140"/>
      <c r="AN100" s="140"/>
      <c r="AO100" s="140"/>
      <c r="AP100" s="140"/>
      <c r="AQ100" s="140"/>
      <c r="AR100" s="140"/>
      <c r="AS100" s="140"/>
      <c r="AT100" s="140"/>
      <c r="AU100" s="140"/>
      <c r="AV100" s="140"/>
      <c r="AW100" s="140"/>
      <c r="AX100" s="140"/>
      <c r="AY100" s="140"/>
      <c r="AZ100" s="140"/>
      <c r="BA100" s="140"/>
      <c r="BB100" s="140"/>
      <c r="BC100" s="140"/>
      <c r="BD100" s="140"/>
      <c r="BE100" s="140"/>
      <c r="BF100" s="140"/>
      <c r="BG100" s="140"/>
      <c r="BH100" s="140"/>
      <c r="BI100" s="140"/>
      <c r="BJ100" s="140"/>
      <c r="BK100" s="140"/>
      <c r="BL100" s="140"/>
      <c r="BM100" s="140"/>
      <c r="BN100" s="140"/>
      <c r="BO100" s="140"/>
      <c r="BP100" s="140"/>
      <c r="BQ100" s="140"/>
    </row>
    <row r="101" spans="12:69" ht="20.100000000000001" customHeight="1">
      <c r="L101" s="140"/>
      <c r="M101" s="140"/>
      <c r="N101" s="140"/>
      <c r="O101" s="140"/>
      <c r="P101" s="140"/>
      <c r="Q101" s="140"/>
      <c r="R101" s="140"/>
      <c r="S101" s="140"/>
      <c r="T101" s="140"/>
      <c r="U101" s="140"/>
      <c r="V101" s="141"/>
      <c r="W101" s="142"/>
      <c r="X101" s="141"/>
      <c r="Y101" s="140"/>
      <c r="Z101" s="140"/>
      <c r="AA101" s="140"/>
      <c r="AB101" s="140"/>
      <c r="AC101" s="140"/>
      <c r="AD101" s="140"/>
      <c r="AE101" s="140"/>
      <c r="AF101" s="140"/>
      <c r="AG101" s="140"/>
      <c r="AH101" s="140"/>
      <c r="AI101" s="140"/>
      <c r="AJ101" s="140"/>
      <c r="AK101" s="140"/>
      <c r="AL101" s="140"/>
      <c r="AM101" s="140"/>
      <c r="AN101" s="140"/>
      <c r="AO101" s="140"/>
      <c r="AP101" s="140"/>
      <c r="AQ101" s="140"/>
      <c r="AR101" s="140"/>
      <c r="AS101" s="140"/>
      <c r="AT101" s="140"/>
      <c r="AU101" s="140"/>
      <c r="AV101" s="140"/>
      <c r="AW101" s="140"/>
      <c r="AX101" s="140"/>
      <c r="AY101" s="140"/>
      <c r="AZ101" s="140"/>
      <c r="BA101" s="140"/>
      <c r="BB101" s="140"/>
      <c r="BC101" s="140"/>
      <c r="BD101" s="140"/>
      <c r="BE101" s="140"/>
      <c r="BF101" s="140"/>
      <c r="BG101" s="140"/>
      <c r="BH101" s="140"/>
      <c r="BI101" s="140"/>
      <c r="BJ101" s="140"/>
      <c r="BK101" s="140"/>
      <c r="BL101" s="140"/>
      <c r="BM101" s="140"/>
      <c r="BN101" s="140"/>
      <c r="BO101" s="140"/>
      <c r="BP101" s="140"/>
      <c r="BQ101" s="140"/>
    </row>
    <row r="102" spans="12:69" ht="20.100000000000001" customHeight="1">
      <c r="L102" s="140"/>
      <c r="M102" s="140"/>
      <c r="N102" s="140"/>
      <c r="O102" s="140"/>
      <c r="P102" s="140"/>
      <c r="Q102" s="140"/>
      <c r="R102" s="140"/>
      <c r="S102" s="140"/>
      <c r="T102" s="140"/>
      <c r="U102" s="140"/>
      <c r="V102" s="141"/>
      <c r="W102" s="142"/>
      <c r="X102" s="141"/>
      <c r="Y102" s="140"/>
      <c r="Z102" s="140"/>
      <c r="AA102" s="140"/>
      <c r="AB102" s="140"/>
      <c r="AC102" s="140"/>
      <c r="AD102" s="140"/>
      <c r="AE102" s="140"/>
      <c r="AF102" s="140"/>
      <c r="AG102" s="140"/>
      <c r="AH102" s="140"/>
      <c r="AI102" s="140"/>
      <c r="AJ102" s="140"/>
      <c r="AK102" s="140"/>
      <c r="AL102" s="140"/>
      <c r="AM102" s="140"/>
      <c r="AN102" s="140"/>
      <c r="AO102" s="140"/>
      <c r="AP102" s="140"/>
      <c r="AQ102" s="140"/>
      <c r="AR102" s="140"/>
      <c r="AS102" s="140"/>
      <c r="AT102" s="140"/>
      <c r="AU102" s="140"/>
      <c r="AV102" s="140"/>
      <c r="AW102" s="140"/>
      <c r="AX102" s="140"/>
      <c r="AY102" s="140"/>
      <c r="AZ102" s="140"/>
      <c r="BA102" s="140"/>
      <c r="BB102" s="140"/>
      <c r="BC102" s="140"/>
      <c r="BD102" s="140"/>
      <c r="BE102" s="140"/>
      <c r="BF102" s="140"/>
      <c r="BG102" s="140"/>
      <c r="BH102" s="140"/>
      <c r="BI102" s="140"/>
      <c r="BJ102" s="140"/>
      <c r="BK102" s="140"/>
      <c r="BL102" s="140"/>
      <c r="BM102" s="140"/>
      <c r="BN102" s="140"/>
      <c r="BO102" s="140"/>
      <c r="BP102" s="140"/>
      <c r="BQ102" s="140"/>
    </row>
    <row r="103" spans="12:69" ht="20.100000000000001" customHeight="1">
      <c r="L103" s="140"/>
      <c r="M103" s="140"/>
      <c r="N103" s="140"/>
      <c r="O103" s="140"/>
      <c r="P103" s="140"/>
      <c r="Q103" s="140"/>
      <c r="R103" s="140"/>
      <c r="S103" s="140"/>
      <c r="T103" s="140"/>
      <c r="U103" s="140"/>
      <c r="V103" s="141"/>
      <c r="W103" s="142"/>
      <c r="X103" s="141"/>
      <c r="Y103" s="140"/>
      <c r="Z103" s="140"/>
      <c r="AA103" s="140"/>
      <c r="AB103" s="140"/>
      <c r="AC103" s="140"/>
      <c r="AD103" s="140"/>
      <c r="AE103" s="140"/>
      <c r="AF103" s="140"/>
      <c r="AG103" s="140"/>
      <c r="AH103" s="140"/>
      <c r="AI103" s="140"/>
      <c r="AJ103" s="140"/>
      <c r="AK103" s="140"/>
      <c r="AL103" s="140"/>
      <c r="AM103" s="140"/>
      <c r="AN103" s="140"/>
      <c r="AO103" s="140"/>
      <c r="AP103" s="140"/>
      <c r="AQ103" s="140"/>
      <c r="AR103" s="140"/>
      <c r="AS103" s="140"/>
      <c r="AT103" s="140"/>
      <c r="AU103" s="140"/>
      <c r="AV103" s="140"/>
      <c r="AW103" s="140"/>
      <c r="AX103" s="140"/>
      <c r="AY103" s="140"/>
      <c r="AZ103" s="140"/>
      <c r="BA103" s="140"/>
      <c r="BB103" s="140"/>
      <c r="BC103" s="140"/>
      <c r="BD103" s="140"/>
      <c r="BE103" s="140"/>
      <c r="BF103" s="140"/>
      <c r="BG103" s="140"/>
      <c r="BH103" s="140"/>
      <c r="BI103" s="140"/>
      <c r="BJ103" s="140"/>
      <c r="BK103" s="140"/>
      <c r="BL103" s="140"/>
      <c r="BM103" s="140"/>
      <c r="BN103" s="140"/>
      <c r="BO103" s="140"/>
      <c r="BP103" s="140"/>
      <c r="BQ103" s="140"/>
    </row>
    <row r="104" spans="12:69" ht="20.100000000000001" customHeight="1">
      <c r="L104" s="140"/>
      <c r="M104" s="140"/>
      <c r="N104" s="140"/>
      <c r="O104" s="140"/>
      <c r="P104" s="140"/>
      <c r="Q104" s="140"/>
      <c r="R104" s="140"/>
      <c r="S104" s="140"/>
      <c r="T104" s="140"/>
      <c r="U104" s="140"/>
      <c r="V104" s="141"/>
      <c r="W104" s="142"/>
      <c r="X104" s="141"/>
      <c r="Y104" s="140"/>
      <c r="Z104" s="140"/>
      <c r="AA104" s="140"/>
      <c r="AB104" s="140"/>
      <c r="AC104" s="140"/>
      <c r="AD104" s="140"/>
      <c r="AE104" s="140"/>
      <c r="AF104" s="140"/>
      <c r="AG104" s="140"/>
      <c r="AH104" s="140"/>
      <c r="AI104" s="140"/>
      <c r="AJ104" s="140"/>
      <c r="AK104" s="140"/>
      <c r="AL104" s="140"/>
      <c r="AM104" s="140"/>
      <c r="AN104" s="140"/>
      <c r="AO104" s="140"/>
      <c r="AP104" s="140"/>
      <c r="AQ104" s="140"/>
      <c r="AR104" s="140"/>
      <c r="AS104" s="140"/>
      <c r="AT104" s="140"/>
      <c r="AU104" s="140"/>
      <c r="AV104" s="140"/>
      <c r="AW104" s="140"/>
      <c r="AX104" s="140"/>
      <c r="AY104" s="140"/>
      <c r="AZ104" s="140"/>
      <c r="BA104" s="140"/>
      <c r="BB104" s="140"/>
      <c r="BC104" s="140"/>
      <c r="BD104" s="140"/>
      <c r="BE104" s="140"/>
      <c r="BF104" s="140"/>
      <c r="BG104" s="140"/>
      <c r="BH104" s="140"/>
      <c r="BI104" s="140"/>
      <c r="BJ104" s="140"/>
      <c r="BK104" s="140"/>
      <c r="BL104" s="140"/>
      <c r="BM104" s="140"/>
      <c r="BN104" s="140"/>
      <c r="BO104" s="140"/>
      <c r="BP104" s="140"/>
      <c r="BQ104" s="140"/>
    </row>
    <row r="105" spans="12:69" ht="20.100000000000001" customHeight="1">
      <c r="L105" s="140"/>
      <c r="M105" s="140"/>
      <c r="N105" s="140"/>
      <c r="O105" s="140"/>
      <c r="P105" s="140"/>
      <c r="Q105" s="140"/>
      <c r="R105" s="140"/>
      <c r="S105" s="140"/>
      <c r="T105" s="140"/>
      <c r="U105" s="140"/>
      <c r="V105" s="141"/>
      <c r="W105" s="142"/>
      <c r="X105" s="141"/>
      <c r="Y105" s="140"/>
      <c r="Z105" s="140"/>
      <c r="AA105" s="140"/>
      <c r="AB105" s="140"/>
      <c r="AC105" s="140"/>
      <c r="AD105" s="140"/>
      <c r="AE105" s="140"/>
      <c r="AF105" s="140"/>
      <c r="AG105" s="140"/>
      <c r="AH105" s="140"/>
      <c r="AI105" s="140"/>
      <c r="AJ105" s="140"/>
      <c r="AK105" s="140"/>
      <c r="AL105" s="140"/>
      <c r="AM105" s="140"/>
      <c r="AN105" s="140"/>
      <c r="AO105" s="140"/>
      <c r="AP105" s="140"/>
      <c r="AQ105" s="140"/>
      <c r="AR105" s="140"/>
      <c r="AS105" s="140"/>
      <c r="AT105" s="140"/>
      <c r="AU105" s="140"/>
      <c r="AV105" s="140"/>
      <c r="AW105" s="140"/>
      <c r="AX105" s="140"/>
      <c r="AY105" s="140"/>
      <c r="AZ105" s="140"/>
      <c r="BA105" s="140"/>
      <c r="BB105" s="140"/>
      <c r="BC105" s="140"/>
      <c r="BD105" s="140"/>
      <c r="BE105" s="140"/>
      <c r="BF105" s="140"/>
      <c r="BG105" s="140"/>
      <c r="BH105" s="140"/>
      <c r="BI105" s="140"/>
      <c r="BJ105" s="140"/>
      <c r="BK105" s="140"/>
      <c r="BL105" s="140"/>
      <c r="BM105" s="140"/>
      <c r="BN105" s="140"/>
      <c r="BO105" s="140"/>
      <c r="BP105" s="140"/>
      <c r="BQ105" s="140"/>
    </row>
    <row r="106" spans="12:69" ht="20.100000000000001" customHeight="1">
      <c r="L106" s="140"/>
      <c r="M106" s="140"/>
      <c r="N106" s="140"/>
      <c r="O106" s="140"/>
      <c r="P106" s="140"/>
      <c r="Q106" s="140"/>
      <c r="R106" s="140"/>
      <c r="S106" s="140"/>
      <c r="T106" s="140"/>
      <c r="U106" s="140"/>
      <c r="V106" s="141"/>
      <c r="W106" s="142"/>
      <c r="X106" s="141"/>
      <c r="Y106" s="140"/>
      <c r="Z106" s="140"/>
      <c r="AA106" s="140"/>
      <c r="AB106" s="140"/>
      <c r="AC106" s="140"/>
      <c r="AD106" s="140"/>
      <c r="AE106" s="140"/>
      <c r="AF106" s="140"/>
      <c r="AG106" s="140"/>
      <c r="AH106" s="140"/>
      <c r="AI106" s="140"/>
      <c r="AJ106" s="140"/>
      <c r="AK106" s="140"/>
      <c r="AL106" s="140"/>
      <c r="AM106" s="140"/>
      <c r="AN106" s="140"/>
      <c r="AO106" s="140"/>
      <c r="AP106" s="140"/>
      <c r="AQ106" s="140"/>
      <c r="AR106" s="140"/>
      <c r="AS106" s="140"/>
      <c r="AT106" s="140"/>
      <c r="AU106" s="140"/>
      <c r="AV106" s="140"/>
      <c r="AW106" s="140"/>
      <c r="AX106" s="140"/>
      <c r="AY106" s="140"/>
      <c r="AZ106" s="140"/>
      <c r="BA106" s="140"/>
      <c r="BB106" s="140"/>
      <c r="BC106" s="140"/>
      <c r="BD106" s="140"/>
      <c r="BE106" s="140"/>
      <c r="BF106" s="140"/>
      <c r="BG106" s="140"/>
      <c r="BH106" s="140"/>
      <c r="BI106" s="140"/>
      <c r="BJ106" s="140"/>
      <c r="BK106" s="140"/>
      <c r="BL106" s="140"/>
      <c r="BM106" s="140"/>
      <c r="BN106" s="140"/>
      <c r="BO106" s="140"/>
      <c r="BP106" s="140"/>
      <c r="BQ106" s="140"/>
    </row>
    <row r="107" spans="12:69" ht="20.100000000000001" customHeight="1">
      <c r="L107" s="140"/>
      <c r="M107" s="140"/>
      <c r="N107" s="140"/>
      <c r="O107" s="140"/>
      <c r="P107" s="140"/>
      <c r="Q107" s="140"/>
      <c r="R107" s="140"/>
      <c r="S107" s="140"/>
      <c r="T107" s="140"/>
      <c r="U107" s="140"/>
      <c r="V107" s="141"/>
      <c r="W107" s="142"/>
      <c r="X107" s="141"/>
      <c r="Y107" s="140"/>
      <c r="Z107" s="140"/>
      <c r="AA107" s="140"/>
      <c r="AB107" s="140"/>
      <c r="AC107" s="140"/>
      <c r="AD107" s="140"/>
      <c r="AE107" s="140"/>
      <c r="AF107" s="140"/>
      <c r="AG107" s="140"/>
      <c r="AH107" s="140"/>
      <c r="AI107" s="140"/>
      <c r="AJ107" s="140"/>
      <c r="AK107" s="140"/>
      <c r="AL107" s="140"/>
      <c r="AM107" s="140"/>
      <c r="AN107" s="140"/>
      <c r="AO107" s="140"/>
      <c r="AP107" s="140"/>
      <c r="AQ107" s="140"/>
      <c r="AR107" s="140"/>
      <c r="AS107" s="140"/>
      <c r="AT107" s="140"/>
      <c r="AU107" s="140"/>
      <c r="AV107" s="140"/>
      <c r="AW107" s="140"/>
      <c r="AX107" s="140"/>
      <c r="AY107" s="140"/>
      <c r="AZ107" s="140"/>
      <c r="BA107" s="140"/>
      <c r="BB107" s="140"/>
      <c r="BC107" s="140"/>
      <c r="BD107" s="140"/>
      <c r="BE107" s="140"/>
      <c r="BF107" s="140"/>
      <c r="BG107" s="140"/>
      <c r="BH107" s="140"/>
      <c r="BI107" s="140"/>
      <c r="BJ107" s="140"/>
      <c r="BK107" s="140"/>
      <c r="BL107" s="140"/>
      <c r="BM107" s="140"/>
      <c r="BN107" s="140"/>
      <c r="BO107" s="140"/>
      <c r="BP107" s="140"/>
      <c r="BQ107" s="140"/>
    </row>
    <row r="108" spans="12:69" ht="20.100000000000001" customHeight="1">
      <c r="L108" s="140"/>
      <c r="M108" s="140"/>
      <c r="N108" s="140"/>
      <c r="O108" s="140"/>
      <c r="P108" s="140"/>
      <c r="Q108" s="140"/>
      <c r="R108" s="140"/>
      <c r="S108" s="140"/>
      <c r="T108" s="140"/>
      <c r="U108" s="140"/>
      <c r="V108" s="141"/>
      <c r="W108" s="142"/>
      <c r="X108" s="141"/>
      <c r="Y108" s="140"/>
      <c r="Z108" s="140"/>
      <c r="AA108" s="140"/>
      <c r="AB108" s="140"/>
      <c r="AC108" s="140"/>
      <c r="AD108" s="140"/>
      <c r="AE108" s="140"/>
      <c r="AF108" s="140"/>
      <c r="AG108" s="140"/>
      <c r="AH108" s="140"/>
      <c r="AI108" s="140"/>
      <c r="AJ108" s="140"/>
      <c r="AK108" s="140"/>
      <c r="AL108" s="140"/>
      <c r="AM108" s="140"/>
      <c r="AN108" s="140"/>
      <c r="AO108" s="140"/>
      <c r="AP108" s="140"/>
      <c r="AQ108" s="140"/>
      <c r="AR108" s="140"/>
      <c r="AS108" s="140"/>
      <c r="AT108" s="140"/>
      <c r="AU108" s="140"/>
      <c r="AV108" s="140"/>
      <c r="AW108" s="140"/>
      <c r="AX108" s="140"/>
      <c r="AY108" s="140"/>
      <c r="AZ108" s="140"/>
      <c r="BA108" s="140"/>
      <c r="BB108" s="140"/>
      <c r="BC108" s="140"/>
      <c r="BD108" s="140"/>
      <c r="BE108" s="140"/>
      <c r="BF108" s="140"/>
      <c r="BG108" s="140"/>
      <c r="BH108" s="140"/>
      <c r="BI108" s="140"/>
      <c r="BJ108" s="140"/>
      <c r="BK108" s="140"/>
      <c r="BL108" s="140"/>
      <c r="BM108" s="140"/>
      <c r="BN108" s="140"/>
      <c r="BO108" s="140"/>
      <c r="BP108" s="140"/>
      <c r="BQ108" s="140"/>
    </row>
    <row r="109" spans="12:69" ht="20.100000000000001" customHeight="1">
      <c r="L109" s="140"/>
      <c r="M109" s="140"/>
      <c r="N109" s="140"/>
      <c r="O109" s="140"/>
      <c r="P109" s="140"/>
      <c r="Q109" s="140"/>
      <c r="R109" s="140"/>
      <c r="S109" s="140"/>
      <c r="T109" s="140"/>
      <c r="U109" s="140"/>
      <c r="V109" s="141"/>
      <c r="W109" s="142"/>
      <c r="X109" s="141"/>
      <c r="Y109" s="140"/>
      <c r="Z109" s="140"/>
      <c r="AA109" s="140"/>
      <c r="AB109" s="140"/>
      <c r="AC109" s="140"/>
      <c r="AD109" s="140"/>
      <c r="AE109" s="140"/>
      <c r="AF109" s="140"/>
      <c r="AG109" s="140"/>
      <c r="AH109" s="140"/>
      <c r="AI109" s="140"/>
      <c r="AJ109" s="140"/>
      <c r="AK109" s="140"/>
      <c r="AL109" s="140"/>
      <c r="AM109" s="140"/>
      <c r="AN109" s="140"/>
      <c r="AO109" s="140"/>
      <c r="AP109" s="140"/>
      <c r="AQ109" s="140"/>
      <c r="AR109" s="140"/>
      <c r="AS109" s="140"/>
      <c r="AT109" s="140"/>
      <c r="AU109" s="140"/>
      <c r="AV109" s="140"/>
      <c r="AW109" s="140"/>
      <c r="AX109" s="140"/>
      <c r="AY109" s="140"/>
      <c r="AZ109" s="140"/>
      <c r="BA109" s="140"/>
      <c r="BB109" s="140"/>
      <c r="BC109" s="140"/>
      <c r="BD109" s="140"/>
      <c r="BE109" s="140"/>
      <c r="BF109" s="140"/>
      <c r="BG109" s="140"/>
      <c r="BH109" s="140"/>
      <c r="BI109" s="140"/>
      <c r="BJ109" s="140"/>
      <c r="BK109" s="140"/>
      <c r="BL109" s="140"/>
      <c r="BM109" s="140"/>
      <c r="BN109" s="140"/>
      <c r="BO109" s="140"/>
      <c r="BP109" s="140"/>
      <c r="BQ109" s="140"/>
    </row>
    <row r="110" spans="12:69" ht="20.100000000000001" customHeight="1">
      <c r="L110" s="140"/>
      <c r="M110" s="140"/>
      <c r="N110" s="140"/>
      <c r="O110" s="140"/>
      <c r="P110" s="140"/>
      <c r="Q110" s="140"/>
      <c r="R110" s="140"/>
      <c r="S110" s="140"/>
      <c r="T110" s="140"/>
      <c r="U110" s="140"/>
      <c r="V110" s="141"/>
      <c r="W110" s="142"/>
      <c r="X110" s="141"/>
      <c r="Y110" s="140"/>
      <c r="Z110" s="140"/>
      <c r="AA110" s="140"/>
      <c r="AB110" s="140"/>
      <c r="AC110" s="140"/>
      <c r="AD110" s="140"/>
      <c r="AE110" s="140"/>
      <c r="AF110" s="140"/>
      <c r="AG110" s="140"/>
      <c r="AH110" s="140"/>
      <c r="AI110" s="140"/>
      <c r="AJ110" s="140"/>
      <c r="AK110" s="140"/>
      <c r="AL110" s="140"/>
      <c r="AM110" s="140"/>
      <c r="AN110" s="140"/>
      <c r="AO110" s="140"/>
      <c r="AP110" s="140"/>
      <c r="AQ110" s="140"/>
      <c r="AR110" s="140"/>
      <c r="AS110" s="140"/>
      <c r="AT110" s="140"/>
      <c r="AU110" s="140"/>
      <c r="AV110" s="140"/>
      <c r="AW110" s="140"/>
      <c r="AX110" s="140"/>
      <c r="AY110" s="140"/>
      <c r="AZ110" s="140"/>
      <c r="BA110" s="140"/>
      <c r="BB110" s="140"/>
      <c r="BC110" s="140"/>
      <c r="BD110" s="140"/>
      <c r="BE110" s="140"/>
      <c r="BF110" s="140"/>
      <c r="BG110" s="140"/>
      <c r="BH110" s="140"/>
      <c r="BI110" s="140"/>
      <c r="BJ110" s="140"/>
      <c r="BK110" s="140"/>
      <c r="BL110" s="140"/>
      <c r="BM110" s="140"/>
      <c r="BN110" s="140"/>
      <c r="BO110" s="140"/>
      <c r="BP110" s="140"/>
      <c r="BQ110" s="140"/>
    </row>
    <row r="111" spans="12:69" ht="20.100000000000001" customHeight="1">
      <c r="L111" s="140"/>
      <c r="M111" s="140"/>
      <c r="N111" s="140"/>
      <c r="O111" s="140"/>
      <c r="P111" s="140"/>
      <c r="Q111" s="140"/>
      <c r="R111" s="140"/>
      <c r="S111" s="140"/>
      <c r="T111" s="140"/>
      <c r="U111" s="140"/>
      <c r="V111" s="141"/>
      <c r="W111" s="142"/>
      <c r="X111" s="141"/>
      <c r="Y111" s="140"/>
      <c r="Z111" s="140"/>
      <c r="AA111" s="140"/>
      <c r="AB111" s="140"/>
      <c r="AC111" s="140"/>
      <c r="AD111" s="140"/>
      <c r="AE111" s="140"/>
      <c r="AF111" s="140"/>
      <c r="AG111" s="140"/>
      <c r="AH111" s="140"/>
      <c r="AI111" s="140"/>
      <c r="AJ111" s="140"/>
      <c r="AK111" s="140"/>
      <c r="AL111" s="140"/>
      <c r="AM111" s="140"/>
      <c r="AN111" s="140"/>
      <c r="AO111" s="140"/>
      <c r="AP111" s="140"/>
      <c r="AQ111" s="140"/>
      <c r="AR111" s="140"/>
      <c r="AS111" s="140"/>
      <c r="AT111" s="140"/>
      <c r="AU111" s="140"/>
      <c r="AV111" s="140"/>
      <c r="AW111" s="140"/>
      <c r="AX111" s="140"/>
      <c r="AY111" s="140"/>
      <c r="AZ111" s="140"/>
      <c r="BA111" s="140"/>
      <c r="BB111" s="140"/>
      <c r="BC111" s="140"/>
      <c r="BD111" s="140"/>
      <c r="BE111" s="140"/>
      <c r="BF111" s="140"/>
      <c r="BG111" s="140"/>
      <c r="BH111" s="140"/>
      <c r="BI111" s="140"/>
      <c r="BJ111" s="140"/>
      <c r="BK111" s="140"/>
      <c r="BL111" s="140"/>
      <c r="BM111" s="140"/>
      <c r="BN111" s="140"/>
      <c r="BO111" s="140"/>
      <c r="BP111" s="140"/>
      <c r="BQ111" s="140"/>
    </row>
    <row r="112" spans="12:69" ht="20.100000000000001" customHeight="1">
      <c r="L112" s="140"/>
      <c r="M112" s="140"/>
      <c r="N112" s="140"/>
      <c r="O112" s="140"/>
      <c r="P112" s="140"/>
      <c r="Q112" s="140"/>
      <c r="R112" s="140"/>
      <c r="S112" s="140"/>
      <c r="T112" s="140"/>
      <c r="U112" s="140"/>
      <c r="V112" s="141"/>
      <c r="W112" s="142"/>
      <c r="X112" s="141"/>
      <c r="Y112" s="140"/>
      <c r="Z112" s="140"/>
      <c r="AA112" s="140"/>
      <c r="AB112" s="140"/>
      <c r="AC112" s="140"/>
      <c r="AD112" s="140"/>
      <c r="AE112" s="140"/>
      <c r="AF112" s="140"/>
      <c r="AG112" s="140"/>
      <c r="AH112" s="140"/>
      <c r="AI112" s="140"/>
      <c r="AJ112" s="140"/>
      <c r="AK112" s="140"/>
      <c r="AL112" s="140"/>
      <c r="AM112" s="140"/>
      <c r="AN112" s="140"/>
      <c r="AO112" s="140"/>
      <c r="AP112" s="140"/>
      <c r="AQ112" s="140"/>
      <c r="AR112" s="140"/>
      <c r="AS112" s="140"/>
      <c r="AT112" s="140"/>
      <c r="AU112" s="140"/>
      <c r="AV112" s="140"/>
      <c r="AW112" s="140"/>
      <c r="AX112" s="140"/>
      <c r="AY112" s="140"/>
      <c r="AZ112" s="140"/>
      <c r="BA112" s="140"/>
      <c r="BB112" s="140"/>
      <c r="BC112" s="140"/>
      <c r="BD112" s="140"/>
      <c r="BE112" s="140"/>
      <c r="BF112" s="140"/>
      <c r="BG112" s="140"/>
      <c r="BH112" s="140"/>
      <c r="BI112" s="140"/>
      <c r="BJ112" s="140"/>
      <c r="BK112" s="140"/>
      <c r="BL112" s="140"/>
      <c r="BM112" s="140"/>
      <c r="BN112" s="140"/>
      <c r="BO112" s="140"/>
      <c r="BP112" s="140"/>
      <c r="BQ112" s="140"/>
    </row>
    <row r="113" spans="12:69" ht="20.100000000000001" customHeight="1">
      <c r="L113" s="140"/>
      <c r="M113" s="140"/>
      <c r="N113" s="140"/>
      <c r="O113" s="140"/>
      <c r="P113" s="140"/>
      <c r="Q113" s="140"/>
      <c r="R113" s="140"/>
      <c r="S113" s="140"/>
      <c r="T113" s="140"/>
      <c r="U113" s="140"/>
      <c r="V113" s="141"/>
      <c r="W113" s="142"/>
      <c r="X113" s="141"/>
      <c r="Y113" s="140"/>
      <c r="Z113" s="140"/>
      <c r="AA113" s="140"/>
      <c r="AB113" s="140"/>
      <c r="AC113" s="140"/>
      <c r="AD113" s="140"/>
      <c r="AE113" s="140"/>
      <c r="AF113" s="140"/>
      <c r="AG113" s="140"/>
      <c r="AH113" s="140"/>
      <c r="AI113" s="140"/>
      <c r="AJ113" s="140"/>
      <c r="AK113" s="140"/>
      <c r="AL113" s="140"/>
      <c r="AM113" s="140"/>
      <c r="AN113" s="140"/>
      <c r="AO113" s="140"/>
      <c r="AP113" s="140"/>
      <c r="AQ113" s="140"/>
      <c r="AR113" s="140"/>
      <c r="AS113" s="140"/>
      <c r="AT113" s="140"/>
      <c r="AU113" s="140"/>
      <c r="AV113" s="140"/>
      <c r="AW113" s="140"/>
      <c r="AX113" s="140"/>
      <c r="AY113" s="140"/>
      <c r="AZ113" s="140"/>
      <c r="BA113" s="140"/>
      <c r="BB113" s="140"/>
      <c r="BC113" s="140"/>
      <c r="BD113" s="140"/>
      <c r="BE113" s="140"/>
      <c r="BF113" s="140"/>
      <c r="BG113" s="140"/>
      <c r="BH113" s="140"/>
      <c r="BI113" s="140"/>
      <c r="BJ113" s="140"/>
      <c r="BK113" s="140"/>
      <c r="BL113" s="140"/>
      <c r="BM113" s="140"/>
      <c r="BN113" s="140"/>
      <c r="BO113" s="140"/>
      <c r="BP113" s="140"/>
      <c r="BQ113" s="140"/>
    </row>
    <row r="114" spans="12:69" ht="20.100000000000001" customHeight="1">
      <c r="L114" s="140"/>
      <c r="M114" s="140"/>
      <c r="N114" s="140"/>
      <c r="O114" s="140"/>
      <c r="P114" s="140"/>
      <c r="Q114" s="140"/>
      <c r="R114" s="140"/>
      <c r="S114" s="140"/>
      <c r="T114" s="140"/>
      <c r="U114" s="140"/>
      <c r="V114" s="141"/>
      <c r="W114" s="142"/>
      <c r="X114" s="141"/>
      <c r="Y114" s="140"/>
      <c r="Z114" s="140"/>
      <c r="AA114" s="140"/>
      <c r="AB114" s="140"/>
      <c r="AC114" s="140"/>
      <c r="AD114" s="140"/>
      <c r="AE114" s="140"/>
      <c r="AF114" s="140"/>
      <c r="AG114" s="140"/>
      <c r="AH114" s="140"/>
      <c r="AI114" s="140"/>
      <c r="AJ114" s="140"/>
      <c r="AK114" s="140"/>
      <c r="AL114" s="140"/>
      <c r="AM114" s="140"/>
      <c r="AN114" s="140"/>
      <c r="AO114" s="140"/>
      <c r="AP114" s="140"/>
      <c r="AQ114" s="140"/>
      <c r="AR114" s="140"/>
      <c r="AS114" s="140"/>
      <c r="AT114" s="140"/>
      <c r="AU114" s="140"/>
      <c r="AV114" s="140"/>
      <c r="AW114" s="140"/>
      <c r="AX114" s="140"/>
      <c r="AY114" s="140"/>
      <c r="AZ114" s="140"/>
      <c r="BA114" s="140"/>
      <c r="BB114" s="140"/>
      <c r="BC114" s="140"/>
      <c r="BD114" s="140"/>
      <c r="BE114" s="140"/>
      <c r="BF114" s="140"/>
      <c r="BG114" s="140"/>
      <c r="BH114" s="140"/>
      <c r="BI114" s="140"/>
      <c r="BJ114" s="140"/>
      <c r="BK114" s="140"/>
      <c r="BL114" s="140"/>
      <c r="BM114" s="140"/>
      <c r="BN114" s="140"/>
      <c r="BO114" s="140"/>
      <c r="BP114" s="140"/>
      <c r="BQ114" s="140"/>
    </row>
    <row r="115" spans="12:69" ht="20.100000000000001" customHeight="1">
      <c r="L115" s="140"/>
      <c r="M115" s="140"/>
      <c r="N115" s="140"/>
      <c r="O115" s="140"/>
      <c r="P115" s="140"/>
      <c r="Q115" s="140"/>
      <c r="R115" s="140"/>
      <c r="S115" s="140"/>
      <c r="T115" s="140"/>
      <c r="U115" s="140"/>
      <c r="V115" s="141"/>
      <c r="W115" s="142"/>
      <c r="X115" s="141"/>
      <c r="Y115" s="140"/>
      <c r="Z115" s="140"/>
      <c r="AA115" s="140"/>
      <c r="AB115" s="140"/>
      <c r="AC115" s="140"/>
      <c r="AD115" s="140"/>
      <c r="AE115" s="140"/>
      <c r="AF115" s="140"/>
      <c r="AG115" s="140"/>
      <c r="AH115" s="140"/>
      <c r="AI115" s="140"/>
      <c r="AJ115" s="140"/>
      <c r="AK115" s="140"/>
      <c r="AL115" s="140"/>
      <c r="AM115" s="140"/>
      <c r="AN115" s="140"/>
      <c r="AO115" s="140"/>
      <c r="AP115" s="140"/>
      <c r="AQ115" s="140"/>
      <c r="AR115" s="140"/>
      <c r="AS115" s="140"/>
      <c r="AT115" s="140"/>
      <c r="AU115" s="140"/>
      <c r="AV115" s="140"/>
      <c r="AW115" s="140"/>
      <c r="AX115" s="140"/>
      <c r="AY115" s="140"/>
      <c r="AZ115" s="140"/>
      <c r="BA115" s="140"/>
      <c r="BB115" s="140"/>
      <c r="BC115" s="140"/>
      <c r="BD115" s="140"/>
      <c r="BE115" s="140"/>
      <c r="BF115" s="140"/>
      <c r="BG115" s="140"/>
      <c r="BH115" s="140"/>
      <c r="BI115" s="140"/>
      <c r="BJ115" s="140"/>
      <c r="BK115" s="140"/>
      <c r="BL115" s="140"/>
      <c r="BM115" s="140"/>
      <c r="BN115" s="140"/>
      <c r="BO115" s="140"/>
      <c r="BP115" s="140"/>
      <c r="BQ115" s="140"/>
    </row>
    <row r="116" spans="12:69" ht="20.100000000000001" customHeight="1">
      <c r="L116" s="140"/>
      <c r="M116" s="140"/>
      <c r="N116" s="140"/>
      <c r="O116" s="140"/>
      <c r="P116" s="140"/>
      <c r="Q116" s="140"/>
      <c r="R116" s="140"/>
      <c r="S116" s="140"/>
      <c r="T116" s="140"/>
      <c r="U116" s="140"/>
      <c r="V116" s="141"/>
      <c r="W116" s="142"/>
      <c r="X116" s="141"/>
      <c r="Y116" s="140"/>
      <c r="Z116" s="140"/>
      <c r="AA116" s="140"/>
      <c r="AB116" s="140"/>
      <c r="AC116" s="140"/>
      <c r="AD116" s="140"/>
      <c r="AE116" s="140"/>
      <c r="AF116" s="140"/>
      <c r="AG116" s="140"/>
      <c r="AH116" s="140"/>
      <c r="AI116" s="140"/>
      <c r="AJ116" s="140"/>
      <c r="AK116" s="140"/>
      <c r="AL116" s="140"/>
      <c r="AM116" s="140"/>
      <c r="AN116" s="140"/>
      <c r="AO116" s="140"/>
      <c r="AP116" s="140"/>
      <c r="AQ116" s="140"/>
      <c r="AR116" s="140"/>
      <c r="AS116" s="140"/>
      <c r="AT116" s="140"/>
      <c r="AU116" s="140"/>
      <c r="AV116" s="140"/>
      <c r="AW116" s="140"/>
      <c r="AX116" s="140"/>
      <c r="AY116" s="140"/>
      <c r="AZ116" s="140"/>
      <c r="BA116" s="140"/>
      <c r="BB116" s="140"/>
      <c r="BC116" s="140"/>
      <c r="BD116" s="140"/>
      <c r="BE116" s="140"/>
      <c r="BF116" s="140"/>
      <c r="BG116" s="140"/>
      <c r="BH116" s="140"/>
      <c r="BI116" s="140"/>
      <c r="BJ116" s="140"/>
      <c r="BK116" s="140"/>
      <c r="BL116" s="140"/>
      <c r="BM116" s="140"/>
      <c r="BN116" s="140"/>
      <c r="BO116" s="140"/>
      <c r="BP116" s="140"/>
      <c r="BQ116" s="140"/>
    </row>
    <row r="117" spans="12:69" ht="20.100000000000001" customHeight="1">
      <c r="L117" s="140"/>
      <c r="M117" s="140"/>
      <c r="N117" s="140"/>
      <c r="O117" s="140"/>
      <c r="P117" s="140"/>
      <c r="Q117" s="140"/>
      <c r="R117" s="140"/>
      <c r="S117" s="140"/>
      <c r="T117" s="140"/>
      <c r="U117" s="140"/>
      <c r="V117" s="141"/>
      <c r="W117" s="142"/>
      <c r="X117" s="141"/>
      <c r="Y117" s="140"/>
      <c r="Z117" s="140"/>
      <c r="AA117" s="140"/>
      <c r="AB117" s="140"/>
      <c r="AC117" s="140"/>
      <c r="AD117" s="140"/>
      <c r="AE117" s="140"/>
      <c r="AF117" s="140"/>
      <c r="AG117" s="140"/>
      <c r="AH117" s="140"/>
      <c r="AI117" s="140"/>
      <c r="AJ117" s="140"/>
      <c r="AK117" s="140"/>
      <c r="AL117" s="140"/>
      <c r="AM117" s="140"/>
      <c r="AN117" s="140"/>
      <c r="AO117" s="140"/>
      <c r="AP117" s="140"/>
      <c r="AQ117" s="140"/>
      <c r="AR117" s="140"/>
      <c r="AS117" s="140"/>
      <c r="AT117" s="140"/>
      <c r="AU117" s="140"/>
      <c r="AV117" s="140"/>
      <c r="AW117" s="140"/>
      <c r="AX117" s="140"/>
      <c r="AY117" s="140"/>
      <c r="AZ117" s="140"/>
      <c r="BA117" s="140"/>
      <c r="BB117" s="140"/>
      <c r="BC117" s="140"/>
      <c r="BD117" s="140"/>
      <c r="BE117" s="140"/>
      <c r="BF117" s="140"/>
      <c r="BG117" s="140"/>
      <c r="BH117" s="140"/>
      <c r="BI117" s="140"/>
      <c r="BJ117" s="140"/>
      <c r="BK117" s="140"/>
      <c r="BL117" s="140"/>
      <c r="BM117" s="140"/>
      <c r="BN117" s="140"/>
      <c r="BO117" s="140"/>
      <c r="BP117" s="140"/>
      <c r="BQ117" s="140"/>
    </row>
    <row r="118" spans="12:69" ht="20.100000000000001" customHeight="1">
      <c r="L118" s="140"/>
      <c r="M118" s="140"/>
      <c r="N118" s="140"/>
      <c r="O118" s="140"/>
      <c r="P118" s="140"/>
      <c r="Q118" s="140"/>
      <c r="R118" s="140"/>
      <c r="S118" s="140"/>
      <c r="T118" s="140"/>
      <c r="U118" s="140"/>
      <c r="V118" s="141"/>
      <c r="W118" s="142"/>
      <c r="X118" s="141"/>
      <c r="Y118" s="140"/>
      <c r="Z118" s="140"/>
      <c r="AA118" s="140"/>
      <c r="AB118" s="140"/>
      <c r="AC118" s="140"/>
      <c r="AD118" s="140"/>
      <c r="AE118" s="140"/>
      <c r="AF118" s="140"/>
      <c r="AG118" s="140"/>
      <c r="AH118" s="140"/>
      <c r="AI118" s="140"/>
      <c r="AJ118" s="140"/>
      <c r="AK118" s="140"/>
      <c r="AL118" s="140"/>
      <c r="AM118" s="140"/>
      <c r="AN118" s="140"/>
      <c r="AO118" s="140"/>
      <c r="AP118" s="140"/>
      <c r="AQ118" s="140"/>
      <c r="AR118" s="140"/>
      <c r="AS118" s="140"/>
      <c r="AT118" s="140"/>
      <c r="AU118" s="140"/>
      <c r="AV118" s="140"/>
      <c r="AW118" s="140"/>
      <c r="AX118" s="140"/>
      <c r="AY118" s="140"/>
      <c r="AZ118" s="140"/>
      <c r="BA118" s="140"/>
      <c r="BB118" s="140"/>
      <c r="BC118" s="140"/>
      <c r="BD118" s="140"/>
      <c r="BE118" s="140"/>
      <c r="BF118" s="140"/>
      <c r="BG118" s="140"/>
      <c r="BH118" s="140"/>
      <c r="BI118" s="140"/>
      <c r="BJ118" s="140"/>
      <c r="BK118" s="140"/>
      <c r="BL118" s="140"/>
      <c r="BM118" s="140"/>
      <c r="BN118" s="140"/>
      <c r="BO118" s="140"/>
      <c r="BP118" s="140"/>
      <c r="BQ118" s="140"/>
    </row>
    <row r="119" spans="12:69" ht="20.100000000000001" customHeight="1">
      <c r="L119" s="140"/>
      <c r="M119" s="140"/>
      <c r="N119" s="140"/>
      <c r="O119" s="140"/>
      <c r="P119" s="140"/>
      <c r="Q119" s="140"/>
      <c r="R119" s="140"/>
      <c r="S119" s="140"/>
      <c r="T119" s="140"/>
      <c r="U119" s="140"/>
      <c r="V119" s="141"/>
      <c r="W119" s="142"/>
      <c r="X119" s="141"/>
      <c r="Y119" s="140"/>
      <c r="Z119" s="140"/>
      <c r="AA119" s="140"/>
      <c r="AB119" s="140"/>
      <c r="AC119" s="140"/>
      <c r="AD119" s="140"/>
      <c r="AE119" s="140"/>
      <c r="AF119" s="140"/>
      <c r="AG119" s="140"/>
      <c r="AH119" s="140"/>
      <c r="AI119" s="140"/>
      <c r="AJ119" s="140"/>
      <c r="AK119" s="140"/>
      <c r="AL119" s="140"/>
      <c r="AM119" s="140"/>
      <c r="AN119" s="140"/>
      <c r="AO119" s="140"/>
      <c r="AP119" s="140"/>
      <c r="AQ119" s="140"/>
      <c r="AR119" s="140"/>
      <c r="AS119" s="140"/>
      <c r="AT119" s="140"/>
      <c r="AU119" s="140"/>
      <c r="AV119" s="140"/>
      <c r="AW119" s="140"/>
      <c r="AX119" s="140"/>
      <c r="AY119" s="140"/>
      <c r="AZ119" s="140"/>
      <c r="BA119" s="140"/>
      <c r="BB119" s="140"/>
      <c r="BC119" s="140"/>
      <c r="BD119" s="140"/>
      <c r="BE119" s="140"/>
      <c r="BF119" s="140"/>
      <c r="BG119" s="140"/>
      <c r="BH119" s="140"/>
      <c r="BI119" s="140"/>
      <c r="BJ119" s="140"/>
      <c r="BK119" s="140"/>
      <c r="BL119" s="140"/>
      <c r="BM119" s="140"/>
      <c r="BN119" s="140"/>
      <c r="BO119" s="140"/>
      <c r="BP119" s="140"/>
      <c r="BQ119" s="140"/>
    </row>
    <row r="120" spans="12:69" ht="20.100000000000001" customHeight="1">
      <c r="L120" s="140"/>
      <c r="M120" s="140"/>
      <c r="N120" s="140"/>
      <c r="O120" s="140"/>
      <c r="P120" s="140"/>
      <c r="Q120" s="140"/>
      <c r="R120" s="140"/>
      <c r="S120" s="140"/>
      <c r="T120" s="140"/>
      <c r="U120" s="140"/>
      <c r="V120" s="141"/>
      <c r="W120" s="142"/>
      <c r="X120" s="141"/>
      <c r="Y120" s="140"/>
      <c r="Z120" s="140"/>
      <c r="AA120" s="140"/>
      <c r="AB120" s="140"/>
      <c r="AC120" s="140"/>
      <c r="AD120" s="140"/>
      <c r="AE120" s="140"/>
      <c r="AF120" s="140"/>
      <c r="AG120" s="140"/>
      <c r="AH120" s="140"/>
      <c r="AI120" s="140"/>
      <c r="AJ120" s="140"/>
      <c r="AK120" s="140"/>
      <c r="AL120" s="140"/>
      <c r="AM120" s="140"/>
      <c r="AN120" s="140"/>
      <c r="AO120" s="140"/>
      <c r="AP120" s="140"/>
      <c r="AQ120" s="140"/>
      <c r="AR120" s="140"/>
      <c r="AS120" s="140"/>
      <c r="AT120" s="140"/>
      <c r="AU120" s="140"/>
      <c r="AV120" s="140"/>
      <c r="AW120" s="140"/>
      <c r="AX120" s="140"/>
      <c r="AY120" s="140"/>
      <c r="AZ120" s="140"/>
      <c r="BA120" s="140"/>
      <c r="BB120" s="140"/>
      <c r="BC120" s="140"/>
      <c r="BD120" s="140"/>
      <c r="BE120" s="140"/>
      <c r="BF120" s="140"/>
      <c r="BG120" s="140"/>
      <c r="BH120" s="140"/>
      <c r="BI120" s="140"/>
      <c r="BJ120" s="140"/>
      <c r="BK120" s="140"/>
      <c r="BL120" s="140"/>
      <c r="BM120" s="140"/>
      <c r="BN120" s="140"/>
      <c r="BO120" s="140"/>
      <c r="BP120" s="140"/>
      <c r="BQ120" s="140"/>
    </row>
    <row r="121" spans="12:69" ht="20.100000000000001" customHeight="1">
      <c r="L121" s="140"/>
      <c r="M121" s="140"/>
      <c r="N121" s="140"/>
      <c r="O121" s="140"/>
      <c r="P121" s="140"/>
      <c r="Q121" s="140"/>
      <c r="R121" s="140"/>
      <c r="S121" s="140"/>
      <c r="T121" s="140"/>
      <c r="U121" s="140"/>
      <c r="V121" s="141"/>
      <c r="W121" s="142"/>
      <c r="X121" s="141"/>
      <c r="Y121" s="140"/>
      <c r="Z121" s="140"/>
      <c r="AA121" s="140"/>
      <c r="AB121" s="140"/>
      <c r="AC121" s="140"/>
      <c r="AD121" s="140"/>
      <c r="AE121" s="140"/>
      <c r="AF121" s="140"/>
      <c r="AG121" s="140"/>
      <c r="AH121" s="140"/>
      <c r="AI121" s="140"/>
      <c r="AJ121" s="140"/>
      <c r="AK121" s="140"/>
      <c r="AL121" s="140"/>
      <c r="AM121" s="140"/>
      <c r="AN121" s="140"/>
      <c r="AO121" s="140"/>
      <c r="AP121" s="140"/>
      <c r="AQ121" s="140"/>
      <c r="AR121" s="140"/>
      <c r="AS121" s="140"/>
      <c r="AT121" s="140"/>
      <c r="AU121" s="140"/>
      <c r="AV121" s="140"/>
      <c r="AW121" s="140"/>
      <c r="AX121" s="140"/>
      <c r="AY121" s="140"/>
      <c r="AZ121" s="140"/>
      <c r="BA121" s="140"/>
      <c r="BB121" s="140"/>
      <c r="BC121" s="140"/>
      <c r="BD121" s="140"/>
      <c r="BE121" s="140"/>
      <c r="BF121" s="140"/>
      <c r="BG121" s="140"/>
      <c r="BH121" s="140"/>
      <c r="BI121" s="140"/>
      <c r="BJ121" s="140"/>
      <c r="BK121" s="140"/>
      <c r="BL121" s="140"/>
      <c r="BM121" s="140"/>
      <c r="BN121" s="140"/>
      <c r="BO121" s="140"/>
      <c r="BP121" s="140"/>
      <c r="BQ121" s="140"/>
    </row>
    <row r="122" spans="12:69" ht="20.100000000000001" customHeight="1">
      <c r="L122" s="140"/>
      <c r="M122" s="140"/>
      <c r="N122" s="140"/>
      <c r="O122" s="140"/>
      <c r="P122" s="140"/>
      <c r="Q122" s="140"/>
      <c r="R122" s="140"/>
      <c r="S122" s="140"/>
      <c r="T122" s="140"/>
      <c r="U122" s="140"/>
      <c r="V122" s="141"/>
      <c r="W122" s="142"/>
      <c r="X122" s="141"/>
      <c r="Y122" s="140"/>
      <c r="Z122" s="140"/>
      <c r="AA122" s="140"/>
      <c r="AB122" s="140"/>
      <c r="AC122" s="140"/>
      <c r="AD122" s="140"/>
      <c r="AE122" s="140"/>
      <c r="AF122" s="140"/>
      <c r="AG122" s="140"/>
      <c r="AH122" s="140"/>
      <c r="AI122" s="140"/>
      <c r="AJ122" s="140"/>
      <c r="AK122" s="140"/>
      <c r="AL122" s="140"/>
      <c r="AM122" s="140"/>
      <c r="AN122" s="140"/>
      <c r="AO122" s="140"/>
      <c r="AP122" s="140"/>
      <c r="AQ122" s="140"/>
      <c r="AR122" s="140"/>
      <c r="AS122" s="140"/>
      <c r="AT122" s="140"/>
      <c r="AU122" s="140"/>
      <c r="AV122" s="140"/>
      <c r="AW122" s="140"/>
      <c r="AX122" s="140"/>
      <c r="AY122" s="140"/>
      <c r="AZ122" s="140"/>
      <c r="BA122" s="140"/>
      <c r="BB122" s="140"/>
      <c r="BC122" s="140"/>
      <c r="BD122" s="140"/>
      <c r="BE122" s="140"/>
      <c r="BF122" s="140"/>
      <c r="BG122" s="140"/>
      <c r="BH122" s="140"/>
      <c r="BI122" s="140"/>
      <c r="BJ122" s="140"/>
      <c r="BK122" s="140"/>
      <c r="BL122" s="140"/>
      <c r="BM122" s="140"/>
      <c r="BN122" s="140"/>
      <c r="BO122" s="140"/>
      <c r="BP122" s="140"/>
      <c r="BQ122" s="140"/>
    </row>
    <row r="123" spans="12:69" ht="20.100000000000001" customHeight="1">
      <c r="L123" s="140"/>
      <c r="M123" s="140"/>
      <c r="N123" s="140"/>
      <c r="O123" s="140"/>
      <c r="P123" s="140"/>
      <c r="Q123" s="140"/>
      <c r="R123" s="140"/>
      <c r="S123" s="140"/>
      <c r="T123" s="140"/>
      <c r="U123" s="140"/>
      <c r="V123" s="141"/>
      <c r="W123" s="142"/>
      <c r="X123" s="141"/>
      <c r="Y123" s="140"/>
      <c r="Z123" s="140"/>
      <c r="AA123" s="140"/>
      <c r="AB123" s="140"/>
      <c r="AC123" s="140"/>
      <c r="AD123" s="140"/>
      <c r="AE123" s="140"/>
      <c r="AF123" s="140"/>
      <c r="AG123" s="140"/>
      <c r="AH123" s="140"/>
      <c r="AI123" s="140"/>
      <c r="AJ123" s="140"/>
      <c r="AK123" s="140"/>
      <c r="AL123" s="140"/>
      <c r="AM123" s="140"/>
      <c r="AN123" s="140"/>
      <c r="AO123" s="140"/>
      <c r="AP123" s="140"/>
      <c r="AQ123" s="140"/>
      <c r="AR123" s="140"/>
      <c r="AS123" s="140"/>
      <c r="AT123" s="140"/>
      <c r="AU123" s="140"/>
      <c r="AV123" s="140"/>
      <c r="AW123" s="140"/>
      <c r="AX123" s="140"/>
      <c r="AY123" s="140"/>
      <c r="AZ123" s="140"/>
      <c r="BA123" s="140"/>
      <c r="BB123" s="140"/>
      <c r="BC123" s="140"/>
      <c r="BD123" s="140"/>
      <c r="BE123" s="140"/>
      <c r="BF123" s="140"/>
      <c r="BG123" s="140"/>
      <c r="BH123" s="140"/>
      <c r="BI123" s="140"/>
      <c r="BJ123" s="140"/>
      <c r="BK123" s="140"/>
      <c r="BL123" s="140"/>
      <c r="BM123" s="140"/>
      <c r="BN123" s="140"/>
      <c r="BO123" s="140"/>
      <c r="BP123" s="140"/>
      <c r="BQ123" s="140"/>
    </row>
    <row r="124" spans="12:69" ht="20.100000000000001" customHeight="1">
      <c r="L124" s="140"/>
      <c r="M124" s="140"/>
      <c r="N124" s="140"/>
      <c r="O124" s="140"/>
      <c r="P124" s="140"/>
      <c r="Q124" s="140"/>
      <c r="R124" s="140"/>
      <c r="S124" s="140"/>
      <c r="T124" s="140"/>
      <c r="U124" s="140"/>
      <c r="V124" s="141"/>
      <c r="W124" s="142"/>
      <c r="X124" s="141"/>
      <c r="Y124" s="140"/>
      <c r="Z124" s="140"/>
      <c r="AA124" s="140"/>
      <c r="AB124" s="140"/>
      <c r="AC124" s="140"/>
      <c r="AD124" s="140"/>
      <c r="AE124" s="140"/>
      <c r="AF124" s="140"/>
      <c r="AG124" s="140"/>
      <c r="AH124" s="140"/>
      <c r="AI124" s="140"/>
      <c r="AJ124" s="140"/>
      <c r="AK124" s="140"/>
      <c r="AL124" s="140"/>
      <c r="AM124" s="140"/>
      <c r="AN124" s="140"/>
      <c r="AO124" s="140"/>
      <c r="AP124" s="140"/>
      <c r="AQ124" s="140"/>
      <c r="AR124" s="140"/>
      <c r="AS124" s="140"/>
      <c r="AT124" s="140"/>
      <c r="AU124" s="140"/>
      <c r="AV124" s="140"/>
      <c r="AW124" s="140"/>
      <c r="AX124" s="140"/>
      <c r="AY124" s="140"/>
      <c r="AZ124" s="140"/>
      <c r="BA124" s="140"/>
      <c r="BB124" s="140"/>
      <c r="BC124" s="140"/>
      <c r="BD124" s="140"/>
      <c r="BE124" s="140"/>
      <c r="BF124" s="140"/>
      <c r="BG124" s="140"/>
      <c r="BH124" s="140"/>
      <c r="BI124" s="140"/>
      <c r="BJ124" s="140"/>
      <c r="BK124" s="140"/>
      <c r="BL124" s="140"/>
      <c r="BM124" s="140"/>
      <c r="BN124" s="140"/>
      <c r="BO124" s="140"/>
      <c r="BP124" s="140"/>
      <c r="BQ124" s="140"/>
    </row>
    <row r="125" spans="12:69" ht="20.100000000000001" customHeight="1">
      <c r="L125" s="140"/>
      <c r="M125" s="140"/>
      <c r="N125" s="140"/>
      <c r="O125" s="140"/>
      <c r="P125" s="140"/>
      <c r="Q125" s="140"/>
      <c r="R125" s="140"/>
      <c r="S125" s="140"/>
      <c r="T125" s="140"/>
      <c r="U125" s="140"/>
      <c r="V125" s="141"/>
      <c r="W125" s="142"/>
      <c r="X125" s="141"/>
      <c r="Y125" s="140"/>
      <c r="Z125" s="140"/>
      <c r="AA125" s="140"/>
      <c r="AB125" s="140"/>
      <c r="AC125" s="140"/>
      <c r="AD125" s="140"/>
      <c r="AE125" s="140"/>
      <c r="AF125" s="140"/>
      <c r="AG125" s="140"/>
      <c r="AH125" s="140"/>
      <c r="AI125" s="140"/>
      <c r="AJ125" s="140"/>
      <c r="AK125" s="140"/>
      <c r="AL125" s="140"/>
      <c r="AM125" s="140"/>
      <c r="AN125" s="140"/>
      <c r="AO125" s="140"/>
      <c r="AP125" s="140"/>
      <c r="AQ125" s="140"/>
      <c r="AR125" s="140"/>
      <c r="AS125" s="140"/>
      <c r="AT125" s="140"/>
      <c r="AU125" s="140"/>
      <c r="AV125" s="140"/>
      <c r="AW125" s="140"/>
      <c r="AX125" s="140"/>
      <c r="AY125" s="140"/>
      <c r="AZ125" s="140"/>
      <c r="BA125" s="140"/>
      <c r="BB125" s="140"/>
      <c r="BC125" s="140"/>
      <c r="BD125" s="140"/>
      <c r="BE125" s="140"/>
      <c r="BF125" s="140"/>
      <c r="BG125" s="140"/>
      <c r="BH125" s="140"/>
      <c r="BI125" s="140"/>
      <c r="BJ125" s="140"/>
      <c r="BK125" s="140"/>
      <c r="BL125" s="140"/>
      <c r="BM125" s="140"/>
      <c r="BN125" s="140"/>
      <c r="BO125" s="140"/>
      <c r="BP125" s="140"/>
      <c r="BQ125" s="140"/>
    </row>
    <row r="126" spans="12:69" ht="20.100000000000001" customHeight="1">
      <c r="L126" s="140"/>
      <c r="M126" s="140"/>
      <c r="N126" s="140"/>
      <c r="O126" s="140"/>
      <c r="P126" s="140"/>
      <c r="Q126" s="140"/>
      <c r="R126" s="140"/>
      <c r="S126" s="140"/>
      <c r="T126" s="140"/>
      <c r="U126" s="140"/>
      <c r="V126" s="141"/>
      <c r="W126" s="142"/>
      <c r="X126" s="141"/>
      <c r="Y126" s="140"/>
      <c r="Z126" s="140"/>
      <c r="AA126" s="140"/>
      <c r="AB126" s="140"/>
      <c r="AC126" s="140"/>
      <c r="AD126" s="140"/>
      <c r="AE126" s="140"/>
      <c r="AF126" s="140"/>
      <c r="AG126" s="140"/>
      <c r="AH126" s="140"/>
      <c r="AI126" s="140"/>
      <c r="AJ126" s="140"/>
      <c r="AK126" s="140"/>
      <c r="AL126" s="140"/>
      <c r="AM126" s="140"/>
      <c r="AN126" s="140"/>
      <c r="AO126" s="140"/>
      <c r="AP126" s="140"/>
      <c r="AQ126" s="140"/>
      <c r="AR126" s="140"/>
      <c r="AS126" s="140"/>
      <c r="AT126" s="140"/>
      <c r="AU126" s="140"/>
      <c r="AV126" s="140"/>
      <c r="AW126" s="140"/>
      <c r="AX126" s="140"/>
      <c r="AY126" s="140"/>
      <c r="AZ126" s="140"/>
      <c r="BA126" s="140"/>
      <c r="BB126" s="140"/>
      <c r="BC126" s="140"/>
      <c r="BD126" s="140"/>
      <c r="BE126" s="140"/>
      <c r="BF126" s="140"/>
      <c r="BG126" s="140"/>
      <c r="BH126" s="140"/>
      <c r="BI126" s="140"/>
      <c r="BJ126" s="140"/>
      <c r="BK126" s="140"/>
      <c r="BL126" s="140"/>
      <c r="BM126" s="140"/>
      <c r="BN126" s="140"/>
      <c r="BO126" s="140"/>
      <c r="BP126" s="140"/>
      <c r="BQ126" s="140"/>
    </row>
    <row r="127" spans="12:69" ht="20.100000000000001" customHeight="1">
      <c r="L127" s="140"/>
      <c r="M127" s="140"/>
      <c r="N127" s="140"/>
      <c r="O127" s="140"/>
      <c r="P127" s="140"/>
      <c r="Q127" s="140"/>
      <c r="R127" s="140"/>
      <c r="S127" s="140"/>
      <c r="T127" s="140"/>
      <c r="U127" s="140"/>
      <c r="V127" s="141"/>
      <c r="W127" s="142"/>
      <c r="X127" s="141"/>
      <c r="Y127" s="140"/>
      <c r="Z127" s="140"/>
      <c r="AA127" s="140"/>
      <c r="AB127" s="140"/>
      <c r="AC127" s="140"/>
      <c r="AD127" s="140"/>
      <c r="AE127" s="140"/>
      <c r="AF127" s="140"/>
      <c r="AG127" s="140"/>
      <c r="AH127" s="140"/>
      <c r="AI127" s="140"/>
      <c r="AJ127" s="140"/>
      <c r="AK127" s="140"/>
      <c r="AL127" s="140"/>
      <c r="AM127" s="140"/>
      <c r="AN127" s="140"/>
      <c r="AO127" s="140"/>
      <c r="AP127" s="140"/>
      <c r="AQ127" s="140"/>
      <c r="AR127" s="140"/>
      <c r="AS127" s="140"/>
      <c r="AT127" s="140"/>
      <c r="AU127" s="140"/>
      <c r="AV127" s="140"/>
      <c r="AW127" s="140"/>
      <c r="AX127" s="140"/>
      <c r="AY127" s="140"/>
      <c r="AZ127" s="140"/>
      <c r="BA127" s="140"/>
      <c r="BB127" s="140"/>
      <c r="BC127" s="140"/>
      <c r="BD127" s="140"/>
      <c r="BE127" s="140"/>
      <c r="BF127" s="140"/>
      <c r="BG127" s="140"/>
      <c r="BH127" s="140"/>
      <c r="BI127" s="140"/>
      <c r="BJ127" s="140"/>
      <c r="BK127" s="140"/>
      <c r="BL127" s="140"/>
      <c r="BM127" s="140"/>
      <c r="BN127" s="140"/>
      <c r="BO127" s="140"/>
      <c r="BP127" s="140"/>
      <c r="BQ127" s="140"/>
    </row>
    <row r="128" spans="12:69" ht="20.100000000000001" customHeight="1">
      <c r="L128" s="140"/>
      <c r="M128" s="140"/>
      <c r="N128" s="140"/>
      <c r="O128" s="140"/>
      <c r="P128" s="140"/>
      <c r="Q128" s="140"/>
      <c r="R128" s="140"/>
      <c r="S128" s="140"/>
      <c r="T128" s="140"/>
      <c r="U128" s="140"/>
      <c r="V128" s="141"/>
      <c r="W128" s="142"/>
      <c r="X128" s="141"/>
      <c r="Y128" s="140"/>
      <c r="Z128" s="140"/>
      <c r="AA128" s="140"/>
      <c r="AB128" s="140"/>
      <c r="AC128" s="140"/>
      <c r="AD128" s="140"/>
      <c r="AE128" s="140"/>
      <c r="AF128" s="140"/>
      <c r="AG128" s="140"/>
      <c r="AH128" s="140"/>
      <c r="AI128" s="140"/>
      <c r="AJ128" s="140"/>
      <c r="AK128" s="140"/>
      <c r="AL128" s="140"/>
      <c r="AM128" s="140"/>
      <c r="AN128" s="140"/>
      <c r="AO128" s="140"/>
      <c r="AP128" s="140"/>
      <c r="AQ128" s="140"/>
      <c r="AR128" s="140"/>
      <c r="AS128" s="140"/>
      <c r="AT128" s="140"/>
      <c r="AU128" s="140"/>
      <c r="AV128" s="140"/>
      <c r="AW128" s="140"/>
      <c r="AX128" s="140"/>
      <c r="AY128" s="140"/>
      <c r="AZ128" s="140"/>
      <c r="BA128" s="140"/>
      <c r="BB128" s="140"/>
      <c r="BC128" s="140"/>
      <c r="BD128" s="140"/>
      <c r="BE128" s="140"/>
      <c r="BF128" s="140"/>
      <c r="BG128" s="140"/>
      <c r="BH128" s="140"/>
      <c r="BI128" s="140"/>
      <c r="BJ128" s="140"/>
      <c r="BK128" s="140"/>
      <c r="BL128" s="140"/>
      <c r="BM128" s="140"/>
      <c r="BN128" s="140"/>
      <c r="BO128" s="140"/>
      <c r="BP128" s="140"/>
      <c r="BQ128" s="140"/>
    </row>
    <row r="129" spans="12:69" ht="20.100000000000001" customHeight="1">
      <c r="L129" s="140"/>
      <c r="M129" s="140"/>
      <c r="N129" s="140"/>
      <c r="O129" s="140"/>
      <c r="P129" s="140"/>
      <c r="Q129" s="140"/>
      <c r="R129" s="140"/>
      <c r="S129" s="140"/>
      <c r="T129" s="140"/>
      <c r="U129" s="140"/>
      <c r="V129" s="141"/>
      <c r="W129" s="142"/>
      <c r="X129" s="141"/>
      <c r="Y129" s="140"/>
      <c r="Z129" s="140"/>
      <c r="AA129" s="140"/>
      <c r="AB129" s="140"/>
      <c r="AC129" s="140"/>
      <c r="AD129" s="140"/>
      <c r="AE129" s="140"/>
      <c r="AF129" s="140"/>
      <c r="AG129" s="140"/>
      <c r="AH129" s="140"/>
      <c r="AI129" s="140"/>
      <c r="AJ129" s="140"/>
      <c r="AK129" s="140"/>
      <c r="AL129" s="140"/>
      <c r="AM129" s="140"/>
      <c r="AN129" s="140"/>
      <c r="AO129" s="140"/>
      <c r="AP129" s="140"/>
      <c r="AQ129" s="140"/>
      <c r="AR129" s="140"/>
      <c r="AS129" s="140"/>
      <c r="AT129" s="140"/>
      <c r="AU129" s="140"/>
      <c r="AV129" s="140"/>
      <c r="AW129" s="140"/>
      <c r="AX129" s="140"/>
      <c r="AY129" s="140"/>
      <c r="AZ129" s="140"/>
      <c r="BA129" s="140"/>
      <c r="BB129" s="140"/>
      <c r="BC129" s="140"/>
      <c r="BD129" s="140"/>
      <c r="BE129" s="140"/>
      <c r="BF129" s="140"/>
      <c r="BG129" s="140"/>
      <c r="BH129" s="140"/>
      <c r="BI129" s="140"/>
      <c r="BJ129" s="140"/>
      <c r="BK129" s="140"/>
      <c r="BL129" s="140"/>
      <c r="BM129" s="140"/>
      <c r="BN129" s="140"/>
      <c r="BO129" s="140"/>
      <c r="BP129" s="140"/>
      <c r="BQ129" s="140"/>
    </row>
    <row r="130" spans="12:69" ht="20.100000000000001" customHeight="1">
      <c r="L130" s="140"/>
      <c r="M130" s="140"/>
      <c r="N130" s="140"/>
      <c r="O130" s="140"/>
      <c r="P130" s="140"/>
      <c r="Q130" s="140"/>
      <c r="R130" s="140"/>
      <c r="S130" s="140"/>
      <c r="T130" s="140"/>
      <c r="U130" s="140"/>
      <c r="V130" s="141"/>
      <c r="W130" s="142"/>
      <c r="X130" s="141"/>
      <c r="Y130" s="140"/>
      <c r="Z130" s="140"/>
      <c r="AA130" s="140"/>
      <c r="AB130" s="140"/>
      <c r="AC130" s="140"/>
      <c r="AD130" s="140"/>
      <c r="AE130" s="140"/>
      <c r="AF130" s="140"/>
      <c r="AG130" s="140"/>
      <c r="AH130" s="140"/>
      <c r="AI130" s="140"/>
      <c r="AJ130" s="140"/>
      <c r="AK130" s="140"/>
      <c r="AL130" s="140"/>
      <c r="AM130" s="140"/>
      <c r="AN130" s="140"/>
      <c r="AO130" s="140"/>
      <c r="AP130" s="140"/>
      <c r="AQ130" s="140"/>
      <c r="AR130" s="140"/>
      <c r="AS130" s="140"/>
      <c r="AT130" s="140"/>
      <c r="AU130" s="140"/>
      <c r="AV130" s="140"/>
      <c r="AW130" s="140"/>
      <c r="AX130" s="140"/>
      <c r="AY130" s="140"/>
      <c r="AZ130" s="140"/>
      <c r="BA130" s="140"/>
      <c r="BB130" s="140"/>
      <c r="BC130" s="140"/>
      <c r="BD130" s="140"/>
      <c r="BE130" s="140"/>
      <c r="BF130" s="140"/>
      <c r="BG130" s="140"/>
      <c r="BH130" s="140"/>
      <c r="BI130" s="140"/>
      <c r="BJ130" s="140"/>
      <c r="BK130" s="140"/>
      <c r="BL130" s="140"/>
      <c r="BM130" s="140"/>
      <c r="BN130" s="140"/>
      <c r="BO130" s="140"/>
      <c r="BP130" s="140"/>
      <c r="BQ130" s="140"/>
    </row>
    <row r="131" spans="12:69" ht="20.100000000000001" customHeight="1">
      <c r="L131" s="140"/>
      <c r="M131" s="140"/>
      <c r="N131" s="140"/>
      <c r="O131" s="140"/>
      <c r="P131" s="140"/>
      <c r="Q131" s="140"/>
      <c r="R131" s="140"/>
      <c r="S131" s="140"/>
      <c r="T131" s="140"/>
      <c r="U131" s="140"/>
      <c r="V131" s="141"/>
      <c r="W131" s="142"/>
      <c r="X131" s="141"/>
      <c r="Y131" s="140"/>
      <c r="Z131" s="140"/>
      <c r="AA131" s="140"/>
      <c r="AB131" s="140"/>
      <c r="AC131" s="140"/>
      <c r="AD131" s="140"/>
      <c r="AE131" s="140"/>
      <c r="AF131" s="140"/>
      <c r="AG131" s="140"/>
      <c r="AH131" s="140"/>
      <c r="AI131" s="140"/>
      <c r="AJ131" s="140"/>
      <c r="AK131" s="140"/>
      <c r="AL131" s="140"/>
      <c r="AM131" s="140"/>
      <c r="AN131" s="140"/>
      <c r="AO131" s="140"/>
      <c r="AP131" s="140"/>
      <c r="AQ131" s="140"/>
      <c r="AR131" s="140"/>
      <c r="AS131" s="140"/>
      <c r="AT131" s="140"/>
      <c r="AU131" s="140"/>
      <c r="AV131" s="140"/>
      <c r="AW131" s="140"/>
      <c r="AX131" s="140"/>
      <c r="AY131" s="140"/>
      <c r="AZ131" s="140"/>
      <c r="BA131" s="140"/>
      <c r="BB131" s="140"/>
      <c r="BC131" s="140"/>
      <c r="BD131" s="140"/>
      <c r="BE131" s="140"/>
      <c r="BF131" s="140"/>
      <c r="BG131" s="140"/>
      <c r="BH131" s="140"/>
      <c r="BI131" s="140"/>
      <c r="BJ131" s="140"/>
      <c r="BK131" s="140"/>
      <c r="BL131" s="140"/>
      <c r="BM131" s="140"/>
      <c r="BN131" s="140"/>
      <c r="BO131" s="140"/>
      <c r="BP131" s="140"/>
      <c r="BQ131" s="140"/>
    </row>
    <row r="132" spans="12:69" ht="20.100000000000001" customHeight="1">
      <c r="L132" s="140"/>
      <c r="M132" s="140"/>
      <c r="N132" s="140"/>
      <c r="O132" s="140"/>
      <c r="P132" s="140"/>
      <c r="Q132" s="140"/>
      <c r="R132" s="140"/>
      <c r="S132" s="140"/>
      <c r="T132" s="140"/>
      <c r="U132" s="140"/>
      <c r="V132" s="141"/>
      <c r="W132" s="142"/>
      <c r="X132" s="141"/>
      <c r="Y132" s="140"/>
      <c r="Z132" s="140"/>
      <c r="AA132" s="140"/>
      <c r="AB132" s="140"/>
      <c r="AC132" s="140"/>
      <c r="AD132" s="140"/>
      <c r="AE132" s="140"/>
      <c r="AF132" s="140"/>
      <c r="AG132" s="140"/>
      <c r="AH132" s="140"/>
      <c r="AI132" s="140"/>
      <c r="AJ132" s="140"/>
      <c r="AK132" s="140"/>
      <c r="AL132" s="140"/>
      <c r="AM132" s="140"/>
      <c r="AN132" s="140"/>
      <c r="AO132" s="140"/>
      <c r="AP132" s="140"/>
      <c r="AQ132" s="140"/>
      <c r="AR132" s="140"/>
      <c r="AS132" s="140"/>
      <c r="AT132" s="140"/>
      <c r="AU132" s="140"/>
      <c r="AV132" s="140"/>
      <c r="AW132" s="140"/>
      <c r="AX132" s="140"/>
      <c r="AY132" s="140"/>
      <c r="AZ132" s="140"/>
      <c r="BA132" s="140"/>
      <c r="BB132" s="140"/>
      <c r="BC132" s="140"/>
      <c r="BD132" s="140"/>
      <c r="BE132" s="140"/>
      <c r="BF132" s="140"/>
      <c r="BG132" s="140"/>
      <c r="BH132" s="140"/>
      <c r="BI132" s="140"/>
      <c r="BJ132" s="140"/>
      <c r="BK132" s="140"/>
      <c r="BL132" s="140"/>
      <c r="BM132" s="140"/>
      <c r="BN132" s="140"/>
      <c r="BO132" s="140"/>
      <c r="BP132" s="140"/>
      <c r="BQ132" s="140"/>
    </row>
    <row r="133" spans="12:69" ht="20.100000000000001" customHeight="1">
      <c r="L133" s="140"/>
      <c r="M133" s="140"/>
      <c r="N133" s="140"/>
      <c r="O133" s="140"/>
      <c r="P133" s="140"/>
      <c r="Q133" s="140"/>
      <c r="R133" s="140"/>
      <c r="S133" s="140"/>
      <c r="T133" s="140"/>
      <c r="U133" s="140"/>
      <c r="V133" s="141"/>
      <c r="W133" s="142"/>
      <c r="X133" s="141"/>
      <c r="Y133" s="140"/>
      <c r="Z133" s="140"/>
      <c r="AA133" s="140"/>
      <c r="AB133" s="140"/>
      <c r="AC133" s="140"/>
      <c r="AD133" s="140"/>
      <c r="AE133" s="140"/>
      <c r="AF133" s="140"/>
      <c r="AG133" s="140"/>
      <c r="AH133" s="140"/>
      <c r="AI133" s="140"/>
      <c r="AJ133" s="140"/>
      <c r="AK133" s="140"/>
      <c r="AL133" s="140"/>
      <c r="AM133" s="140"/>
      <c r="AN133" s="140"/>
      <c r="AO133" s="140"/>
      <c r="AP133" s="140"/>
      <c r="AQ133" s="140"/>
      <c r="AR133" s="140"/>
      <c r="AS133" s="140"/>
      <c r="AT133" s="140"/>
      <c r="AU133" s="140"/>
      <c r="AV133" s="140"/>
      <c r="AW133" s="140"/>
      <c r="AX133" s="140"/>
      <c r="AY133" s="140"/>
      <c r="AZ133" s="140"/>
      <c r="BA133" s="140"/>
      <c r="BB133" s="140"/>
      <c r="BC133" s="140"/>
      <c r="BD133" s="140"/>
      <c r="BE133" s="140"/>
      <c r="BF133" s="140"/>
      <c r="BG133" s="140"/>
      <c r="BH133" s="140"/>
      <c r="BI133" s="140"/>
      <c r="BJ133" s="140"/>
      <c r="BK133" s="140"/>
      <c r="BL133" s="140"/>
      <c r="BM133" s="140"/>
      <c r="BN133" s="140"/>
      <c r="BO133" s="140"/>
      <c r="BP133" s="140"/>
      <c r="BQ133" s="140"/>
    </row>
    <row r="134" spans="12:69" ht="20.100000000000001" customHeight="1">
      <c r="L134" s="140"/>
      <c r="M134" s="140"/>
      <c r="N134" s="140"/>
      <c r="O134" s="140"/>
      <c r="P134" s="140"/>
      <c r="Q134" s="140"/>
      <c r="R134" s="140"/>
      <c r="S134" s="140"/>
      <c r="T134" s="140"/>
      <c r="U134" s="140"/>
      <c r="V134" s="141"/>
      <c r="W134" s="142"/>
      <c r="X134" s="141"/>
      <c r="Y134" s="140"/>
      <c r="Z134" s="140"/>
      <c r="AA134" s="140"/>
      <c r="AB134" s="140"/>
      <c r="AC134" s="140"/>
      <c r="AD134" s="140"/>
      <c r="AE134" s="140"/>
      <c r="AF134" s="140"/>
      <c r="AG134" s="140"/>
      <c r="AH134" s="140"/>
      <c r="AI134" s="140"/>
      <c r="AJ134" s="140"/>
      <c r="AK134" s="140"/>
      <c r="AL134" s="140"/>
      <c r="AM134" s="140"/>
      <c r="AN134" s="140"/>
      <c r="AO134" s="140"/>
      <c r="AP134" s="140"/>
      <c r="AQ134" s="140"/>
      <c r="AR134" s="140"/>
      <c r="AS134" s="140"/>
      <c r="AT134" s="140"/>
      <c r="AU134" s="140"/>
      <c r="AV134" s="140"/>
      <c r="AW134" s="140"/>
      <c r="AX134" s="140"/>
      <c r="AY134" s="140"/>
      <c r="AZ134" s="140"/>
      <c r="BA134" s="140"/>
      <c r="BB134" s="140"/>
      <c r="BC134" s="140"/>
      <c r="BD134" s="140"/>
      <c r="BE134" s="140"/>
      <c r="BF134" s="140"/>
      <c r="BG134" s="140"/>
      <c r="BH134" s="140"/>
      <c r="BI134" s="140"/>
      <c r="BJ134" s="140"/>
      <c r="BK134" s="140"/>
      <c r="BL134" s="140"/>
      <c r="BM134" s="140"/>
      <c r="BN134" s="140"/>
      <c r="BO134" s="140"/>
      <c r="BP134" s="140"/>
      <c r="BQ134" s="140"/>
    </row>
    <row r="135" spans="12:69" ht="20.100000000000001" customHeight="1">
      <c r="L135" s="140"/>
      <c r="M135" s="140"/>
      <c r="N135" s="140"/>
      <c r="O135" s="140"/>
      <c r="P135" s="140"/>
      <c r="Q135" s="140"/>
      <c r="R135" s="140"/>
      <c r="S135" s="140"/>
      <c r="T135" s="140"/>
      <c r="U135" s="140"/>
      <c r="V135" s="141"/>
      <c r="W135" s="142"/>
      <c r="X135" s="141"/>
      <c r="Y135" s="140"/>
      <c r="Z135" s="140"/>
      <c r="AA135" s="140"/>
      <c r="AB135" s="140"/>
      <c r="AC135" s="140"/>
      <c r="AD135" s="140"/>
      <c r="AE135" s="140"/>
      <c r="AF135" s="140"/>
      <c r="AG135" s="140"/>
      <c r="AH135" s="140"/>
      <c r="AI135" s="140"/>
      <c r="AJ135" s="140"/>
      <c r="AK135" s="140"/>
      <c r="AL135" s="140"/>
      <c r="AM135" s="140"/>
      <c r="AN135" s="140"/>
      <c r="AO135" s="140"/>
      <c r="AP135" s="140"/>
      <c r="AQ135" s="140"/>
      <c r="AR135" s="140"/>
      <c r="AS135" s="140"/>
      <c r="AT135" s="140"/>
      <c r="AU135" s="140"/>
      <c r="AV135" s="140"/>
      <c r="AW135" s="140"/>
      <c r="AX135" s="140"/>
      <c r="AY135" s="140"/>
      <c r="AZ135" s="140"/>
      <c r="BA135" s="140"/>
      <c r="BB135" s="140"/>
      <c r="BC135" s="140"/>
      <c r="BD135" s="140"/>
      <c r="BE135" s="140"/>
      <c r="BF135" s="140"/>
      <c r="BG135" s="140"/>
      <c r="BH135" s="140"/>
      <c r="BI135" s="140"/>
      <c r="BJ135" s="140"/>
      <c r="BK135" s="140"/>
      <c r="BL135" s="140"/>
      <c r="BM135" s="140"/>
      <c r="BN135" s="140"/>
      <c r="BO135" s="140"/>
      <c r="BP135" s="140"/>
      <c r="BQ135" s="140"/>
    </row>
    <row r="136" spans="12:69" ht="20.100000000000001" customHeight="1">
      <c r="L136" s="140"/>
      <c r="M136" s="140"/>
      <c r="N136" s="140"/>
      <c r="O136" s="140"/>
      <c r="P136" s="140"/>
      <c r="Q136" s="140"/>
      <c r="R136" s="140"/>
      <c r="S136" s="140"/>
      <c r="T136" s="140"/>
      <c r="U136" s="140"/>
      <c r="V136" s="141"/>
      <c r="W136" s="142"/>
      <c r="X136" s="141"/>
      <c r="Y136" s="140"/>
      <c r="Z136" s="140"/>
      <c r="AA136" s="140"/>
      <c r="AB136" s="140"/>
      <c r="AC136" s="140"/>
      <c r="AD136" s="140"/>
      <c r="AE136" s="140"/>
      <c r="AF136" s="140"/>
      <c r="AG136" s="140"/>
      <c r="AH136" s="140"/>
      <c r="AI136" s="140"/>
      <c r="AJ136" s="140"/>
      <c r="AK136" s="140"/>
      <c r="AL136" s="140"/>
      <c r="AM136" s="140"/>
      <c r="AN136" s="140"/>
      <c r="AO136" s="140"/>
      <c r="AP136" s="140"/>
      <c r="AQ136" s="140"/>
      <c r="AR136" s="140"/>
      <c r="AS136" s="140"/>
      <c r="AT136" s="140"/>
      <c r="AU136" s="140"/>
      <c r="AV136" s="140"/>
      <c r="AW136" s="140"/>
      <c r="AX136" s="140"/>
      <c r="AY136" s="140"/>
      <c r="AZ136" s="140"/>
      <c r="BA136" s="140"/>
      <c r="BB136" s="140"/>
      <c r="BC136" s="140"/>
      <c r="BD136" s="140"/>
      <c r="BE136" s="140"/>
      <c r="BF136" s="140"/>
      <c r="BG136" s="140"/>
      <c r="BH136" s="140"/>
      <c r="BI136" s="140"/>
      <c r="BJ136" s="140"/>
      <c r="BK136" s="140"/>
      <c r="BL136" s="140"/>
      <c r="BM136" s="140"/>
      <c r="BN136" s="140"/>
      <c r="BO136" s="140"/>
      <c r="BP136" s="140"/>
      <c r="BQ136" s="140"/>
    </row>
    <row r="137" spans="12:69" ht="20.100000000000001" customHeight="1">
      <c r="L137" s="140"/>
      <c r="M137" s="140"/>
      <c r="N137" s="140"/>
      <c r="O137" s="140"/>
      <c r="P137" s="140"/>
      <c r="Q137" s="140"/>
      <c r="R137" s="140"/>
      <c r="S137" s="140"/>
      <c r="T137" s="140"/>
      <c r="U137" s="140"/>
      <c r="V137" s="141"/>
      <c r="W137" s="142"/>
      <c r="X137" s="141"/>
      <c r="Y137" s="140"/>
      <c r="Z137" s="140"/>
      <c r="AA137" s="140"/>
      <c r="AB137" s="140"/>
      <c r="AC137" s="140"/>
      <c r="AD137" s="140"/>
      <c r="AE137" s="140"/>
      <c r="AF137" s="140"/>
      <c r="AG137" s="140"/>
      <c r="AH137" s="140"/>
      <c r="AI137" s="140"/>
      <c r="AJ137" s="140"/>
      <c r="AK137" s="140"/>
      <c r="AL137" s="140"/>
      <c r="AM137" s="140"/>
      <c r="AN137" s="140"/>
      <c r="AO137" s="140"/>
      <c r="AP137" s="140"/>
      <c r="AQ137" s="140"/>
      <c r="AR137" s="140"/>
      <c r="AS137" s="140"/>
      <c r="AT137" s="140"/>
      <c r="AU137" s="140"/>
      <c r="AV137" s="140"/>
      <c r="AW137" s="140"/>
      <c r="AX137" s="140"/>
      <c r="AY137" s="140"/>
      <c r="AZ137" s="140"/>
      <c r="BA137" s="140"/>
      <c r="BB137" s="140"/>
      <c r="BC137" s="140"/>
      <c r="BD137" s="140"/>
      <c r="BE137" s="140"/>
      <c r="BF137" s="140"/>
      <c r="BG137" s="140"/>
      <c r="BH137" s="140"/>
      <c r="BI137" s="140"/>
      <c r="BJ137" s="140"/>
      <c r="BK137" s="140"/>
      <c r="BL137" s="140"/>
      <c r="BM137" s="140"/>
      <c r="BN137" s="140"/>
      <c r="BO137" s="140"/>
      <c r="BP137" s="140"/>
      <c r="BQ137" s="140"/>
    </row>
    <row r="138" spans="12:69" ht="20.100000000000001" customHeight="1">
      <c r="L138" s="140"/>
      <c r="M138" s="140"/>
      <c r="N138" s="140"/>
      <c r="O138" s="140"/>
      <c r="P138" s="140"/>
      <c r="Q138" s="140"/>
      <c r="R138" s="140"/>
      <c r="S138" s="140"/>
      <c r="T138" s="140"/>
      <c r="U138" s="140"/>
      <c r="V138" s="141"/>
      <c r="W138" s="142"/>
      <c r="X138" s="141"/>
      <c r="Y138" s="140"/>
      <c r="Z138" s="140"/>
      <c r="AA138" s="140"/>
      <c r="AB138" s="140"/>
      <c r="AC138" s="140"/>
      <c r="AD138" s="140"/>
      <c r="AE138" s="140"/>
      <c r="AF138" s="140"/>
      <c r="AG138" s="140"/>
      <c r="AH138" s="140"/>
      <c r="AI138" s="140"/>
      <c r="AJ138" s="140"/>
      <c r="AK138" s="140"/>
      <c r="AL138" s="140"/>
      <c r="AM138" s="140"/>
      <c r="AN138" s="140"/>
      <c r="AO138" s="140"/>
      <c r="AP138" s="140"/>
      <c r="AQ138" s="140"/>
      <c r="AR138" s="140"/>
      <c r="AS138" s="140"/>
      <c r="AT138" s="140"/>
      <c r="AU138" s="140"/>
      <c r="AV138" s="140"/>
      <c r="AW138" s="140"/>
      <c r="AX138" s="140"/>
      <c r="AY138" s="140"/>
      <c r="AZ138" s="140"/>
      <c r="BA138" s="140"/>
      <c r="BB138" s="140"/>
      <c r="BC138" s="140"/>
      <c r="BD138" s="140"/>
      <c r="BE138" s="140"/>
      <c r="BF138" s="140"/>
      <c r="BG138" s="140"/>
      <c r="BH138" s="140"/>
      <c r="BI138" s="140"/>
      <c r="BJ138" s="140"/>
      <c r="BK138" s="140"/>
      <c r="BL138" s="140"/>
      <c r="BM138" s="140"/>
      <c r="BN138" s="140"/>
      <c r="BO138" s="140"/>
      <c r="BP138" s="140"/>
      <c r="BQ138" s="140"/>
    </row>
    <row r="139" spans="12:69" ht="20.100000000000001" customHeight="1">
      <c r="L139" s="140"/>
      <c r="M139" s="140"/>
      <c r="N139" s="140"/>
      <c r="O139" s="140"/>
      <c r="P139" s="140"/>
      <c r="Q139" s="140"/>
      <c r="R139" s="140"/>
      <c r="S139" s="140"/>
      <c r="T139" s="140"/>
      <c r="U139" s="140"/>
      <c r="V139" s="141"/>
      <c r="W139" s="142"/>
      <c r="X139" s="141"/>
      <c r="Y139" s="140"/>
      <c r="Z139" s="140"/>
      <c r="AA139" s="140"/>
      <c r="AB139" s="140"/>
      <c r="AC139" s="140"/>
      <c r="AD139" s="140"/>
      <c r="AE139" s="140"/>
      <c r="AF139" s="140"/>
      <c r="AG139" s="140"/>
      <c r="AH139" s="140"/>
      <c r="AI139" s="140"/>
      <c r="AJ139" s="140"/>
      <c r="AK139" s="140"/>
      <c r="AL139" s="140"/>
      <c r="AM139" s="140"/>
      <c r="AN139" s="140"/>
      <c r="AO139" s="140"/>
      <c r="AP139" s="140"/>
      <c r="AQ139" s="140"/>
      <c r="AR139" s="140"/>
      <c r="AS139" s="140"/>
      <c r="AT139" s="140"/>
      <c r="AU139" s="140"/>
      <c r="AV139" s="140"/>
      <c r="AW139" s="140"/>
      <c r="AX139" s="140"/>
      <c r="AY139" s="140"/>
      <c r="AZ139" s="140"/>
      <c r="BA139" s="140"/>
      <c r="BB139" s="140"/>
      <c r="BC139" s="140"/>
      <c r="BD139" s="140"/>
      <c r="BE139" s="140"/>
      <c r="BF139" s="140"/>
      <c r="BG139" s="140"/>
      <c r="BH139" s="140"/>
      <c r="BI139" s="140"/>
      <c r="BJ139" s="140"/>
      <c r="BK139" s="140"/>
      <c r="BL139" s="140"/>
      <c r="BM139" s="140"/>
      <c r="BN139" s="140"/>
      <c r="BO139" s="140"/>
      <c r="BP139" s="140"/>
      <c r="BQ139" s="140"/>
    </row>
    <row r="140" spans="12:69" ht="20.100000000000001" customHeight="1">
      <c r="L140" s="140"/>
      <c r="M140" s="140"/>
      <c r="N140" s="140"/>
      <c r="O140" s="140"/>
      <c r="P140" s="140"/>
      <c r="Q140" s="140"/>
      <c r="R140" s="140"/>
      <c r="S140" s="140"/>
      <c r="T140" s="140"/>
      <c r="U140" s="140"/>
      <c r="V140" s="141"/>
      <c r="W140" s="142"/>
      <c r="X140" s="141"/>
      <c r="Y140" s="140"/>
      <c r="Z140" s="140"/>
      <c r="AA140" s="140"/>
      <c r="AB140" s="140"/>
      <c r="AC140" s="140"/>
      <c r="AD140" s="140"/>
      <c r="AE140" s="140"/>
      <c r="AF140" s="140"/>
      <c r="AG140" s="140"/>
      <c r="AH140" s="140"/>
      <c r="AI140" s="140"/>
      <c r="AJ140" s="140"/>
      <c r="AK140" s="140"/>
      <c r="AL140" s="140"/>
      <c r="AM140" s="140"/>
      <c r="AN140" s="140"/>
      <c r="AO140" s="140"/>
      <c r="AP140" s="140"/>
      <c r="AQ140" s="140"/>
      <c r="AR140" s="140"/>
      <c r="AS140" s="140"/>
      <c r="AT140" s="140"/>
      <c r="AU140" s="140"/>
      <c r="AV140" s="140"/>
      <c r="AW140" s="140"/>
      <c r="AX140" s="140"/>
      <c r="AY140" s="140"/>
      <c r="AZ140" s="140"/>
      <c r="BA140" s="140"/>
      <c r="BB140" s="140"/>
      <c r="BC140" s="140"/>
      <c r="BD140" s="140"/>
      <c r="BE140" s="140"/>
      <c r="BF140" s="140"/>
      <c r="BG140" s="140"/>
      <c r="BH140" s="140"/>
      <c r="BI140" s="140"/>
      <c r="BJ140" s="140"/>
      <c r="BK140" s="140"/>
      <c r="BL140" s="140"/>
      <c r="BM140" s="140"/>
      <c r="BN140" s="140"/>
      <c r="BO140" s="140"/>
      <c r="BP140" s="140"/>
      <c r="BQ140" s="140"/>
    </row>
    <row r="141" spans="12:69" ht="20.100000000000001" customHeight="1">
      <c r="L141" s="140"/>
      <c r="M141" s="140"/>
      <c r="N141" s="140"/>
      <c r="O141" s="140"/>
      <c r="P141" s="140"/>
      <c r="Q141" s="140"/>
      <c r="R141" s="140"/>
      <c r="S141" s="140"/>
      <c r="T141" s="140"/>
      <c r="U141" s="140"/>
      <c r="V141" s="141"/>
      <c r="W141" s="142"/>
      <c r="X141" s="141"/>
      <c r="Y141" s="140"/>
      <c r="Z141" s="140"/>
      <c r="AA141" s="140"/>
      <c r="AB141" s="140"/>
      <c r="AC141" s="140"/>
      <c r="AD141" s="140"/>
      <c r="AE141" s="140"/>
      <c r="AF141" s="140"/>
      <c r="AG141" s="140"/>
      <c r="AH141" s="140"/>
      <c r="AI141" s="140"/>
      <c r="AJ141" s="140"/>
      <c r="AK141" s="140"/>
      <c r="AL141" s="140"/>
      <c r="AM141" s="140"/>
      <c r="AN141" s="140"/>
      <c r="AO141" s="140"/>
      <c r="AP141" s="140"/>
      <c r="AQ141" s="140"/>
      <c r="AR141" s="140"/>
      <c r="AS141" s="140"/>
      <c r="AT141" s="140"/>
      <c r="AU141" s="140"/>
      <c r="AV141" s="140"/>
      <c r="AW141" s="140"/>
      <c r="AX141" s="140"/>
      <c r="AY141" s="140"/>
      <c r="AZ141" s="140"/>
      <c r="BA141" s="140"/>
      <c r="BB141" s="140"/>
      <c r="BC141" s="140"/>
      <c r="BD141" s="140"/>
      <c r="BE141" s="140"/>
      <c r="BF141" s="140"/>
      <c r="BG141" s="140"/>
      <c r="BH141" s="140"/>
      <c r="BI141" s="140"/>
      <c r="BJ141" s="140"/>
      <c r="BK141" s="140"/>
      <c r="BL141" s="140"/>
      <c r="BM141" s="140"/>
      <c r="BN141" s="140"/>
      <c r="BO141" s="140"/>
      <c r="BP141" s="140"/>
      <c r="BQ141" s="140"/>
    </row>
    <row r="142" spans="12:69" ht="20.100000000000001" customHeight="1">
      <c r="L142" s="140"/>
      <c r="M142" s="140"/>
      <c r="N142" s="140"/>
      <c r="O142" s="140"/>
      <c r="P142" s="140"/>
      <c r="Q142" s="140"/>
      <c r="R142" s="140"/>
      <c r="S142" s="140"/>
      <c r="T142" s="140"/>
      <c r="U142" s="140"/>
      <c r="V142" s="141"/>
      <c r="W142" s="142"/>
      <c r="X142" s="141"/>
      <c r="Y142" s="140"/>
      <c r="Z142" s="140"/>
      <c r="AA142" s="140"/>
      <c r="AB142" s="140"/>
      <c r="AC142" s="140"/>
      <c r="AD142" s="140"/>
      <c r="AE142" s="140"/>
      <c r="AF142" s="140"/>
      <c r="AG142" s="140"/>
      <c r="AH142" s="140"/>
      <c r="AI142" s="140"/>
      <c r="AJ142" s="140"/>
      <c r="AK142" s="140"/>
      <c r="AL142" s="140"/>
      <c r="AM142" s="140"/>
      <c r="AN142" s="140"/>
      <c r="AO142" s="140"/>
      <c r="AP142" s="140"/>
      <c r="AQ142" s="140"/>
      <c r="AR142" s="140"/>
      <c r="AS142" s="140"/>
      <c r="AT142" s="140"/>
      <c r="AU142" s="140"/>
      <c r="AV142" s="140"/>
      <c r="AW142" s="140"/>
      <c r="AX142" s="140"/>
      <c r="AY142" s="140"/>
      <c r="AZ142" s="140"/>
      <c r="BA142" s="140"/>
      <c r="BB142" s="140"/>
      <c r="BC142" s="140"/>
      <c r="BD142" s="140"/>
      <c r="BE142" s="140"/>
      <c r="BF142" s="140"/>
      <c r="BG142" s="140"/>
      <c r="BH142" s="140"/>
      <c r="BI142" s="140"/>
      <c r="BJ142" s="140"/>
      <c r="BK142" s="140"/>
      <c r="BL142" s="140"/>
      <c r="BM142" s="140"/>
      <c r="BN142" s="140"/>
      <c r="BO142" s="140"/>
      <c r="BP142" s="140"/>
      <c r="BQ142" s="140"/>
    </row>
    <row r="143" spans="12:69" ht="20.100000000000001" customHeight="1">
      <c r="L143" s="140"/>
      <c r="M143" s="140"/>
      <c r="N143" s="140"/>
      <c r="O143" s="140"/>
      <c r="P143" s="140"/>
      <c r="Q143" s="140"/>
      <c r="R143" s="140"/>
      <c r="S143" s="140"/>
      <c r="T143" s="140"/>
      <c r="U143" s="140"/>
      <c r="V143" s="141"/>
      <c r="W143" s="142"/>
      <c r="X143" s="141"/>
      <c r="Y143" s="140"/>
      <c r="Z143" s="140"/>
      <c r="AA143" s="140"/>
      <c r="AB143" s="140"/>
      <c r="AC143" s="140"/>
      <c r="AD143" s="140"/>
      <c r="AE143" s="140"/>
      <c r="AF143" s="140"/>
      <c r="AG143" s="140"/>
      <c r="AH143" s="140"/>
      <c r="AI143" s="140"/>
      <c r="AJ143" s="140"/>
      <c r="AK143" s="140"/>
      <c r="AL143" s="140"/>
      <c r="AM143" s="140"/>
      <c r="AN143" s="140"/>
      <c r="AO143" s="140"/>
      <c r="AP143" s="140"/>
      <c r="AQ143" s="140"/>
      <c r="AR143" s="140"/>
      <c r="AS143" s="140"/>
      <c r="AT143" s="140"/>
      <c r="AU143" s="140"/>
      <c r="AV143" s="140"/>
      <c r="AW143" s="140"/>
      <c r="AX143" s="140"/>
      <c r="AY143" s="140"/>
      <c r="AZ143" s="140"/>
      <c r="BA143" s="140"/>
      <c r="BB143" s="140"/>
      <c r="BC143" s="140"/>
      <c r="BD143" s="140"/>
      <c r="BE143" s="140"/>
      <c r="BF143" s="140"/>
      <c r="BG143" s="140"/>
      <c r="BH143" s="140"/>
      <c r="BI143" s="140"/>
      <c r="BJ143" s="140"/>
      <c r="BK143" s="140"/>
      <c r="BL143" s="140"/>
      <c r="BM143" s="140"/>
      <c r="BN143" s="140"/>
      <c r="BO143" s="140"/>
      <c r="BP143" s="140"/>
      <c r="BQ143" s="140"/>
    </row>
    <row r="144" spans="12:69" ht="20.100000000000001" customHeight="1">
      <c r="L144" s="140"/>
      <c r="M144" s="140"/>
      <c r="N144" s="140"/>
      <c r="O144" s="140"/>
      <c r="P144" s="140"/>
      <c r="Q144" s="140"/>
      <c r="R144" s="140"/>
      <c r="S144" s="140"/>
      <c r="T144" s="140"/>
      <c r="U144" s="140"/>
      <c r="V144" s="141"/>
      <c r="W144" s="142"/>
      <c r="X144" s="141"/>
      <c r="Y144" s="140"/>
      <c r="Z144" s="140"/>
      <c r="AA144" s="140"/>
      <c r="AB144" s="140"/>
      <c r="AC144" s="140"/>
      <c r="AD144" s="140"/>
      <c r="AE144" s="140"/>
      <c r="AF144" s="140"/>
      <c r="AG144" s="140"/>
      <c r="AH144" s="140"/>
      <c r="AI144" s="140"/>
      <c r="AJ144" s="140"/>
      <c r="AK144" s="140"/>
      <c r="AL144" s="140"/>
      <c r="AM144" s="140"/>
      <c r="AN144" s="140"/>
      <c r="AO144" s="140"/>
      <c r="AP144" s="140"/>
      <c r="AQ144" s="140"/>
      <c r="AR144" s="140"/>
      <c r="AS144" s="140"/>
      <c r="AT144" s="140"/>
      <c r="AU144" s="140"/>
      <c r="AV144" s="140"/>
      <c r="AW144" s="140"/>
      <c r="AX144" s="140"/>
      <c r="AY144" s="140"/>
      <c r="AZ144" s="140"/>
      <c r="BA144" s="140"/>
      <c r="BB144" s="140"/>
      <c r="BC144" s="140"/>
      <c r="BD144" s="140"/>
      <c r="BE144" s="140"/>
      <c r="BF144" s="140"/>
      <c r="BG144" s="140"/>
      <c r="BH144" s="140"/>
      <c r="BI144" s="140"/>
      <c r="BJ144" s="140"/>
      <c r="BK144" s="140"/>
      <c r="BL144" s="140"/>
      <c r="BM144" s="140"/>
      <c r="BN144" s="140"/>
      <c r="BO144" s="140"/>
      <c r="BP144" s="140"/>
      <c r="BQ144" s="140"/>
    </row>
    <row r="145" spans="12:69" ht="20.100000000000001" customHeight="1">
      <c r="L145" s="140"/>
      <c r="M145" s="140"/>
      <c r="N145" s="140"/>
      <c r="O145" s="140"/>
      <c r="P145" s="140"/>
      <c r="Q145" s="140"/>
      <c r="R145" s="140"/>
      <c r="S145" s="140"/>
      <c r="T145" s="140"/>
      <c r="U145" s="140"/>
      <c r="V145" s="141"/>
      <c r="W145" s="142"/>
      <c r="X145" s="141"/>
      <c r="Y145" s="140"/>
      <c r="Z145" s="140"/>
      <c r="AA145" s="140"/>
      <c r="AB145" s="140"/>
      <c r="AC145" s="140"/>
      <c r="AD145" s="140"/>
      <c r="AE145" s="140"/>
      <c r="AF145" s="140"/>
      <c r="AG145" s="140"/>
      <c r="AH145" s="140"/>
      <c r="AI145" s="140"/>
      <c r="AJ145" s="140"/>
      <c r="AK145" s="140"/>
      <c r="AL145" s="140"/>
      <c r="AM145" s="140"/>
      <c r="AN145" s="140"/>
      <c r="AO145" s="140"/>
      <c r="AP145" s="140"/>
      <c r="AQ145" s="140"/>
      <c r="AR145" s="140"/>
      <c r="AS145" s="140"/>
      <c r="AT145" s="140"/>
      <c r="AU145" s="140"/>
      <c r="AV145" s="140"/>
      <c r="AW145" s="140"/>
      <c r="AX145" s="140"/>
      <c r="AY145" s="140"/>
      <c r="AZ145" s="140"/>
      <c r="BA145" s="140"/>
      <c r="BB145" s="140"/>
      <c r="BC145" s="140"/>
      <c r="BD145" s="140"/>
      <c r="BE145" s="140"/>
      <c r="BF145" s="140"/>
      <c r="BG145" s="140"/>
      <c r="BH145" s="140"/>
      <c r="BI145" s="140"/>
      <c r="BJ145" s="140"/>
      <c r="BK145" s="140"/>
      <c r="BL145" s="140"/>
      <c r="BM145" s="140"/>
      <c r="BN145" s="140"/>
      <c r="BO145" s="140"/>
      <c r="BP145" s="140"/>
      <c r="BQ145" s="140"/>
    </row>
    <row r="146" spans="12:69" ht="20.100000000000001" customHeight="1">
      <c r="L146" s="140"/>
      <c r="M146" s="140"/>
      <c r="N146" s="140"/>
      <c r="O146" s="140"/>
      <c r="P146" s="140"/>
      <c r="Q146" s="140"/>
      <c r="R146" s="140"/>
      <c r="S146" s="140"/>
      <c r="T146" s="140"/>
      <c r="U146" s="140"/>
      <c r="V146" s="141"/>
      <c r="W146" s="142"/>
      <c r="X146" s="141"/>
      <c r="Y146" s="140"/>
      <c r="Z146" s="140"/>
      <c r="AA146" s="140"/>
      <c r="AB146" s="140"/>
      <c r="AC146" s="140"/>
      <c r="AD146" s="140"/>
      <c r="AE146" s="140"/>
      <c r="AF146" s="140"/>
      <c r="AG146" s="140"/>
      <c r="AH146" s="140"/>
      <c r="AI146" s="140"/>
      <c r="AJ146" s="140"/>
      <c r="AK146" s="140"/>
      <c r="AL146" s="140"/>
      <c r="AM146" s="140"/>
      <c r="AN146" s="140"/>
      <c r="AO146" s="140"/>
      <c r="AP146" s="140"/>
      <c r="AQ146" s="140"/>
      <c r="AR146" s="140"/>
      <c r="AS146" s="140"/>
      <c r="AT146" s="140"/>
      <c r="AU146" s="140"/>
      <c r="AV146" s="140"/>
      <c r="AW146" s="140"/>
      <c r="AX146" s="140"/>
      <c r="AY146" s="140"/>
      <c r="AZ146" s="140"/>
      <c r="BA146" s="140"/>
      <c r="BB146" s="140"/>
      <c r="BC146" s="140"/>
      <c r="BD146" s="140"/>
      <c r="BE146" s="140"/>
      <c r="BF146" s="140"/>
      <c r="BG146" s="140"/>
      <c r="BH146" s="140"/>
      <c r="BI146" s="140"/>
      <c r="BJ146" s="140"/>
      <c r="BK146" s="140"/>
      <c r="BL146" s="140"/>
      <c r="BM146" s="140"/>
      <c r="BN146" s="140"/>
      <c r="BO146" s="140"/>
      <c r="BP146" s="140"/>
      <c r="BQ146" s="140"/>
    </row>
    <row r="147" spans="12:69" ht="20.100000000000001" customHeight="1">
      <c r="L147" s="140"/>
      <c r="M147" s="140"/>
      <c r="N147" s="140"/>
      <c r="O147" s="140"/>
      <c r="P147" s="140"/>
      <c r="Q147" s="140"/>
      <c r="R147" s="140"/>
      <c r="S147" s="140"/>
      <c r="T147" s="140"/>
      <c r="U147" s="140"/>
      <c r="V147" s="141"/>
      <c r="W147" s="142"/>
      <c r="X147" s="141"/>
      <c r="Y147" s="140"/>
      <c r="Z147" s="140"/>
      <c r="AA147" s="140"/>
      <c r="AB147" s="140"/>
      <c r="AC147" s="140"/>
      <c r="AD147" s="140"/>
      <c r="AE147" s="140"/>
      <c r="AF147" s="140"/>
      <c r="AG147" s="140"/>
      <c r="AH147" s="140"/>
      <c r="AI147" s="140"/>
      <c r="AJ147" s="140"/>
      <c r="AK147" s="140"/>
      <c r="AL147" s="140"/>
      <c r="AM147" s="140"/>
      <c r="AN147" s="140"/>
      <c r="AO147" s="140"/>
      <c r="AP147" s="140"/>
      <c r="AQ147" s="140"/>
      <c r="AR147" s="140"/>
      <c r="AS147" s="140"/>
      <c r="AT147" s="140"/>
      <c r="AU147" s="140"/>
      <c r="AV147" s="140"/>
      <c r="AW147" s="140"/>
      <c r="AX147" s="140"/>
      <c r="AY147" s="140"/>
      <c r="AZ147" s="140"/>
      <c r="BA147" s="140"/>
      <c r="BB147" s="140"/>
      <c r="BC147" s="140"/>
      <c r="BD147" s="140"/>
      <c r="BE147" s="140"/>
      <c r="BF147" s="140"/>
      <c r="BG147" s="140"/>
      <c r="BH147" s="140"/>
      <c r="BI147" s="140"/>
      <c r="BJ147" s="140"/>
      <c r="BK147" s="140"/>
      <c r="BL147" s="140"/>
      <c r="BM147" s="140"/>
      <c r="BN147" s="140"/>
      <c r="BO147" s="140"/>
      <c r="BP147" s="140"/>
      <c r="BQ147" s="140"/>
    </row>
    <row r="148" spans="12:69" ht="20.100000000000001" customHeight="1">
      <c r="L148" s="140"/>
      <c r="M148" s="140"/>
      <c r="N148" s="140"/>
      <c r="O148" s="140"/>
      <c r="P148" s="140"/>
      <c r="Q148" s="140"/>
      <c r="R148" s="140"/>
      <c r="S148" s="140"/>
      <c r="T148" s="140"/>
      <c r="U148" s="140"/>
      <c r="V148" s="141"/>
      <c r="W148" s="142"/>
      <c r="X148" s="141"/>
      <c r="Y148" s="140"/>
      <c r="Z148" s="140"/>
      <c r="AA148" s="140"/>
      <c r="AB148" s="140"/>
      <c r="AC148" s="140"/>
      <c r="AD148" s="140"/>
      <c r="AE148" s="140"/>
      <c r="AF148" s="140"/>
      <c r="AG148" s="140"/>
      <c r="AH148" s="140"/>
      <c r="AI148" s="140"/>
      <c r="AJ148" s="140"/>
      <c r="AK148" s="140"/>
      <c r="AL148" s="140"/>
      <c r="AM148" s="140"/>
      <c r="AN148" s="140"/>
      <c r="AO148" s="140"/>
      <c r="AP148" s="140"/>
      <c r="AQ148" s="140"/>
      <c r="AR148" s="140"/>
      <c r="AS148" s="140"/>
      <c r="AT148" s="140"/>
      <c r="AU148" s="140"/>
      <c r="AV148" s="140"/>
      <c r="AW148" s="140"/>
      <c r="AX148" s="140"/>
      <c r="AY148" s="140"/>
      <c r="AZ148" s="140"/>
      <c r="BA148" s="140"/>
      <c r="BB148" s="140"/>
      <c r="BC148" s="140"/>
      <c r="BD148" s="140"/>
      <c r="BE148" s="140"/>
      <c r="BF148" s="140"/>
      <c r="BG148" s="140"/>
      <c r="BH148" s="140"/>
      <c r="BI148" s="140"/>
      <c r="BJ148" s="140"/>
      <c r="BK148" s="140"/>
      <c r="BL148" s="140"/>
      <c r="BM148" s="140"/>
      <c r="BN148" s="140"/>
      <c r="BO148" s="140"/>
      <c r="BP148" s="140"/>
      <c r="BQ148" s="140"/>
    </row>
    <row r="149" spans="12:69" ht="20.100000000000001" customHeight="1">
      <c r="L149" s="140"/>
      <c r="M149" s="140"/>
      <c r="N149" s="140"/>
      <c r="O149" s="140"/>
      <c r="P149" s="140"/>
      <c r="Q149" s="140"/>
      <c r="R149" s="140"/>
      <c r="S149" s="140"/>
      <c r="T149" s="140"/>
      <c r="U149" s="140"/>
      <c r="V149" s="141"/>
      <c r="W149" s="142"/>
      <c r="X149" s="141"/>
      <c r="Y149" s="140"/>
      <c r="Z149" s="140"/>
      <c r="AA149" s="140"/>
      <c r="AB149" s="140"/>
      <c r="AC149" s="140"/>
      <c r="AD149" s="140"/>
      <c r="AE149" s="140"/>
      <c r="AF149" s="140"/>
      <c r="AG149" s="140"/>
      <c r="AH149" s="140"/>
      <c r="AI149" s="140"/>
      <c r="AJ149" s="140"/>
      <c r="AK149" s="140"/>
      <c r="AL149" s="140"/>
      <c r="AM149" s="140"/>
      <c r="AN149" s="140"/>
      <c r="AO149" s="140"/>
      <c r="AP149" s="140"/>
      <c r="AQ149" s="140"/>
      <c r="AR149" s="140"/>
      <c r="AS149" s="140"/>
      <c r="AT149" s="140"/>
      <c r="AU149" s="140"/>
      <c r="AV149" s="140"/>
      <c r="AW149" s="140"/>
      <c r="AX149" s="140"/>
      <c r="AY149" s="140"/>
      <c r="AZ149" s="140"/>
      <c r="BA149" s="140"/>
      <c r="BB149" s="140"/>
      <c r="BC149" s="140"/>
      <c r="BD149" s="140"/>
      <c r="BE149" s="140"/>
      <c r="BF149" s="140"/>
      <c r="BG149" s="140"/>
      <c r="BH149" s="140"/>
      <c r="BI149" s="140"/>
      <c r="BJ149" s="140"/>
      <c r="BK149" s="140"/>
      <c r="BL149" s="140"/>
      <c r="BM149" s="140"/>
      <c r="BN149" s="140"/>
      <c r="BO149" s="140"/>
      <c r="BP149" s="140"/>
      <c r="BQ149" s="140"/>
    </row>
    <row r="150" spans="12:69" ht="20.100000000000001" customHeight="1">
      <c r="L150" s="140"/>
      <c r="M150" s="140"/>
      <c r="N150" s="140"/>
      <c r="O150" s="140"/>
      <c r="P150" s="140"/>
      <c r="Q150" s="140"/>
      <c r="R150" s="140"/>
      <c r="S150" s="140"/>
      <c r="T150" s="140"/>
      <c r="U150" s="140"/>
      <c r="V150" s="141"/>
      <c r="W150" s="142"/>
      <c r="X150" s="141"/>
      <c r="Y150" s="140"/>
      <c r="Z150" s="140"/>
      <c r="AA150" s="140"/>
      <c r="AB150" s="140"/>
      <c r="AC150" s="140"/>
      <c r="AD150" s="140"/>
      <c r="AE150" s="140"/>
      <c r="AF150" s="140"/>
      <c r="AG150" s="140"/>
      <c r="AH150" s="140"/>
      <c r="AI150" s="140"/>
      <c r="AJ150" s="140"/>
      <c r="AK150" s="140"/>
      <c r="AL150" s="140"/>
      <c r="AM150" s="140"/>
      <c r="AN150" s="140"/>
      <c r="AO150" s="140"/>
      <c r="AP150" s="140"/>
      <c r="AQ150" s="140"/>
      <c r="AR150" s="140"/>
      <c r="AS150" s="140"/>
      <c r="AT150" s="140"/>
      <c r="AU150" s="140"/>
      <c r="AV150" s="140"/>
      <c r="AW150" s="140"/>
      <c r="AX150" s="140"/>
      <c r="AY150" s="140"/>
      <c r="AZ150" s="140"/>
      <c r="BA150" s="140"/>
      <c r="BB150" s="140"/>
      <c r="BC150" s="140"/>
      <c r="BD150" s="140"/>
      <c r="BE150" s="140"/>
      <c r="BF150" s="140"/>
      <c r="BG150" s="140"/>
      <c r="BH150" s="140"/>
      <c r="BI150" s="140"/>
      <c r="BJ150" s="140"/>
      <c r="BK150" s="140"/>
      <c r="BL150" s="140"/>
      <c r="BM150" s="140"/>
      <c r="BN150" s="140"/>
      <c r="BO150" s="140"/>
      <c r="BP150" s="140"/>
      <c r="BQ150" s="140"/>
    </row>
    <row r="151" spans="12:69" ht="20.100000000000001" customHeight="1">
      <c r="L151" s="140"/>
      <c r="M151" s="140"/>
      <c r="N151" s="140"/>
      <c r="O151" s="140"/>
      <c r="P151" s="140"/>
      <c r="Q151" s="140"/>
      <c r="R151" s="140"/>
      <c r="S151" s="140"/>
      <c r="T151" s="140"/>
      <c r="U151" s="140"/>
      <c r="V151" s="141"/>
      <c r="W151" s="142"/>
      <c r="X151" s="141"/>
      <c r="Y151" s="140"/>
      <c r="Z151" s="140"/>
      <c r="AA151" s="140"/>
      <c r="AB151" s="140"/>
      <c r="AC151" s="140"/>
      <c r="AD151" s="140"/>
      <c r="AE151" s="140"/>
      <c r="AF151" s="140"/>
      <c r="AG151" s="140"/>
      <c r="AH151" s="140"/>
      <c r="AI151" s="140"/>
      <c r="AJ151" s="140"/>
      <c r="AK151" s="140"/>
      <c r="AL151" s="140"/>
      <c r="AM151" s="140"/>
      <c r="AN151" s="140"/>
      <c r="AO151" s="140"/>
      <c r="AP151" s="140"/>
      <c r="AQ151" s="140"/>
      <c r="AR151" s="140"/>
      <c r="AS151" s="140"/>
      <c r="AT151" s="140"/>
      <c r="AU151" s="140"/>
      <c r="AV151" s="140"/>
      <c r="AW151" s="140"/>
      <c r="AX151" s="140"/>
      <c r="AY151" s="140"/>
      <c r="AZ151" s="140"/>
      <c r="BA151" s="140"/>
      <c r="BB151" s="140"/>
      <c r="BC151" s="140"/>
      <c r="BD151" s="140"/>
      <c r="BE151" s="140"/>
      <c r="BF151" s="140"/>
      <c r="BG151" s="140"/>
      <c r="BH151" s="140"/>
      <c r="BI151" s="140"/>
      <c r="BJ151" s="140"/>
      <c r="BK151" s="140"/>
      <c r="BL151" s="140"/>
      <c r="BM151" s="140"/>
      <c r="BN151" s="140"/>
      <c r="BO151" s="140"/>
      <c r="BP151" s="140"/>
      <c r="BQ151" s="140"/>
    </row>
    <row r="152" spans="12:69" ht="20.100000000000001" customHeight="1">
      <c r="L152" s="140"/>
      <c r="M152" s="140"/>
      <c r="N152" s="140"/>
      <c r="O152" s="140"/>
      <c r="P152" s="140"/>
      <c r="Q152" s="140"/>
      <c r="R152" s="140"/>
      <c r="S152" s="140"/>
      <c r="T152" s="140"/>
      <c r="U152" s="140"/>
      <c r="V152" s="141"/>
      <c r="W152" s="142"/>
      <c r="X152" s="141"/>
      <c r="Y152" s="140"/>
      <c r="Z152" s="140"/>
      <c r="AA152" s="140"/>
      <c r="AB152" s="140"/>
      <c r="AC152" s="140"/>
      <c r="AD152" s="140"/>
      <c r="AE152" s="140"/>
      <c r="AF152" s="140"/>
      <c r="AG152" s="140"/>
      <c r="AH152" s="140"/>
      <c r="AI152" s="140"/>
      <c r="AJ152" s="140"/>
      <c r="AK152" s="140"/>
      <c r="AL152" s="140"/>
      <c r="AM152" s="140"/>
      <c r="AN152" s="140"/>
      <c r="AO152" s="140"/>
      <c r="AP152" s="140"/>
      <c r="AQ152" s="140"/>
      <c r="AR152" s="140"/>
      <c r="AS152" s="140"/>
      <c r="AT152" s="140"/>
      <c r="AU152" s="140"/>
      <c r="AV152" s="140"/>
      <c r="AW152" s="140"/>
      <c r="AX152" s="140"/>
      <c r="AY152" s="140"/>
      <c r="AZ152" s="140"/>
      <c r="BA152" s="140"/>
      <c r="BB152" s="140"/>
      <c r="BC152" s="140"/>
      <c r="BD152" s="140"/>
      <c r="BE152" s="140"/>
      <c r="BF152" s="140"/>
      <c r="BG152" s="140"/>
      <c r="BH152" s="140"/>
      <c r="BI152" s="140"/>
      <c r="BJ152" s="140"/>
      <c r="BK152" s="140"/>
      <c r="BL152" s="140"/>
      <c r="BM152" s="140"/>
      <c r="BN152" s="140"/>
      <c r="BO152" s="140"/>
      <c r="BP152" s="140"/>
      <c r="BQ152" s="140"/>
    </row>
    <row r="153" spans="12:69" ht="20.100000000000001" customHeight="1">
      <c r="L153" s="140"/>
      <c r="M153" s="140"/>
      <c r="N153" s="140"/>
      <c r="O153" s="140"/>
      <c r="P153" s="140"/>
      <c r="Q153" s="140"/>
      <c r="R153" s="140"/>
      <c r="S153" s="140"/>
      <c r="T153" s="140"/>
      <c r="U153" s="140"/>
      <c r="V153" s="141"/>
      <c r="W153" s="142"/>
      <c r="X153" s="141"/>
      <c r="Y153" s="140"/>
      <c r="Z153" s="140"/>
      <c r="AA153" s="140"/>
      <c r="AB153" s="140"/>
      <c r="AC153" s="140"/>
      <c r="AD153" s="140"/>
      <c r="AE153" s="140"/>
      <c r="AF153" s="140"/>
      <c r="AG153" s="140"/>
      <c r="AH153" s="140"/>
      <c r="AI153" s="140"/>
      <c r="AJ153" s="140"/>
      <c r="AK153" s="140"/>
      <c r="AL153" s="140"/>
      <c r="AM153" s="140"/>
      <c r="AN153" s="140"/>
      <c r="AO153" s="140"/>
      <c r="AP153" s="140"/>
      <c r="AQ153" s="140"/>
      <c r="AR153" s="140"/>
      <c r="AS153" s="140"/>
      <c r="AT153" s="140"/>
      <c r="AU153" s="140"/>
      <c r="AV153" s="140"/>
      <c r="AW153" s="140"/>
      <c r="AX153" s="140"/>
      <c r="AY153" s="140"/>
      <c r="AZ153" s="140"/>
      <c r="BA153" s="140"/>
      <c r="BB153" s="140"/>
      <c r="BC153" s="140"/>
      <c r="BD153" s="140"/>
      <c r="BE153" s="140"/>
      <c r="BF153" s="140"/>
      <c r="BG153" s="140"/>
      <c r="BH153" s="140"/>
      <c r="BI153" s="140"/>
      <c r="BJ153" s="140"/>
      <c r="BK153" s="140"/>
      <c r="BL153" s="140"/>
      <c r="BM153" s="140"/>
      <c r="BN153" s="140"/>
      <c r="BO153" s="140"/>
      <c r="BP153" s="140"/>
      <c r="BQ153" s="140"/>
    </row>
    <row r="154" spans="12:69" ht="20.100000000000001" customHeight="1">
      <c r="L154" s="140"/>
      <c r="M154" s="140"/>
      <c r="N154" s="140"/>
      <c r="O154" s="140"/>
      <c r="P154" s="140"/>
      <c r="Q154" s="140"/>
      <c r="R154" s="140"/>
      <c r="S154" s="140"/>
      <c r="T154" s="140"/>
      <c r="U154" s="140"/>
      <c r="V154" s="141"/>
      <c r="W154" s="142"/>
      <c r="X154" s="141"/>
      <c r="Y154" s="140"/>
      <c r="Z154" s="140"/>
      <c r="AA154" s="140"/>
      <c r="AB154" s="140"/>
      <c r="AC154" s="140"/>
      <c r="AD154" s="140"/>
      <c r="AE154" s="140"/>
      <c r="AF154" s="140"/>
      <c r="AG154" s="140"/>
      <c r="AH154" s="140"/>
      <c r="AI154" s="140"/>
      <c r="AJ154" s="140"/>
      <c r="AK154" s="140"/>
      <c r="AL154" s="140"/>
      <c r="AM154" s="140"/>
      <c r="AN154" s="140"/>
      <c r="AO154" s="140"/>
      <c r="AP154" s="140"/>
      <c r="AQ154" s="140"/>
      <c r="AR154" s="140"/>
      <c r="AS154" s="140"/>
      <c r="AT154" s="140"/>
      <c r="AU154" s="140"/>
      <c r="AV154" s="140"/>
      <c r="AW154" s="140"/>
      <c r="AX154" s="140"/>
      <c r="AY154" s="140"/>
      <c r="AZ154" s="140"/>
      <c r="BA154" s="140"/>
      <c r="BB154" s="140"/>
      <c r="BC154" s="140"/>
      <c r="BD154" s="140"/>
      <c r="BE154" s="140"/>
      <c r="BF154" s="140"/>
      <c r="BG154" s="140"/>
      <c r="BH154" s="140"/>
      <c r="BI154" s="140"/>
      <c r="BJ154" s="140"/>
      <c r="BK154" s="140"/>
      <c r="BL154" s="140"/>
      <c r="BM154" s="140"/>
      <c r="BN154" s="140"/>
      <c r="BO154" s="140"/>
      <c r="BP154" s="140"/>
      <c r="BQ154" s="140"/>
    </row>
    <row r="155" spans="12:69" ht="20.100000000000001" customHeight="1">
      <c r="L155" s="140"/>
      <c r="M155" s="140"/>
      <c r="N155" s="140"/>
      <c r="O155" s="140"/>
      <c r="P155" s="140"/>
      <c r="Q155" s="140"/>
      <c r="R155" s="140"/>
      <c r="S155" s="140"/>
      <c r="T155" s="140"/>
      <c r="U155" s="140"/>
      <c r="V155" s="141"/>
      <c r="W155" s="142"/>
      <c r="X155" s="141"/>
      <c r="Y155" s="140"/>
      <c r="Z155" s="140"/>
      <c r="AA155" s="140"/>
      <c r="AB155" s="140"/>
      <c r="AC155" s="140"/>
      <c r="AD155" s="140"/>
      <c r="AE155" s="140"/>
      <c r="AF155" s="140"/>
      <c r="AG155" s="140"/>
      <c r="AH155" s="140"/>
      <c r="AI155" s="140"/>
      <c r="AJ155" s="140"/>
      <c r="AK155" s="140"/>
      <c r="AL155" s="140"/>
      <c r="AM155" s="140"/>
      <c r="AN155" s="140"/>
      <c r="AO155" s="140"/>
      <c r="AP155" s="140"/>
      <c r="AQ155" s="140"/>
      <c r="AR155" s="140"/>
      <c r="AS155" s="140"/>
      <c r="AT155" s="140"/>
      <c r="AU155" s="140"/>
      <c r="AV155" s="140"/>
      <c r="AW155" s="140"/>
      <c r="AX155" s="140"/>
      <c r="AY155" s="140"/>
      <c r="AZ155" s="140"/>
      <c r="BA155" s="140"/>
      <c r="BB155" s="140"/>
      <c r="BC155" s="140"/>
      <c r="BD155" s="140"/>
      <c r="BE155" s="140"/>
      <c r="BF155" s="140"/>
      <c r="BG155" s="140"/>
      <c r="BH155" s="140"/>
      <c r="BI155" s="140"/>
      <c r="BJ155" s="140"/>
      <c r="BK155" s="140"/>
      <c r="BL155" s="140"/>
      <c r="BM155" s="140"/>
      <c r="BN155" s="140"/>
      <c r="BO155" s="140"/>
      <c r="BP155" s="140"/>
      <c r="BQ155" s="140"/>
    </row>
    <row r="156" spans="12:69" ht="20.100000000000001" customHeight="1">
      <c r="L156" s="140"/>
      <c r="M156" s="140"/>
      <c r="N156" s="140"/>
      <c r="O156" s="140"/>
      <c r="P156" s="140"/>
      <c r="Q156" s="140"/>
      <c r="R156" s="140"/>
      <c r="S156" s="140"/>
      <c r="T156" s="140"/>
      <c r="U156" s="140"/>
      <c r="V156" s="141"/>
      <c r="W156" s="142"/>
      <c r="X156" s="141"/>
      <c r="Y156" s="140"/>
      <c r="Z156" s="140"/>
      <c r="AA156" s="140"/>
      <c r="AB156" s="140"/>
      <c r="AC156" s="140"/>
      <c r="AD156" s="140"/>
      <c r="AE156" s="140"/>
      <c r="AF156" s="140"/>
      <c r="AG156" s="140"/>
      <c r="AH156" s="140"/>
      <c r="AI156" s="140"/>
      <c r="AJ156" s="140"/>
      <c r="AK156" s="140"/>
      <c r="AL156" s="140"/>
      <c r="AM156" s="140"/>
      <c r="AN156" s="140"/>
      <c r="AO156" s="140"/>
      <c r="AP156" s="140"/>
      <c r="AQ156" s="140"/>
      <c r="AR156" s="140"/>
      <c r="AS156" s="140"/>
      <c r="AT156" s="140"/>
      <c r="AU156" s="140"/>
      <c r="AV156" s="140"/>
      <c r="AW156" s="140"/>
      <c r="AX156" s="140"/>
      <c r="AY156" s="140"/>
      <c r="AZ156" s="140"/>
      <c r="BA156" s="140"/>
      <c r="BB156" s="140"/>
      <c r="BC156" s="140"/>
      <c r="BD156" s="140"/>
      <c r="BE156" s="140"/>
      <c r="BF156" s="140"/>
      <c r="BG156" s="140"/>
      <c r="BH156" s="140"/>
      <c r="BI156" s="140"/>
      <c r="BJ156" s="140"/>
      <c r="BK156" s="140"/>
      <c r="BL156" s="140"/>
      <c r="BM156" s="140"/>
      <c r="BN156" s="140"/>
      <c r="BO156" s="140"/>
      <c r="BP156" s="140"/>
      <c r="BQ156" s="140"/>
    </row>
    <row r="157" spans="12:69" ht="20.100000000000001" customHeight="1">
      <c r="L157" s="140"/>
      <c r="M157" s="140"/>
      <c r="N157" s="140"/>
      <c r="O157" s="140"/>
      <c r="P157" s="140"/>
      <c r="Q157" s="140"/>
      <c r="R157" s="140"/>
      <c r="S157" s="140"/>
      <c r="T157" s="140"/>
      <c r="U157" s="140"/>
      <c r="V157" s="141"/>
      <c r="W157" s="142"/>
      <c r="X157" s="141"/>
      <c r="Y157" s="140"/>
      <c r="Z157" s="140"/>
      <c r="AA157" s="140"/>
      <c r="AB157" s="140"/>
      <c r="AC157" s="140"/>
      <c r="AD157" s="140"/>
      <c r="AE157" s="140"/>
      <c r="AF157" s="140"/>
      <c r="AG157" s="140"/>
      <c r="AH157" s="140"/>
      <c r="AI157" s="140"/>
      <c r="AJ157" s="140"/>
      <c r="AK157" s="140"/>
      <c r="AL157" s="140"/>
      <c r="AM157" s="140"/>
      <c r="AN157" s="140"/>
      <c r="AO157" s="140"/>
      <c r="AP157" s="140"/>
      <c r="AQ157" s="140"/>
      <c r="AR157" s="140"/>
      <c r="AS157" s="140"/>
      <c r="AT157" s="140"/>
      <c r="AU157" s="140"/>
      <c r="AV157" s="140"/>
      <c r="AW157" s="140"/>
      <c r="AX157" s="140"/>
      <c r="AY157" s="140"/>
      <c r="AZ157" s="140"/>
      <c r="BA157" s="140"/>
      <c r="BB157" s="140"/>
      <c r="BC157" s="140"/>
      <c r="BD157" s="140"/>
      <c r="BE157" s="140"/>
      <c r="BF157" s="140"/>
      <c r="BG157" s="140"/>
      <c r="BH157" s="140"/>
      <c r="BI157" s="140"/>
      <c r="BJ157" s="140"/>
      <c r="BK157" s="140"/>
      <c r="BL157" s="140"/>
      <c r="BM157" s="140"/>
      <c r="BN157" s="140"/>
      <c r="BO157" s="140"/>
      <c r="BP157" s="140"/>
      <c r="BQ157" s="140"/>
    </row>
    <row r="158" spans="12:69" ht="20.100000000000001" customHeight="1">
      <c r="L158" s="140"/>
      <c r="M158" s="140"/>
      <c r="N158" s="140"/>
      <c r="O158" s="140"/>
      <c r="P158" s="140"/>
      <c r="Q158" s="140"/>
      <c r="R158" s="140"/>
      <c r="S158" s="140"/>
      <c r="T158" s="140"/>
      <c r="U158" s="140"/>
      <c r="V158" s="141"/>
      <c r="W158" s="142"/>
      <c r="X158" s="141"/>
      <c r="Y158" s="140"/>
      <c r="Z158" s="140"/>
      <c r="AA158" s="140"/>
      <c r="AB158" s="140"/>
      <c r="AC158" s="140"/>
      <c r="AD158" s="140"/>
      <c r="AE158" s="140"/>
      <c r="AF158" s="140"/>
      <c r="AG158" s="140"/>
      <c r="AH158" s="140"/>
      <c r="AI158" s="140"/>
      <c r="AJ158" s="140"/>
      <c r="AK158" s="140"/>
      <c r="AL158" s="140"/>
      <c r="AM158" s="140"/>
      <c r="AN158" s="140"/>
      <c r="AO158" s="140"/>
      <c r="AP158" s="140"/>
      <c r="AQ158" s="140"/>
      <c r="AR158" s="140"/>
      <c r="AS158" s="140"/>
      <c r="AT158" s="140"/>
      <c r="AU158" s="140"/>
      <c r="AV158" s="140"/>
      <c r="AW158" s="140"/>
      <c r="AX158" s="140"/>
      <c r="AY158" s="140"/>
      <c r="AZ158" s="140"/>
      <c r="BA158" s="140"/>
      <c r="BB158" s="140"/>
      <c r="BC158" s="140"/>
      <c r="BD158" s="140"/>
      <c r="BE158" s="140"/>
      <c r="BF158" s="140"/>
      <c r="BG158" s="140"/>
      <c r="BH158" s="140"/>
      <c r="BI158" s="140"/>
      <c r="BJ158" s="140"/>
      <c r="BK158" s="140"/>
      <c r="BL158" s="140"/>
      <c r="BM158" s="140"/>
      <c r="BN158" s="140"/>
      <c r="BO158" s="140"/>
      <c r="BP158" s="140"/>
      <c r="BQ158" s="140"/>
    </row>
    <row r="159" spans="12:69" ht="20.100000000000001" customHeight="1">
      <c r="L159" s="140"/>
      <c r="M159" s="140"/>
      <c r="N159" s="140"/>
      <c r="O159" s="140"/>
      <c r="P159" s="140"/>
      <c r="Q159" s="140"/>
      <c r="R159" s="140"/>
      <c r="S159" s="140"/>
      <c r="T159" s="140"/>
      <c r="U159" s="140"/>
      <c r="V159" s="141"/>
      <c r="W159" s="142"/>
      <c r="X159" s="141"/>
      <c r="Y159" s="140"/>
      <c r="Z159" s="140"/>
      <c r="AA159" s="140"/>
      <c r="AB159" s="140"/>
      <c r="AC159" s="140"/>
      <c r="AD159" s="140"/>
      <c r="AE159" s="140"/>
      <c r="AF159" s="140"/>
      <c r="AG159" s="140"/>
      <c r="AH159" s="140"/>
      <c r="AI159" s="140"/>
      <c r="AJ159" s="140"/>
      <c r="AK159" s="140"/>
      <c r="AL159" s="140"/>
      <c r="AM159" s="140"/>
      <c r="AN159" s="140"/>
      <c r="AO159" s="140"/>
      <c r="AP159" s="140"/>
      <c r="AQ159" s="140"/>
      <c r="AR159" s="140"/>
      <c r="AS159" s="140"/>
      <c r="AT159" s="140"/>
      <c r="AU159" s="140"/>
      <c r="AV159" s="140"/>
      <c r="AW159" s="140"/>
      <c r="AX159" s="140"/>
      <c r="AY159" s="140"/>
      <c r="AZ159" s="140"/>
      <c r="BA159" s="140"/>
      <c r="BB159" s="140"/>
      <c r="BC159" s="140"/>
      <c r="BD159" s="140"/>
      <c r="BE159" s="140"/>
      <c r="BF159" s="140"/>
      <c r="BG159" s="140"/>
      <c r="BH159" s="140"/>
      <c r="BI159" s="140"/>
      <c r="BJ159" s="140"/>
      <c r="BK159" s="140"/>
      <c r="BL159" s="140"/>
      <c r="BM159" s="140"/>
      <c r="BN159" s="140"/>
      <c r="BO159" s="140"/>
      <c r="BP159" s="140"/>
      <c r="BQ159" s="140"/>
    </row>
    <row r="160" spans="12:69" ht="20.100000000000001" customHeight="1">
      <c r="L160" s="140"/>
      <c r="M160" s="140"/>
      <c r="N160" s="140"/>
      <c r="O160" s="140"/>
      <c r="P160" s="140"/>
      <c r="Q160" s="140"/>
      <c r="R160" s="140"/>
      <c r="S160" s="140"/>
      <c r="T160" s="140"/>
      <c r="U160" s="140"/>
      <c r="V160" s="141"/>
      <c r="W160" s="142"/>
      <c r="X160" s="141"/>
      <c r="Y160" s="140"/>
      <c r="Z160" s="140"/>
      <c r="AA160" s="140"/>
      <c r="AB160" s="140"/>
      <c r="AC160" s="140"/>
      <c r="AD160" s="140"/>
      <c r="AE160" s="140"/>
      <c r="AF160" s="140"/>
      <c r="AG160" s="140"/>
      <c r="AH160" s="140"/>
      <c r="AI160" s="140"/>
      <c r="AJ160" s="140"/>
      <c r="AK160" s="140"/>
      <c r="AL160" s="140"/>
      <c r="AM160" s="140"/>
      <c r="AN160" s="140"/>
      <c r="AO160" s="140"/>
      <c r="AP160" s="140"/>
      <c r="AQ160" s="140"/>
      <c r="AR160" s="140"/>
      <c r="AS160" s="140"/>
      <c r="AT160" s="140"/>
      <c r="AU160" s="140"/>
      <c r="AV160" s="140"/>
      <c r="AW160" s="140"/>
      <c r="AX160" s="140"/>
      <c r="AY160" s="140"/>
      <c r="AZ160" s="140"/>
      <c r="BA160" s="140"/>
      <c r="BB160" s="140"/>
      <c r="BC160" s="140"/>
      <c r="BD160" s="140"/>
      <c r="BE160" s="140"/>
      <c r="BF160" s="140"/>
      <c r="BG160" s="140"/>
      <c r="BH160" s="140"/>
      <c r="BI160" s="140"/>
      <c r="BJ160" s="140"/>
      <c r="BK160" s="140"/>
      <c r="BL160" s="140"/>
      <c r="BM160" s="140"/>
      <c r="BN160" s="140"/>
      <c r="BO160" s="140"/>
      <c r="BP160" s="140"/>
      <c r="BQ160" s="140"/>
    </row>
    <row r="161" spans="12:69" ht="19.5" customHeight="1">
      <c r="L161" s="140"/>
      <c r="M161" s="140"/>
      <c r="N161" s="140"/>
      <c r="O161" s="140"/>
      <c r="P161" s="140"/>
      <c r="Q161" s="140"/>
      <c r="R161" s="140"/>
      <c r="S161" s="140"/>
      <c r="T161" s="140"/>
      <c r="U161" s="140"/>
      <c r="V161" s="141"/>
      <c r="W161" s="142"/>
      <c r="X161" s="141"/>
      <c r="Y161" s="140"/>
      <c r="Z161" s="140"/>
      <c r="AA161" s="140"/>
      <c r="AB161" s="140"/>
      <c r="AC161" s="140"/>
      <c r="AD161" s="140"/>
      <c r="AE161" s="140"/>
      <c r="AF161" s="140"/>
      <c r="AG161" s="140"/>
      <c r="AH161" s="140"/>
      <c r="AI161" s="140"/>
      <c r="AJ161" s="140"/>
      <c r="AK161" s="140"/>
      <c r="AL161" s="140"/>
      <c r="AM161" s="140"/>
      <c r="AN161" s="140"/>
      <c r="AO161" s="140"/>
      <c r="AP161" s="140"/>
      <c r="AQ161" s="140"/>
      <c r="AR161" s="140"/>
      <c r="AS161" s="140"/>
      <c r="AT161" s="140"/>
      <c r="AU161" s="140"/>
      <c r="AV161" s="140"/>
      <c r="AW161" s="140"/>
      <c r="AX161" s="140"/>
      <c r="AY161" s="140"/>
      <c r="AZ161" s="140"/>
      <c r="BA161" s="140"/>
      <c r="BB161" s="140"/>
      <c r="BC161" s="140"/>
      <c r="BD161" s="140"/>
      <c r="BE161" s="140"/>
      <c r="BF161" s="140"/>
      <c r="BG161" s="140"/>
      <c r="BH161" s="140"/>
      <c r="BI161" s="140"/>
      <c r="BJ161" s="140"/>
      <c r="BK161" s="140"/>
      <c r="BL161" s="140"/>
      <c r="BM161" s="140"/>
      <c r="BN161" s="140"/>
      <c r="BO161" s="140"/>
      <c r="BP161" s="140"/>
      <c r="BQ161" s="140"/>
    </row>
    <row r="162" spans="12:69" ht="20.100000000000001" customHeight="1">
      <c r="L162" s="140"/>
      <c r="M162" s="140"/>
      <c r="N162" s="140"/>
      <c r="O162" s="140"/>
      <c r="P162" s="140"/>
      <c r="Q162" s="140"/>
      <c r="R162" s="140"/>
      <c r="S162" s="140"/>
      <c r="T162" s="140"/>
      <c r="U162" s="140"/>
      <c r="V162" s="141"/>
      <c r="W162" s="142"/>
      <c r="X162" s="141"/>
      <c r="Y162" s="140"/>
      <c r="Z162" s="140"/>
      <c r="AA162" s="140"/>
      <c r="AB162" s="140"/>
      <c r="AC162" s="140"/>
      <c r="AD162" s="140"/>
      <c r="AE162" s="140"/>
      <c r="AF162" s="140"/>
      <c r="AG162" s="140"/>
      <c r="AH162" s="140"/>
      <c r="AI162" s="140"/>
      <c r="AJ162" s="140"/>
      <c r="AK162" s="140"/>
      <c r="AL162" s="140"/>
      <c r="AM162" s="140"/>
      <c r="AN162" s="140"/>
      <c r="AO162" s="140"/>
      <c r="AP162" s="140"/>
      <c r="AQ162" s="140"/>
      <c r="AR162" s="140"/>
      <c r="AS162" s="140"/>
      <c r="AT162" s="140"/>
      <c r="AU162" s="140"/>
      <c r="AV162" s="140"/>
      <c r="AW162" s="140"/>
      <c r="AX162" s="140"/>
      <c r="AY162" s="140"/>
      <c r="AZ162" s="140"/>
      <c r="BA162" s="140"/>
      <c r="BB162" s="140"/>
      <c r="BC162" s="140"/>
      <c r="BD162" s="140"/>
      <c r="BE162" s="140"/>
      <c r="BF162" s="140"/>
      <c r="BG162" s="140"/>
      <c r="BH162" s="140"/>
      <c r="BI162" s="140"/>
      <c r="BJ162" s="140"/>
      <c r="BK162" s="140"/>
      <c r="BL162" s="140"/>
      <c r="BM162" s="140"/>
      <c r="BN162" s="140"/>
      <c r="BO162" s="140"/>
      <c r="BP162" s="140"/>
      <c r="BQ162" s="140"/>
    </row>
    <row r="163" spans="12:69" ht="20.100000000000001" customHeight="1">
      <c r="L163" s="140"/>
      <c r="M163" s="140"/>
      <c r="N163" s="140"/>
      <c r="O163" s="140"/>
      <c r="P163" s="140"/>
      <c r="Q163" s="140"/>
      <c r="R163" s="140"/>
      <c r="S163" s="140"/>
      <c r="T163" s="140"/>
      <c r="U163" s="140"/>
      <c r="V163" s="141"/>
      <c r="W163" s="142"/>
      <c r="X163" s="141"/>
      <c r="Y163" s="140"/>
      <c r="Z163" s="140"/>
      <c r="AA163" s="140"/>
      <c r="AB163" s="140"/>
      <c r="AC163" s="140"/>
      <c r="AD163" s="140"/>
      <c r="AE163" s="140"/>
      <c r="AF163" s="140"/>
      <c r="AG163" s="140"/>
      <c r="AH163" s="140"/>
      <c r="AI163" s="140"/>
      <c r="AJ163" s="140"/>
      <c r="AK163" s="140"/>
      <c r="AL163" s="140"/>
      <c r="AM163" s="140"/>
      <c r="AN163" s="140"/>
      <c r="AO163" s="140"/>
      <c r="AP163" s="140"/>
      <c r="AQ163" s="140"/>
      <c r="AR163" s="140"/>
      <c r="AS163" s="140"/>
      <c r="AT163" s="140"/>
      <c r="AU163" s="140"/>
      <c r="AV163" s="140"/>
      <c r="AW163" s="140"/>
      <c r="AX163" s="140"/>
      <c r="AY163" s="140"/>
      <c r="AZ163" s="140"/>
      <c r="BA163" s="140"/>
      <c r="BB163" s="140"/>
      <c r="BC163" s="140"/>
      <c r="BD163" s="140"/>
      <c r="BE163" s="140"/>
      <c r="BF163" s="140"/>
      <c r="BG163" s="140"/>
      <c r="BH163" s="140"/>
      <c r="BI163" s="140"/>
      <c r="BJ163" s="140"/>
      <c r="BK163" s="140"/>
      <c r="BL163" s="140"/>
      <c r="BM163" s="140"/>
      <c r="BN163" s="140"/>
      <c r="BO163" s="140"/>
      <c r="BP163" s="140"/>
      <c r="BQ163" s="140"/>
    </row>
    <row r="164" spans="12:69" ht="20.100000000000001" customHeight="1">
      <c r="L164" s="140"/>
      <c r="M164" s="140"/>
      <c r="N164" s="140"/>
      <c r="O164" s="140"/>
      <c r="P164" s="140"/>
      <c r="Q164" s="140"/>
      <c r="R164" s="140"/>
      <c r="S164" s="140"/>
      <c r="T164" s="140"/>
      <c r="U164" s="140"/>
      <c r="V164" s="141"/>
      <c r="W164" s="142"/>
      <c r="X164" s="141"/>
      <c r="Y164" s="140"/>
      <c r="Z164" s="140"/>
      <c r="AA164" s="140"/>
      <c r="AB164" s="140"/>
      <c r="AC164" s="140"/>
      <c r="AD164" s="140"/>
      <c r="AE164" s="140"/>
      <c r="AF164" s="140"/>
      <c r="AG164" s="140"/>
      <c r="AH164" s="140"/>
      <c r="AI164" s="140"/>
      <c r="AJ164" s="140"/>
      <c r="AK164" s="140"/>
      <c r="AL164" s="140"/>
      <c r="AM164" s="140"/>
      <c r="AN164" s="140"/>
      <c r="AO164" s="140"/>
      <c r="AP164" s="140"/>
      <c r="AQ164" s="140"/>
      <c r="AR164" s="140"/>
      <c r="AS164" s="140"/>
      <c r="AT164" s="140"/>
      <c r="AU164" s="140"/>
      <c r="AV164" s="140"/>
      <c r="AW164" s="140"/>
      <c r="AX164" s="140"/>
      <c r="AY164" s="140"/>
      <c r="AZ164" s="140"/>
      <c r="BA164" s="140"/>
      <c r="BB164" s="140"/>
      <c r="BC164" s="140"/>
      <c r="BD164" s="140"/>
      <c r="BE164" s="140"/>
      <c r="BF164" s="140"/>
      <c r="BG164" s="140"/>
      <c r="BH164" s="140"/>
      <c r="BI164" s="140"/>
      <c r="BJ164" s="140"/>
      <c r="BK164" s="140"/>
      <c r="BL164" s="140"/>
      <c r="BM164" s="140"/>
      <c r="BN164" s="140"/>
      <c r="BO164" s="140"/>
      <c r="BP164" s="140"/>
      <c r="BQ164" s="140"/>
    </row>
    <row r="165" spans="12:69" ht="20.100000000000001" customHeight="1">
      <c r="L165" s="140"/>
      <c r="M165" s="140"/>
      <c r="N165" s="140"/>
      <c r="O165" s="140"/>
      <c r="P165" s="140"/>
      <c r="Q165" s="140"/>
      <c r="R165" s="140"/>
      <c r="S165" s="140"/>
      <c r="T165" s="140"/>
      <c r="U165" s="140"/>
      <c r="V165" s="141"/>
      <c r="W165" s="142"/>
      <c r="X165" s="141"/>
      <c r="Y165" s="140"/>
      <c r="Z165" s="140"/>
      <c r="AA165" s="140"/>
      <c r="AB165" s="140"/>
      <c r="AC165" s="140"/>
      <c r="AD165" s="140"/>
      <c r="AE165" s="140"/>
      <c r="AF165" s="140"/>
      <c r="AG165" s="140"/>
      <c r="AH165" s="140"/>
      <c r="AI165" s="140"/>
      <c r="AJ165" s="140"/>
      <c r="AK165" s="140"/>
      <c r="AL165" s="140"/>
      <c r="AM165" s="140"/>
      <c r="AN165" s="140"/>
      <c r="AO165" s="140"/>
      <c r="AP165" s="140"/>
      <c r="AQ165" s="140"/>
      <c r="AR165" s="140"/>
      <c r="AS165" s="140"/>
      <c r="AT165" s="140"/>
      <c r="AU165" s="140"/>
      <c r="AV165" s="140"/>
      <c r="AW165" s="140"/>
      <c r="AX165" s="140"/>
      <c r="AY165" s="140"/>
      <c r="AZ165" s="140"/>
      <c r="BA165" s="140"/>
      <c r="BB165" s="140"/>
      <c r="BC165" s="140"/>
      <c r="BD165" s="140"/>
      <c r="BE165" s="140"/>
      <c r="BF165" s="140"/>
      <c r="BG165" s="140"/>
      <c r="BH165" s="140"/>
      <c r="BI165" s="140"/>
      <c r="BJ165" s="140"/>
      <c r="BK165" s="140"/>
      <c r="BL165" s="140"/>
      <c r="BM165" s="140"/>
      <c r="BN165" s="140"/>
      <c r="BO165" s="140"/>
      <c r="BP165" s="140"/>
      <c r="BQ165" s="140"/>
    </row>
    <row r="166" spans="12:69" ht="20.100000000000001" customHeight="1">
      <c r="L166" s="140"/>
      <c r="M166" s="140"/>
      <c r="N166" s="140"/>
      <c r="O166" s="140"/>
      <c r="P166" s="140"/>
      <c r="Q166" s="140"/>
      <c r="R166" s="140"/>
      <c r="S166" s="140"/>
      <c r="T166" s="140"/>
      <c r="U166" s="140"/>
      <c r="V166" s="141"/>
      <c r="W166" s="142"/>
      <c r="X166" s="141"/>
      <c r="Y166" s="140"/>
      <c r="Z166" s="140"/>
      <c r="AA166" s="140"/>
      <c r="AB166" s="140"/>
      <c r="AC166" s="140"/>
      <c r="AD166" s="140"/>
      <c r="AE166" s="140"/>
      <c r="AF166" s="140"/>
      <c r="AG166" s="140"/>
      <c r="AH166" s="140"/>
      <c r="AI166" s="140"/>
      <c r="AJ166" s="140"/>
      <c r="AK166" s="140"/>
      <c r="AL166" s="140"/>
      <c r="AM166" s="140"/>
      <c r="AN166" s="140"/>
      <c r="AO166" s="140"/>
      <c r="AP166" s="140"/>
      <c r="AQ166" s="140"/>
      <c r="AR166" s="140"/>
      <c r="AS166" s="140"/>
      <c r="AT166" s="140"/>
      <c r="AU166" s="140"/>
      <c r="AV166" s="140"/>
      <c r="AW166" s="140"/>
      <c r="AX166" s="140"/>
      <c r="AY166" s="140"/>
      <c r="AZ166" s="140"/>
      <c r="BA166" s="140"/>
      <c r="BB166" s="140"/>
      <c r="BC166" s="140"/>
      <c r="BD166" s="140"/>
      <c r="BE166" s="140"/>
      <c r="BF166" s="140"/>
      <c r="BG166" s="140"/>
      <c r="BH166" s="140"/>
      <c r="BI166" s="140"/>
      <c r="BJ166" s="140"/>
      <c r="BK166" s="140"/>
      <c r="BL166" s="140"/>
      <c r="BM166" s="140"/>
      <c r="BN166" s="140"/>
      <c r="BO166" s="140"/>
      <c r="BP166" s="140"/>
      <c r="BQ166" s="140"/>
    </row>
    <row r="167" spans="12:69" ht="20.100000000000001" customHeight="1">
      <c r="L167" s="140"/>
      <c r="M167" s="140"/>
      <c r="N167" s="140"/>
      <c r="O167" s="140"/>
      <c r="P167" s="140"/>
      <c r="Q167" s="140"/>
      <c r="R167" s="140"/>
      <c r="S167" s="140"/>
      <c r="T167" s="140"/>
      <c r="U167" s="140"/>
      <c r="V167" s="141"/>
      <c r="W167" s="142"/>
      <c r="X167" s="141"/>
      <c r="Y167" s="140"/>
      <c r="Z167" s="140"/>
      <c r="AA167" s="140"/>
      <c r="AB167" s="140"/>
      <c r="AC167" s="140"/>
      <c r="AD167" s="140"/>
      <c r="AE167" s="140"/>
      <c r="AF167" s="140"/>
      <c r="AG167" s="140"/>
      <c r="AH167" s="140"/>
      <c r="AI167" s="140"/>
      <c r="AJ167" s="140"/>
      <c r="AK167" s="140"/>
      <c r="AL167" s="140"/>
      <c r="AM167" s="140"/>
      <c r="AN167" s="140"/>
      <c r="AO167" s="140"/>
      <c r="AP167" s="140"/>
      <c r="AQ167" s="140"/>
      <c r="AR167" s="140"/>
      <c r="AS167" s="140"/>
      <c r="AT167" s="140"/>
      <c r="AU167" s="140"/>
      <c r="AV167" s="140"/>
      <c r="AW167" s="140"/>
      <c r="AX167" s="140"/>
      <c r="AY167" s="140"/>
      <c r="AZ167" s="140"/>
      <c r="BA167" s="140"/>
      <c r="BB167" s="140"/>
      <c r="BC167" s="140"/>
      <c r="BD167" s="140"/>
      <c r="BE167" s="140"/>
      <c r="BF167" s="140"/>
      <c r="BG167" s="140"/>
      <c r="BH167" s="140"/>
      <c r="BI167" s="140"/>
      <c r="BJ167" s="140"/>
      <c r="BK167" s="140"/>
      <c r="BL167" s="140"/>
      <c r="BM167" s="140"/>
      <c r="BN167" s="140"/>
      <c r="BO167" s="140"/>
      <c r="BP167" s="140"/>
      <c r="BQ167" s="140"/>
    </row>
    <row r="168" spans="12:69" ht="20.100000000000001" customHeight="1">
      <c r="L168" s="140"/>
      <c r="M168" s="140"/>
      <c r="N168" s="140"/>
      <c r="O168" s="140"/>
      <c r="P168" s="140"/>
      <c r="Q168" s="140"/>
      <c r="R168" s="140"/>
      <c r="S168" s="140"/>
      <c r="T168" s="140"/>
      <c r="U168" s="140"/>
      <c r="V168" s="141"/>
      <c r="W168" s="142"/>
      <c r="X168" s="141"/>
      <c r="Y168" s="140"/>
      <c r="Z168" s="140"/>
      <c r="AA168" s="140"/>
      <c r="AB168" s="140"/>
      <c r="AC168" s="140"/>
      <c r="AD168" s="140"/>
      <c r="AE168" s="140"/>
      <c r="AF168" s="140"/>
      <c r="AG168" s="140"/>
      <c r="AH168" s="140"/>
      <c r="AI168" s="140"/>
      <c r="AJ168" s="140"/>
      <c r="AK168" s="140"/>
      <c r="AL168" s="140"/>
      <c r="AM168" s="140"/>
      <c r="AN168" s="140"/>
      <c r="AO168" s="140"/>
      <c r="AP168" s="140"/>
      <c r="AQ168" s="140"/>
      <c r="AR168" s="140"/>
      <c r="AS168" s="140"/>
      <c r="AT168" s="140"/>
      <c r="AU168" s="140"/>
      <c r="AV168" s="140"/>
      <c r="AW168" s="140"/>
      <c r="AX168" s="140"/>
      <c r="AY168" s="140"/>
      <c r="AZ168" s="140"/>
      <c r="BA168" s="140"/>
      <c r="BB168" s="140"/>
      <c r="BC168" s="140"/>
      <c r="BD168" s="140"/>
      <c r="BE168" s="140"/>
      <c r="BF168" s="140"/>
      <c r="BG168" s="140"/>
      <c r="BH168" s="140"/>
      <c r="BI168" s="140"/>
      <c r="BJ168" s="140"/>
      <c r="BK168" s="140"/>
      <c r="BL168" s="140"/>
      <c r="BM168" s="140"/>
      <c r="BN168" s="140"/>
      <c r="BO168" s="140"/>
      <c r="BP168" s="140"/>
      <c r="BQ168" s="140"/>
    </row>
    <row r="169" spans="12:69" ht="20.100000000000001" customHeight="1">
      <c r="L169" s="140"/>
      <c r="M169" s="140"/>
      <c r="N169" s="140"/>
      <c r="O169" s="140"/>
      <c r="P169" s="140"/>
      <c r="Q169" s="140"/>
      <c r="R169" s="140"/>
      <c r="S169" s="140"/>
      <c r="T169" s="140"/>
      <c r="U169" s="140"/>
      <c r="V169" s="141"/>
      <c r="W169" s="142"/>
      <c r="X169" s="141"/>
      <c r="Y169" s="140"/>
      <c r="Z169" s="140"/>
      <c r="AA169" s="140"/>
      <c r="AB169" s="140"/>
      <c r="AC169" s="140"/>
      <c r="AD169" s="140"/>
      <c r="AE169" s="140"/>
      <c r="AF169" s="140"/>
      <c r="AG169" s="140"/>
      <c r="AH169" s="140"/>
      <c r="AI169" s="140"/>
      <c r="AJ169" s="140"/>
      <c r="AK169" s="140"/>
      <c r="AL169" s="140"/>
      <c r="AM169" s="140"/>
      <c r="AN169" s="140"/>
      <c r="AO169" s="140"/>
      <c r="AP169" s="140"/>
      <c r="AQ169" s="140"/>
      <c r="AR169" s="140"/>
      <c r="AS169" s="140"/>
      <c r="AT169" s="140"/>
      <c r="AU169" s="140"/>
      <c r="AV169" s="140"/>
      <c r="AW169" s="140"/>
      <c r="AX169" s="140"/>
      <c r="AY169" s="140"/>
      <c r="AZ169" s="140"/>
      <c r="BA169" s="140"/>
      <c r="BB169" s="140"/>
      <c r="BC169" s="140"/>
      <c r="BD169" s="140"/>
      <c r="BE169" s="140"/>
      <c r="BF169" s="140"/>
      <c r="BG169" s="140"/>
      <c r="BH169" s="140"/>
      <c r="BI169" s="140"/>
      <c r="BJ169" s="140"/>
      <c r="BK169" s="140"/>
      <c r="BL169" s="140"/>
      <c r="BM169" s="140"/>
      <c r="BN169" s="140"/>
      <c r="BO169" s="140"/>
      <c r="BP169" s="140"/>
      <c r="BQ169" s="140"/>
    </row>
    <row r="170" spans="12:69" ht="20.100000000000001" customHeight="1">
      <c r="L170" s="140"/>
      <c r="M170" s="140"/>
      <c r="N170" s="140"/>
      <c r="O170" s="140"/>
      <c r="P170" s="140"/>
      <c r="Q170" s="140"/>
      <c r="R170" s="140"/>
      <c r="S170" s="140"/>
      <c r="T170" s="140"/>
      <c r="U170" s="140"/>
      <c r="V170" s="141"/>
      <c r="W170" s="142"/>
      <c r="X170" s="141"/>
      <c r="Y170" s="140"/>
      <c r="Z170" s="140"/>
      <c r="AA170" s="140"/>
      <c r="AB170" s="140"/>
      <c r="AC170" s="140"/>
      <c r="AD170" s="140"/>
      <c r="AE170" s="140"/>
      <c r="AF170" s="140"/>
      <c r="AG170" s="140"/>
      <c r="AH170" s="140"/>
      <c r="AI170" s="140"/>
      <c r="AJ170" s="140"/>
      <c r="AK170" s="140"/>
      <c r="AL170" s="140"/>
      <c r="AM170" s="140"/>
      <c r="AN170" s="140"/>
      <c r="AO170" s="140"/>
      <c r="AP170" s="140"/>
      <c r="AQ170" s="140"/>
      <c r="AR170" s="140"/>
      <c r="AS170" s="140"/>
      <c r="AT170" s="140"/>
      <c r="AU170" s="140"/>
      <c r="AV170" s="140"/>
      <c r="AW170" s="140"/>
      <c r="AX170" s="140"/>
      <c r="AY170" s="140"/>
      <c r="AZ170" s="140"/>
      <c r="BA170" s="140"/>
      <c r="BB170" s="140"/>
      <c r="BC170" s="140"/>
      <c r="BD170" s="140"/>
      <c r="BE170" s="140"/>
      <c r="BF170" s="140"/>
      <c r="BG170" s="140"/>
      <c r="BH170" s="140"/>
      <c r="BI170" s="140"/>
      <c r="BJ170" s="140"/>
      <c r="BK170" s="140"/>
      <c r="BL170" s="140"/>
      <c r="BM170" s="140"/>
      <c r="BN170" s="140"/>
      <c r="BO170" s="140"/>
      <c r="BP170" s="140"/>
      <c r="BQ170" s="140"/>
    </row>
    <row r="171" spans="12:69" ht="20.100000000000001" customHeight="1">
      <c r="L171" s="140"/>
      <c r="M171" s="140"/>
      <c r="N171" s="140"/>
      <c r="O171" s="140"/>
      <c r="P171" s="140"/>
      <c r="Q171" s="140"/>
      <c r="R171" s="140"/>
      <c r="S171" s="140"/>
      <c r="T171" s="140"/>
      <c r="U171" s="140"/>
      <c r="V171" s="141"/>
      <c r="W171" s="142"/>
      <c r="X171" s="141"/>
      <c r="Y171" s="140"/>
      <c r="Z171" s="140"/>
      <c r="AA171" s="140"/>
      <c r="AB171" s="140"/>
      <c r="AC171" s="140"/>
      <c r="AD171" s="140"/>
      <c r="AE171" s="140"/>
      <c r="AF171" s="140"/>
      <c r="AG171" s="140"/>
      <c r="AH171" s="140"/>
      <c r="AI171" s="140"/>
      <c r="AJ171" s="140"/>
      <c r="AK171" s="140"/>
      <c r="AL171" s="140"/>
      <c r="AM171" s="140"/>
      <c r="AN171" s="140"/>
      <c r="AO171" s="140"/>
      <c r="AP171" s="140"/>
      <c r="AQ171" s="140"/>
      <c r="AR171" s="140"/>
      <c r="AS171" s="140"/>
      <c r="AT171" s="140"/>
      <c r="AU171" s="140"/>
      <c r="AV171" s="140"/>
      <c r="AW171" s="140"/>
      <c r="AX171" s="140"/>
      <c r="AY171" s="140"/>
      <c r="AZ171" s="140"/>
      <c r="BA171" s="140"/>
      <c r="BB171" s="140"/>
      <c r="BC171" s="140"/>
      <c r="BD171" s="140"/>
      <c r="BE171" s="140"/>
      <c r="BF171" s="140"/>
      <c r="BG171" s="140"/>
      <c r="BH171" s="140"/>
      <c r="BI171" s="140"/>
      <c r="BJ171" s="140"/>
      <c r="BK171" s="140"/>
      <c r="BL171" s="140"/>
      <c r="BM171" s="140"/>
      <c r="BN171" s="140"/>
      <c r="BO171" s="140"/>
      <c r="BP171" s="140"/>
      <c r="BQ171" s="140"/>
    </row>
    <row r="172" spans="12:69" ht="20.100000000000001" customHeight="1">
      <c r="L172" s="140"/>
      <c r="M172" s="140"/>
      <c r="N172" s="140"/>
      <c r="O172" s="140"/>
      <c r="P172" s="140"/>
      <c r="Q172" s="140"/>
      <c r="R172" s="140"/>
      <c r="S172" s="140"/>
      <c r="T172" s="140"/>
      <c r="U172" s="140"/>
      <c r="V172" s="141"/>
      <c r="W172" s="142"/>
      <c r="X172" s="141"/>
      <c r="Y172" s="140"/>
      <c r="Z172" s="140"/>
      <c r="AA172" s="140"/>
      <c r="AB172" s="140"/>
      <c r="AC172" s="140"/>
      <c r="AD172" s="140"/>
      <c r="AE172" s="140"/>
      <c r="AF172" s="140"/>
      <c r="AG172" s="140"/>
      <c r="AH172" s="140"/>
      <c r="AI172" s="140"/>
      <c r="AJ172" s="140"/>
      <c r="AK172" s="140"/>
      <c r="AL172" s="140"/>
      <c r="AM172" s="140"/>
      <c r="AN172" s="140"/>
      <c r="AO172" s="140"/>
      <c r="AP172" s="140"/>
      <c r="AQ172" s="140"/>
      <c r="AR172" s="140"/>
      <c r="AS172" s="140"/>
      <c r="AT172" s="140"/>
      <c r="AU172" s="140"/>
      <c r="AV172" s="140"/>
      <c r="AW172" s="140"/>
      <c r="AX172" s="140"/>
      <c r="AY172" s="140"/>
      <c r="AZ172" s="140"/>
      <c r="BA172" s="140"/>
      <c r="BB172" s="140"/>
      <c r="BC172" s="140"/>
      <c r="BD172" s="140"/>
      <c r="BE172" s="140"/>
      <c r="BF172" s="140"/>
      <c r="BG172" s="140"/>
      <c r="BH172" s="140"/>
      <c r="BI172" s="140"/>
      <c r="BJ172" s="140"/>
      <c r="BK172" s="140"/>
      <c r="BL172" s="140"/>
      <c r="BM172" s="140"/>
      <c r="BN172" s="140"/>
      <c r="BO172" s="140"/>
      <c r="BP172" s="140"/>
      <c r="BQ172" s="140"/>
    </row>
    <row r="173" spans="12:69" ht="20.100000000000001" customHeight="1">
      <c r="L173" s="140"/>
      <c r="M173" s="140"/>
      <c r="N173" s="140"/>
      <c r="O173" s="140"/>
      <c r="P173" s="140"/>
      <c r="Q173" s="140"/>
      <c r="R173" s="140"/>
      <c r="S173" s="140"/>
      <c r="T173" s="140"/>
      <c r="U173" s="140"/>
      <c r="V173" s="141"/>
      <c r="W173" s="142"/>
      <c r="X173" s="141"/>
      <c r="Y173" s="140"/>
      <c r="Z173" s="140"/>
      <c r="AA173" s="140"/>
      <c r="AB173" s="140"/>
      <c r="AC173" s="140"/>
      <c r="AD173" s="140"/>
      <c r="AE173" s="140"/>
      <c r="AF173" s="140"/>
      <c r="AG173" s="140"/>
      <c r="AH173" s="140"/>
      <c r="AI173" s="140"/>
      <c r="AJ173" s="140"/>
      <c r="AK173" s="140"/>
      <c r="AL173" s="140"/>
      <c r="AM173" s="140"/>
      <c r="AN173" s="140"/>
      <c r="AO173" s="140"/>
      <c r="AP173" s="140"/>
      <c r="AQ173" s="140"/>
      <c r="AR173" s="140"/>
      <c r="AS173" s="140"/>
      <c r="AT173" s="140"/>
      <c r="AU173" s="140"/>
      <c r="AV173" s="140"/>
      <c r="AW173" s="140"/>
      <c r="AX173" s="140"/>
      <c r="AY173" s="140"/>
      <c r="AZ173" s="140"/>
      <c r="BA173" s="140"/>
      <c r="BB173" s="140"/>
      <c r="BC173" s="140"/>
      <c r="BD173" s="140"/>
      <c r="BE173" s="140"/>
      <c r="BF173" s="140"/>
      <c r="BG173" s="140"/>
      <c r="BH173" s="140"/>
      <c r="BI173" s="140"/>
      <c r="BJ173" s="140"/>
      <c r="BK173" s="140"/>
      <c r="BL173" s="140"/>
      <c r="BM173" s="140"/>
      <c r="BN173" s="140"/>
      <c r="BO173" s="140"/>
      <c r="BP173" s="140"/>
      <c r="BQ173" s="140"/>
    </row>
    <row r="174" spans="12:69" ht="20.100000000000001" customHeight="1">
      <c r="L174" s="140"/>
      <c r="M174" s="140"/>
      <c r="N174" s="140"/>
      <c r="O174" s="140"/>
      <c r="P174" s="140"/>
      <c r="Q174" s="140"/>
      <c r="R174" s="140"/>
      <c r="S174" s="140"/>
      <c r="T174" s="140"/>
      <c r="U174" s="140"/>
      <c r="V174" s="141"/>
      <c r="W174" s="142"/>
      <c r="X174" s="141"/>
      <c r="Y174" s="140"/>
      <c r="Z174" s="140"/>
      <c r="AA174" s="140"/>
      <c r="AB174" s="140"/>
      <c r="AC174" s="140"/>
      <c r="AD174" s="140"/>
      <c r="AE174" s="140"/>
      <c r="AF174" s="140"/>
      <c r="AG174" s="140"/>
      <c r="AH174" s="140"/>
      <c r="AI174" s="140"/>
      <c r="AJ174" s="140"/>
      <c r="AK174" s="140"/>
      <c r="AL174" s="140"/>
      <c r="AM174" s="140"/>
      <c r="AN174" s="140"/>
      <c r="AO174" s="140"/>
      <c r="AP174" s="140"/>
      <c r="AQ174" s="140"/>
      <c r="AR174" s="140"/>
      <c r="AS174" s="140"/>
      <c r="AT174" s="140"/>
      <c r="AU174" s="140"/>
      <c r="AV174" s="140"/>
      <c r="AW174" s="140"/>
      <c r="AX174" s="140"/>
      <c r="AY174" s="140"/>
      <c r="AZ174" s="140"/>
      <c r="BA174" s="140"/>
      <c r="BB174" s="140"/>
      <c r="BC174" s="140"/>
      <c r="BD174" s="140"/>
      <c r="BE174" s="140"/>
      <c r="BF174" s="140"/>
      <c r="BG174" s="140"/>
      <c r="BH174" s="140"/>
      <c r="BI174" s="140"/>
      <c r="BJ174" s="140"/>
      <c r="BK174" s="140"/>
      <c r="BL174" s="140"/>
      <c r="BM174" s="140"/>
      <c r="BN174" s="140"/>
      <c r="BO174" s="140"/>
      <c r="BP174" s="140"/>
      <c r="BQ174" s="140"/>
    </row>
    <row r="175" spans="12:69" ht="20.100000000000001" customHeight="1">
      <c r="L175" s="140"/>
      <c r="M175" s="140"/>
      <c r="N175" s="140"/>
      <c r="O175" s="140"/>
      <c r="P175" s="140"/>
      <c r="Q175" s="140"/>
      <c r="R175" s="140"/>
      <c r="S175" s="140"/>
      <c r="T175" s="140"/>
      <c r="U175" s="140"/>
      <c r="V175" s="141"/>
      <c r="W175" s="142"/>
      <c r="X175" s="141"/>
      <c r="Y175" s="140"/>
      <c r="Z175" s="140"/>
      <c r="AA175" s="140"/>
      <c r="AB175" s="140"/>
      <c r="AC175" s="140"/>
      <c r="AD175" s="140"/>
      <c r="AE175" s="140"/>
      <c r="AF175" s="140"/>
      <c r="AG175" s="140"/>
      <c r="AH175" s="140"/>
      <c r="AI175" s="140"/>
      <c r="AJ175" s="140"/>
      <c r="AK175" s="140"/>
      <c r="AL175" s="140"/>
      <c r="AM175" s="140"/>
      <c r="AN175" s="140"/>
      <c r="AO175" s="140"/>
      <c r="AP175" s="140"/>
      <c r="AQ175" s="140"/>
      <c r="AR175" s="140"/>
      <c r="AS175" s="140"/>
      <c r="AT175" s="140"/>
      <c r="AU175" s="140"/>
      <c r="AV175" s="140"/>
      <c r="AW175" s="140"/>
      <c r="AX175" s="140"/>
      <c r="AY175" s="140"/>
      <c r="AZ175" s="140"/>
      <c r="BA175" s="140"/>
      <c r="BB175" s="140"/>
      <c r="BC175" s="140"/>
      <c r="BD175" s="140"/>
      <c r="BE175" s="140"/>
      <c r="BF175" s="140"/>
      <c r="BG175" s="140"/>
      <c r="BH175" s="140"/>
      <c r="BI175" s="140"/>
      <c r="BJ175" s="140"/>
      <c r="BK175" s="140"/>
      <c r="BL175" s="140"/>
      <c r="BM175" s="140"/>
      <c r="BN175" s="140"/>
      <c r="BO175" s="140"/>
      <c r="BP175" s="140"/>
      <c r="BQ175" s="140"/>
    </row>
    <row r="176" spans="12:69" ht="20.100000000000001" customHeight="1">
      <c r="L176" s="140"/>
      <c r="M176" s="140"/>
      <c r="N176" s="140"/>
      <c r="O176" s="140"/>
      <c r="P176" s="140"/>
      <c r="Q176" s="140"/>
      <c r="R176" s="140"/>
      <c r="S176" s="140"/>
      <c r="T176" s="140"/>
      <c r="U176" s="140"/>
      <c r="V176" s="141"/>
      <c r="W176" s="142"/>
      <c r="X176" s="141"/>
      <c r="Y176" s="140"/>
      <c r="Z176" s="140"/>
      <c r="AA176" s="140"/>
      <c r="AB176" s="140"/>
      <c r="AC176" s="140"/>
      <c r="AD176" s="140"/>
      <c r="AE176" s="140"/>
      <c r="AF176" s="140"/>
      <c r="AG176" s="140"/>
      <c r="AH176" s="140"/>
      <c r="AI176" s="140"/>
      <c r="AJ176" s="140"/>
      <c r="AK176" s="140"/>
      <c r="AL176" s="140"/>
      <c r="AM176" s="140"/>
      <c r="AN176" s="140"/>
      <c r="AO176" s="140"/>
      <c r="AP176" s="140"/>
      <c r="AQ176" s="140"/>
      <c r="AR176" s="140"/>
      <c r="AS176" s="140"/>
      <c r="AT176" s="140"/>
      <c r="AU176" s="140"/>
      <c r="AV176" s="140"/>
      <c r="AW176" s="140"/>
      <c r="AX176" s="140"/>
      <c r="AY176" s="140"/>
      <c r="AZ176" s="140"/>
      <c r="BA176" s="140"/>
      <c r="BB176" s="140"/>
      <c r="BC176" s="140"/>
      <c r="BD176" s="140"/>
      <c r="BE176" s="140"/>
      <c r="BF176" s="140"/>
      <c r="BG176" s="140"/>
      <c r="BH176" s="140"/>
      <c r="BI176" s="140"/>
      <c r="BJ176" s="140"/>
      <c r="BK176" s="140"/>
      <c r="BL176" s="140"/>
      <c r="BM176" s="140"/>
      <c r="BN176" s="140"/>
      <c r="BO176" s="140"/>
      <c r="BP176" s="140"/>
      <c r="BQ176" s="140"/>
    </row>
    <row r="177" spans="12:69" ht="20.100000000000001" customHeight="1">
      <c r="L177" s="140"/>
      <c r="M177" s="140"/>
      <c r="N177" s="140"/>
      <c r="O177" s="140"/>
      <c r="P177" s="140"/>
      <c r="Q177" s="140"/>
      <c r="R177" s="140"/>
      <c r="S177" s="140"/>
      <c r="T177" s="140"/>
      <c r="U177" s="140"/>
      <c r="V177" s="141"/>
      <c r="W177" s="142"/>
      <c r="X177" s="141"/>
      <c r="Y177" s="140"/>
      <c r="Z177" s="140"/>
      <c r="AA177" s="140"/>
      <c r="AB177" s="140"/>
      <c r="AC177" s="140"/>
      <c r="AD177" s="140"/>
      <c r="AE177" s="140"/>
      <c r="AF177" s="140"/>
      <c r="AG177" s="140"/>
      <c r="AH177" s="140"/>
      <c r="AI177" s="140"/>
      <c r="AJ177" s="140"/>
      <c r="AK177" s="140"/>
      <c r="AL177" s="140"/>
      <c r="AM177" s="140"/>
      <c r="AN177" s="140"/>
      <c r="AO177" s="140"/>
      <c r="AP177" s="140"/>
      <c r="AQ177" s="140"/>
      <c r="AR177" s="140"/>
      <c r="AS177" s="140"/>
      <c r="AT177" s="140"/>
      <c r="AU177" s="140"/>
      <c r="AV177" s="140"/>
      <c r="AW177" s="140"/>
      <c r="AX177" s="140"/>
      <c r="AY177" s="140"/>
      <c r="AZ177" s="140"/>
      <c r="BA177" s="140"/>
      <c r="BB177" s="140"/>
      <c r="BC177" s="140"/>
      <c r="BD177" s="140"/>
      <c r="BE177" s="140"/>
      <c r="BF177" s="140"/>
      <c r="BG177" s="140"/>
      <c r="BH177" s="140"/>
      <c r="BI177" s="140"/>
      <c r="BJ177" s="140"/>
      <c r="BK177" s="140"/>
      <c r="BL177" s="140"/>
      <c r="BM177" s="140"/>
      <c r="BN177" s="140"/>
      <c r="BO177" s="140"/>
      <c r="BP177" s="140"/>
      <c r="BQ177" s="140"/>
    </row>
    <row r="178" spans="12:69" ht="20.100000000000001" customHeight="1">
      <c r="L178" s="140"/>
      <c r="M178" s="140"/>
      <c r="N178" s="140"/>
      <c r="O178" s="140"/>
      <c r="P178" s="140"/>
      <c r="Q178" s="140"/>
      <c r="R178" s="140"/>
      <c r="S178" s="140"/>
      <c r="T178" s="140"/>
      <c r="U178" s="140"/>
      <c r="V178" s="141"/>
      <c r="W178" s="142"/>
      <c r="X178" s="141"/>
      <c r="Y178" s="140"/>
      <c r="Z178" s="140"/>
      <c r="AA178" s="140"/>
      <c r="AB178" s="140"/>
      <c r="AC178" s="140"/>
      <c r="AD178" s="140"/>
      <c r="AE178" s="140"/>
      <c r="AF178" s="140"/>
      <c r="AG178" s="140"/>
      <c r="AH178" s="140"/>
      <c r="AI178" s="140"/>
      <c r="AJ178" s="140"/>
      <c r="AK178" s="140"/>
      <c r="AL178" s="140"/>
      <c r="AM178" s="140"/>
      <c r="AN178" s="140"/>
      <c r="AO178" s="140"/>
      <c r="AP178" s="140"/>
      <c r="AQ178" s="140"/>
      <c r="AR178" s="140"/>
      <c r="AS178" s="140"/>
      <c r="AT178" s="140"/>
      <c r="AU178" s="140"/>
      <c r="AV178" s="140"/>
      <c r="AW178" s="140"/>
      <c r="AX178" s="140"/>
      <c r="AY178" s="140"/>
      <c r="AZ178" s="140"/>
      <c r="BA178" s="140"/>
      <c r="BB178" s="140"/>
      <c r="BC178" s="140"/>
      <c r="BD178" s="140"/>
      <c r="BE178" s="140"/>
      <c r="BF178" s="140"/>
      <c r="BG178" s="140"/>
      <c r="BH178" s="140"/>
      <c r="BI178" s="140"/>
      <c r="BJ178" s="140"/>
      <c r="BK178" s="140"/>
      <c r="BL178" s="140"/>
      <c r="BM178" s="140"/>
      <c r="BN178" s="140"/>
      <c r="BO178" s="140"/>
      <c r="BP178" s="140"/>
      <c r="BQ178" s="140"/>
    </row>
    <row r="179" spans="12:69" ht="20.100000000000001" customHeight="1">
      <c r="L179" s="140"/>
      <c r="M179" s="140"/>
      <c r="N179" s="140"/>
      <c r="O179" s="140"/>
      <c r="P179" s="140"/>
      <c r="Q179" s="140"/>
      <c r="R179" s="140"/>
      <c r="S179" s="140"/>
      <c r="T179" s="140"/>
      <c r="U179" s="140"/>
      <c r="V179" s="141"/>
      <c r="W179" s="142"/>
      <c r="X179" s="141"/>
      <c r="Y179" s="140"/>
      <c r="Z179" s="140"/>
      <c r="AA179" s="140"/>
      <c r="AB179" s="140"/>
      <c r="AC179" s="140"/>
      <c r="AD179" s="140"/>
      <c r="AE179" s="140"/>
      <c r="AF179" s="140"/>
      <c r="AG179" s="140"/>
      <c r="AH179" s="140"/>
      <c r="AI179" s="140"/>
      <c r="AJ179" s="140"/>
      <c r="AK179" s="140"/>
      <c r="AL179" s="140"/>
      <c r="AM179" s="140"/>
      <c r="AN179" s="140"/>
      <c r="AO179" s="140"/>
      <c r="AP179" s="140"/>
      <c r="AQ179" s="140"/>
      <c r="AR179" s="140"/>
      <c r="AS179" s="140"/>
      <c r="AT179" s="140"/>
      <c r="AU179" s="140"/>
      <c r="AV179" s="140"/>
      <c r="AW179" s="140"/>
      <c r="AX179" s="140"/>
      <c r="AY179" s="140"/>
      <c r="AZ179" s="140"/>
      <c r="BA179" s="140"/>
      <c r="BB179" s="140"/>
      <c r="BC179" s="140"/>
      <c r="BD179" s="140"/>
      <c r="BE179" s="140"/>
      <c r="BF179" s="140"/>
      <c r="BG179" s="140"/>
      <c r="BH179" s="140"/>
      <c r="BI179" s="140"/>
      <c r="BJ179" s="140"/>
      <c r="BK179" s="140"/>
      <c r="BL179" s="140"/>
      <c r="BM179" s="140"/>
      <c r="BN179" s="140"/>
      <c r="BO179" s="140"/>
      <c r="BP179" s="140"/>
      <c r="BQ179" s="140"/>
    </row>
    <row r="180" spans="12:69" ht="20.100000000000001" customHeight="1">
      <c r="L180" s="140"/>
      <c r="M180" s="140"/>
      <c r="N180" s="140"/>
      <c r="O180" s="140"/>
      <c r="P180" s="140"/>
      <c r="Q180" s="140"/>
      <c r="R180" s="140"/>
      <c r="S180" s="140"/>
      <c r="T180" s="140"/>
      <c r="U180" s="140"/>
      <c r="V180" s="141"/>
      <c r="W180" s="142"/>
      <c r="X180" s="141"/>
      <c r="Y180" s="140"/>
      <c r="Z180" s="140"/>
      <c r="AA180" s="140"/>
      <c r="AB180" s="140"/>
      <c r="AC180" s="140"/>
      <c r="AD180" s="140"/>
      <c r="AE180" s="140"/>
      <c r="AF180" s="140"/>
      <c r="AG180" s="140"/>
      <c r="AH180" s="140"/>
      <c r="AI180" s="140"/>
      <c r="AJ180" s="140"/>
      <c r="AK180" s="140"/>
      <c r="AL180" s="140"/>
      <c r="AM180" s="140"/>
      <c r="AN180" s="140"/>
      <c r="AO180" s="140"/>
      <c r="AP180" s="140"/>
      <c r="AQ180" s="140"/>
      <c r="AR180" s="140"/>
      <c r="AS180" s="140"/>
      <c r="AT180" s="140"/>
      <c r="AU180" s="140"/>
      <c r="AV180" s="140"/>
      <c r="AW180" s="140"/>
      <c r="AX180" s="140"/>
      <c r="AY180" s="140"/>
      <c r="AZ180" s="140"/>
      <c r="BA180" s="140"/>
      <c r="BB180" s="140"/>
      <c r="BC180" s="140"/>
      <c r="BD180" s="140"/>
      <c r="BE180" s="140"/>
      <c r="BF180" s="140"/>
      <c r="BG180" s="140"/>
      <c r="BH180" s="140"/>
      <c r="BI180" s="140"/>
      <c r="BJ180" s="140"/>
      <c r="BK180" s="140"/>
      <c r="BL180" s="140"/>
      <c r="BM180" s="140"/>
      <c r="BN180" s="140"/>
      <c r="BO180" s="140"/>
      <c r="BP180" s="140"/>
      <c r="BQ180" s="140"/>
    </row>
    <row r="181" spans="12:69" ht="20.100000000000001" customHeight="1"/>
    <row r="182" spans="12:69" ht="20.100000000000001" customHeight="1"/>
    <row r="183" spans="12:69" ht="20.100000000000001" customHeight="1"/>
    <row r="184" spans="12:69" ht="20.100000000000001" customHeight="1"/>
    <row r="185" spans="12:69" ht="20.100000000000001" customHeight="1"/>
    <row r="186" spans="12:69" ht="20.100000000000001" customHeight="1"/>
    <row r="187" spans="12:69" ht="20.100000000000001" customHeight="1"/>
    <row r="188" spans="12:69" ht="20.100000000000001" customHeight="1"/>
    <row r="189" spans="12:69" ht="20.100000000000001" customHeight="1"/>
    <row r="190" spans="12:69" ht="20.100000000000001" customHeight="1"/>
    <row r="191" spans="12:69" ht="20.100000000000001" customHeight="1"/>
    <row r="192" spans="12:69" ht="20.100000000000001" customHeight="1"/>
    <row r="193" ht="20.100000000000001" customHeight="1"/>
    <row r="194" ht="20.100000000000001" customHeight="1"/>
    <row r="195" ht="20.100000000000001" customHeight="1"/>
    <row r="196" ht="20.100000000000001" customHeight="1"/>
    <row r="197" ht="20.100000000000001" customHeight="1"/>
    <row r="198" ht="20.100000000000001" customHeight="1"/>
    <row r="199" ht="20.100000000000001" customHeight="1"/>
    <row r="200" ht="20.100000000000001" customHeight="1"/>
    <row r="201" ht="20.100000000000001" customHeight="1"/>
    <row r="202" ht="20.100000000000001" customHeight="1"/>
    <row r="203" ht="20.100000000000001" customHeight="1"/>
    <row r="204" ht="20.100000000000001" customHeight="1"/>
    <row r="205" ht="20.100000000000001" customHeight="1"/>
    <row r="206" ht="20.100000000000001" customHeight="1"/>
    <row r="207" ht="20.100000000000001" customHeight="1"/>
    <row r="208" ht="20.100000000000001" customHeight="1"/>
    <row r="209" ht="20.100000000000001" customHeight="1"/>
    <row r="210" ht="20.100000000000001" customHeight="1"/>
    <row r="211" ht="20.100000000000001" customHeight="1"/>
    <row r="212" ht="20.100000000000001" customHeight="1"/>
    <row r="213" ht="20.100000000000001" customHeight="1"/>
    <row r="214" ht="20.100000000000001" customHeight="1"/>
    <row r="215" ht="20.100000000000001" customHeight="1"/>
    <row r="216" ht="20.100000000000001" customHeight="1"/>
    <row r="217" ht="20.100000000000001" customHeight="1"/>
    <row r="218" ht="20.100000000000001" customHeight="1"/>
    <row r="219" ht="20.100000000000001" customHeight="1"/>
    <row r="220" ht="20.100000000000001" customHeight="1"/>
    <row r="221" ht="19.5" customHeight="1"/>
    <row r="222" ht="20.100000000000001" customHeight="1"/>
    <row r="223" ht="20.100000000000001" customHeight="1"/>
    <row r="224" ht="20.100000000000001" customHeight="1"/>
    <row r="225" ht="20.100000000000001" customHeight="1"/>
    <row r="226" ht="20.100000000000001" customHeight="1"/>
    <row r="227" ht="20.100000000000001" customHeight="1"/>
    <row r="228" ht="20.100000000000001" customHeight="1"/>
    <row r="229" ht="20.100000000000001" customHeight="1"/>
    <row r="230" ht="20.100000000000001" customHeight="1"/>
    <row r="231" ht="20.100000000000001" customHeight="1"/>
    <row r="232" ht="20.100000000000001" customHeight="1"/>
    <row r="233" ht="20.100000000000001" customHeight="1"/>
    <row r="234" ht="20.100000000000001" customHeight="1"/>
    <row r="235" ht="20.100000000000001" customHeight="1"/>
    <row r="236" ht="20.100000000000001" customHeight="1"/>
    <row r="237" ht="20.100000000000001" customHeight="1"/>
    <row r="238" ht="20.100000000000001" customHeight="1"/>
    <row r="239" ht="20.100000000000001" customHeight="1"/>
    <row r="240" ht="20.100000000000001" customHeight="1"/>
    <row r="241" ht="20.100000000000001" customHeight="1"/>
    <row r="242" ht="20.100000000000001" customHeight="1"/>
    <row r="243" ht="20.100000000000001" customHeight="1"/>
    <row r="244" ht="20.100000000000001" customHeight="1"/>
    <row r="245" ht="20.100000000000001" customHeight="1"/>
    <row r="246" ht="20.100000000000001" customHeight="1"/>
    <row r="247" ht="20.100000000000001" customHeight="1"/>
    <row r="248" ht="20.100000000000001" customHeight="1"/>
    <row r="249" ht="20.100000000000001" customHeight="1"/>
    <row r="250" ht="20.100000000000001" customHeight="1"/>
    <row r="251" ht="20.100000000000001" customHeight="1"/>
    <row r="252" ht="20.100000000000001" customHeight="1"/>
    <row r="253" ht="20.100000000000001" customHeight="1"/>
    <row r="254" ht="20.100000000000001" customHeight="1"/>
    <row r="255" ht="20.100000000000001" customHeight="1"/>
    <row r="256" ht="20.100000000000001" customHeight="1"/>
    <row r="257" ht="20.100000000000001" customHeight="1"/>
    <row r="258" ht="20.100000000000001" customHeight="1"/>
    <row r="259" ht="20.100000000000001" customHeight="1"/>
    <row r="260" ht="19.5" customHeight="1"/>
    <row r="261" ht="20.100000000000001" customHeight="1"/>
    <row r="262" ht="20.100000000000001" customHeight="1"/>
    <row r="263" ht="20.100000000000001" customHeight="1"/>
    <row r="264" ht="20.100000000000001" customHeight="1"/>
    <row r="265" ht="20.100000000000001" customHeight="1"/>
    <row r="266" ht="20.100000000000001" customHeight="1"/>
    <row r="267" ht="20.100000000000001" customHeight="1"/>
    <row r="268" ht="20.100000000000001" customHeight="1"/>
    <row r="269" ht="20.100000000000001" customHeight="1"/>
    <row r="270" ht="20.100000000000001" customHeight="1"/>
    <row r="271" ht="20.100000000000001" customHeight="1"/>
    <row r="272" ht="20.100000000000001" customHeight="1"/>
    <row r="273" ht="20.100000000000001" customHeight="1"/>
    <row r="274" ht="20.100000000000001" customHeight="1"/>
    <row r="275" ht="20.100000000000001" customHeight="1"/>
    <row r="276" ht="20.100000000000001" customHeight="1"/>
    <row r="277" ht="19.5" customHeight="1"/>
    <row r="278" ht="20.100000000000001" customHeight="1"/>
    <row r="279" ht="20.100000000000001" customHeight="1"/>
    <row r="280" ht="20.100000000000001" customHeight="1"/>
    <row r="281" ht="20.100000000000001" customHeight="1"/>
    <row r="282" ht="20.100000000000001" customHeight="1"/>
    <row r="283" ht="20.100000000000001" customHeight="1"/>
    <row r="284" ht="20.100000000000001" customHeight="1"/>
    <row r="285" ht="20.100000000000001" customHeight="1"/>
    <row r="286" ht="20.100000000000001" customHeight="1"/>
    <row r="287" ht="20.100000000000001" customHeight="1"/>
    <row r="288" ht="20.100000000000001" customHeight="1"/>
    <row r="289" ht="20.100000000000001" customHeight="1"/>
    <row r="290" ht="20.100000000000001" customHeight="1"/>
    <row r="291" ht="20.100000000000001" customHeight="1"/>
    <row r="292" ht="20.100000000000001" customHeight="1"/>
    <row r="293" ht="20.100000000000001" customHeight="1"/>
    <row r="294" ht="20.100000000000001" customHeight="1"/>
    <row r="295" ht="20.100000000000001" customHeight="1"/>
    <row r="296" ht="20.100000000000001" customHeight="1"/>
    <row r="297" ht="20.100000000000001" customHeight="1"/>
    <row r="298" ht="20.100000000000001" customHeight="1"/>
    <row r="299" ht="20.100000000000001" customHeight="1"/>
    <row r="300" ht="20.100000000000001" customHeight="1"/>
    <row r="301" ht="20.100000000000001" customHeight="1"/>
    <row r="302" ht="20.100000000000001" customHeight="1"/>
    <row r="303" ht="20.100000000000001" customHeight="1"/>
    <row r="304" ht="20.100000000000001" customHeight="1"/>
    <row r="305" ht="20.100000000000001" customHeight="1"/>
    <row r="306" ht="20.100000000000001" customHeight="1"/>
    <row r="307" ht="20.100000000000001" customHeight="1"/>
    <row r="308" ht="20.100000000000001" customHeight="1"/>
    <row r="309" ht="20.100000000000001" customHeight="1"/>
    <row r="310" ht="20.100000000000001" customHeight="1"/>
    <row r="311" ht="20.100000000000001" customHeight="1"/>
    <row r="312" ht="20.100000000000001" customHeight="1"/>
    <row r="313" ht="20.100000000000001" customHeight="1"/>
    <row r="314" ht="20.100000000000001" customHeight="1"/>
    <row r="315" ht="20.100000000000001" customHeight="1"/>
    <row r="316" ht="20.100000000000001" customHeight="1"/>
    <row r="317" ht="20.100000000000001" customHeight="1"/>
    <row r="318" ht="20.100000000000001" customHeight="1"/>
    <row r="319" ht="20.100000000000001" customHeight="1"/>
    <row r="320" ht="20.100000000000001" customHeight="1"/>
    <row r="321" ht="20.100000000000001" customHeight="1"/>
    <row r="322" ht="20.100000000000001" customHeight="1"/>
    <row r="323" ht="19.5" customHeight="1"/>
    <row r="324" ht="20.100000000000001" customHeight="1"/>
    <row r="325" ht="20.100000000000001" customHeight="1"/>
    <row r="326" ht="20.100000000000001" customHeight="1"/>
    <row r="327" ht="20.100000000000001" customHeight="1"/>
    <row r="328" ht="20.100000000000001" customHeight="1"/>
    <row r="329" ht="20.100000000000001" customHeight="1"/>
    <row r="330" ht="20.100000000000001" customHeight="1"/>
    <row r="331" ht="20.100000000000001" customHeight="1"/>
    <row r="332" ht="20.100000000000001" customHeight="1"/>
    <row r="333" ht="20.100000000000001" customHeight="1"/>
    <row r="334" ht="20.100000000000001" customHeight="1"/>
    <row r="335" ht="20.100000000000001" customHeight="1"/>
    <row r="336" ht="20.100000000000001" customHeight="1"/>
    <row r="337" ht="20.100000000000001" customHeight="1"/>
    <row r="338" ht="20.100000000000001" customHeight="1"/>
    <row r="339" ht="20.100000000000001" customHeight="1"/>
    <row r="340" ht="20.100000000000001" customHeight="1"/>
    <row r="341" ht="20.100000000000001" customHeight="1"/>
    <row r="342" ht="20.100000000000001" customHeight="1"/>
    <row r="343" ht="20.100000000000001" customHeight="1"/>
    <row r="344" ht="20.100000000000001" customHeight="1"/>
    <row r="345" ht="20.100000000000001" customHeight="1"/>
    <row r="346" ht="20.100000000000001" customHeight="1"/>
    <row r="347" ht="20.100000000000001" customHeight="1"/>
    <row r="348" ht="20.100000000000001" customHeight="1"/>
    <row r="349" ht="20.100000000000001" customHeight="1"/>
    <row r="350" ht="20.100000000000001" customHeight="1"/>
  </sheetData>
  <mergeCells count="23">
    <mergeCell ref="B30:B53"/>
    <mergeCell ref="B54:B62"/>
    <mergeCell ref="B64:B68"/>
    <mergeCell ref="B69:B74"/>
    <mergeCell ref="B75:B80"/>
    <mergeCell ref="CE3:CJ3"/>
    <mergeCell ref="CK3:CT3"/>
    <mergeCell ref="B10:B29"/>
    <mergeCell ref="BL3:BP3"/>
    <mergeCell ref="BQ3:BZ3"/>
    <mergeCell ref="CA3:CD3"/>
    <mergeCell ref="F3:K3"/>
    <mergeCell ref="AT3:AW3"/>
    <mergeCell ref="AX3:BK3"/>
    <mergeCell ref="L3:U3"/>
    <mergeCell ref="V3:AG3"/>
    <mergeCell ref="AH3:AJ3"/>
    <mergeCell ref="AK3:AS3"/>
    <mergeCell ref="A3:A5"/>
    <mergeCell ref="B3:B5"/>
    <mergeCell ref="C3:C5"/>
    <mergeCell ref="D3:D5"/>
    <mergeCell ref="E3:E5"/>
  </mergeCells>
  <phoneticPr fontId="4" type="noConversion"/>
  <printOptions horizontalCentered="1"/>
  <pageMargins left="0.23622047244094491" right="0.23622047244094491" top="0.74803149606299213" bottom="0.74803149606299213" header="0.31496062992125984" footer="0.31496062992125984"/>
  <pageSetup paperSize="9" scale="40" orientation="landscape" r:id="rId1"/>
  <headerFooter>
    <oddHeader xml:space="preserve">&amp;C
&amp;"+,굵게"&amp;20공정 산출조서&amp;"돋움,보통"&amp;11
</oddHeader>
  </headerFooter>
  <rowBreaks count="2" manualBreakCount="2">
    <brk id="29" max="97" man="1"/>
    <brk id="53" max="97" man="1"/>
  </rowBreaks>
  <colBreaks count="3" manualBreakCount="3">
    <brk id="33" max="79" man="1"/>
    <brk id="63" max="79" man="1"/>
    <brk id="82" max="79" man="1"/>
  </colBreaks>
  <legacy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17"/>
  <dimension ref="A1:N2266"/>
  <sheetViews>
    <sheetView view="pageBreakPreview" zoomScale="85" zoomScaleNormal="100" zoomScaleSheetLayoutView="85" workbookViewId="0">
      <selection activeCell="B1" sqref="B1:N1"/>
    </sheetView>
  </sheetViews>
  <sheetFormatPr defaultColWidth="10" defaultRowHeight="13.5"/>
  <cols>
    <col min="1" max="1" width="8.125" style="67" customWidth="1"/>
    <col min="2" max="2" width="22.125" style="67" customWidth="1"/>
    <col min="3" max="3" width="26.375" style="67" customWidth="1"/>
    <col min="4" max="4" width="6" style="66" customWidth="1"/>
    <col min="5" max="5" width="11.625" style="163" customWidth="1"/>
    <col min="6" max="6" width="8.5" style="67" customWidth="1"/>
    <col min="7" max="7" width="11.625" style="163" customWidth="1"/>
    <col min="8" max="8" width="7.625" style="67" customWidth="1"/>
    <col min="9" max="9" width="10.125" style="163" bestFit="1" customWidth="1"/>
    <col min="10" max="10" width="7.625" style="67" customWidth="1"/>
    <col min="11" max="11" width="15.375" style="347" customWidth="1"/>
    <col min="12" max="12" width="11.75" style="164" customWidth="1"/>
    <col min="13" max="13" width="11.75" style="163" customWidth="1"/>
    <col min="14" max="14" width="9.625" style="164" customWidth="1"/>
    <col min="15" max="16384" width="10" style="67"/>
  </cols>
  <sheetData>
    <row r="1" spans="1:14" ht="41.25" customHeight="1">
      <c r="A1" s="145"/>
      <c r="B1" s="625" t="s">
        <v>954</v>
      </c>
      <c r="C1" s="625"/>
      <c r="D1" s="625"/>
      <c r="E1" s="625"/>
      <c r="F1" s="625"/>
      <c r="G1" s="625"/>
      <c r="H1" s="625"/>
      <c r="I1" s="625"/>
      <c r="J1" s="625"/>
      <c r="K1" s="625"/>
      <c r="L1" s="625"/>
      <c r="M1" s="625"/>
      <c r="N1" s="625"/>
    </row>
    <row r="2" spans="1:14" ht="21" customHeight="1">
      <c r="B2" s="592" t="s">
        <v>335</v>
      </c>
      <c r="C2" s="594" t="s">
        <v>336</v>
      </c>
      <c r="D2" s="594" t="s">
        <v>105</v>
      </c>
      <c r="E2" s="594" t="s">
        <v>337</v>
      </c>
      <c r="F2" s="594"/>
      <c r="G2" s="594" t="s">
        <v>338</v>
      </c>
      <c r="H2" s="594"/>
      <c r="I2" s="594" t="s">
        <v>339</v>
      </c>
      <c r="J2" s="594"/>
      <c r="K2" s="628" t="s">
        <v>341</v>
      </c>
      <c r="L2" s="628"/>
      <c r="M2" s="598" t="s">
        <v>340</v>
      </c>
      <c r="N2" s="623" t="s">
        <v>122</v>
      </c>
    </row>
    <row r="3" spans="1:14" ht="21" customHeight="1">
      <c r="B3" s="626"/>
      <c r="C3" s="627"/>
      <c r="D3" s="627"/>
      <c r="E3" s="309" t="s">
        <v>342</v>
      </c>
      <c r="F3" s="308" t="s">
        <v>343</v>
      </c>
      <c r="G3" s="309" t="s">
        <v>342</v>
      </c>
      <c r="H3" s="308" t="s">
        <v>343</v>
      </c>
      <c r="I3" s="309" t="s">
        <v>112</v>
      </c>
      <c r="J3" s="308" t="s">
        <v>344</v>
      </c>
      <c r="K3" s="340" t="s">
        <v>112</v>
      </c>
      <c r="L3" s="146" t="s">
        <v>345</v>
      </c>
      <c r="M3" s="629"/>
      <c r="N3" s="624"/>
    </row>
    <row r="4" spans="1:14" s="147" customFormat="1" ht="24.95" customHeight="1">
      <c r="A4" s="147">
        <v>1</v>
      </c>
      <c r="B4" s="155" t="s">
        <v>369</v>
      </c>
      <c r="C4" s="149" t="s">
        <v>428</v>
      </c>
      <c r="D4" s="125" t="s">
        <v>262</v>
      </c>
      <c r="E4" s="148"/>
      <c r="F4" s="149"/>
      <c r="G4" s="148"/>
      <c r="H4" s="149"/>
      <c r="I4" s="148"/>
      <c r="J4" s="149"/>
      <c r="K4" s="343"/>
      <c r="L4" s="149"/>
      <c r="M4" s="148">
        <f>MIN(E4,G4,I4,K4)</f>
        <v>0</v>
      </c>
      <c r="N4" s="156"/>
    </row>
    <row r="5" spans="1:14" s="147" customFormat="1" ht="24.95" customHeight="1">
      <c r="A5" s="147">
        <v>2</v>
      </c>
      <c r="B5" s="155" t="s">
        <v>370</v>
      </c>
      <c r="C5" s="149" t="s">
        <v>438</v>
      </c>
      <c r="D5" s="125" t="s">
        <v>262</v>
      </c>
      <c r="E5" s="148"/>
      <c r="F5" s="149"/>
      <c r="G5" s="148"/>
      <c r="H5" s="149"/>
      <c r="I5" s="148"/>
      <c r="J5" s="149"/>
      <c r="K5" s="343"/>
      <c r="L5" s="149"/>
      <c r="M5" s="148">
        <f t="shared" ref="M5:M23" si="0">MIN(E5,G5,I5,K5)</f>
        <v>0</v>
      </c>
      <c r="N5" s="156"/>
    </row>
    <row r="6" spans="1:14" s="147" customFormat="1" ht="24.95" customHeight="1">
      <c r="A6" s="147">
        <v>3</v>
      </c>
      <c r="B6" s="155" t="s">
        <v>439</v>
      </c>
      <c r="C6" s="149" t="s">
        <v>447</v>
      </c>
      <c r="D6" s="125" t="s">
        <v>262</v>
      </c>
      <c r="E6" s="148"/>
      <c r="F6" s="149"/>
      <c r="G6" s="148"/>
      <c r="H6" s="149"/>
      <c r="I6" s="148"/>
      <c r="J6" s="149"/>
      <c r="K6" s="343"/>
      <c r="L6" s="149"/>
      <c r="M6" s="148">
        <f t="shared" si="0"/>
        <v>0</v>
      </c>
      <c r="N6" s="156"/>
    </row>
    <row r="7" spans="1:14" s="147" customFormat="1" ht="24.95" customHeight="1">
      <c r="A7" s="147">
        <v>4</v>
      </c>
      <c r="B7" s="155" t="s">
        <v>439</v>
      </c>
      <c r="C7" s="157" t="s">
        <v>442</v>
      </c>
      <c r="D7" s="125" t="s">
        <v>262</v>
      </c>
      <c r="E7" s="148"/>
      <c r="F7" s="149"/>
      <c r="G7" s="148"/>
      <c r="H7" s="149"/>
      <c r="I7" s="148"/>
      <c r="J7" s="149"/>
      <c r="K7" s="339"/>
      <c r="L7" s="338"/>
      <c r="M7" s="148">
        <f t="shared" si="0"/>
        <v>0</v>
      </c>
      <c r="N7" s="159"/>
    </row>
    <row r="8" spans="1:14" s="147" customFormat="1" ht="24.95" customHeight="1">
      <c r="A8" s="147">
        <v>5</v>
      </c>
      <c r="B8" s="155" t="s">
        <v>439</v>
      </c>
      <c r="C8" s="157" t="s">
        <v>1216</v>
      </c>
      <c r="D8" s="125" t="s">
        <v>262</v>
      </c>
      <c r="E8" s="148"/>
      <c r="F8" s="149"/>
      <c r="G8" s="148"/>
      <c r="H8" s="149"/>
      <c r="I8" s="148"/>
      <c r="J8" s="149"/>
      <c r="K8" s="344"/>
      <c r="L8" s="158"/>
      <c r="M8" s="148">
        <f>MIN(E8,G8,I8,K8)</f>
        <v>0</v>
      </c>
      <c r="N8" s="159"/>
    </row>
    <row r="9" spans="1:14" s="147" customFormat="1" ht="24.95" customHeight="1">
      <c r="A9" s="147">
        <v>6</v>
      </c>
      <c r="B9" s="155" t="s">
        <v>1136</v>
      </c>
      <c r="C9" s="160" t="s">
        <v>1137</v>
      </c>
      <c r="D9" s="125" t="s">
        <v>262</v>
      </c>
      <c r="E9" s="148"/>
      <c r="F9" s="149"/>
      <c r="G9" s="148"/>
      <c r="H9" s="149"/>
      <c r="I9" s="148"/>
      <c r="J9" s="149"/>
      <c r="K9" s="341"/>
      <c r="L9" s="149"/>
      <c r="M9" s="148">
        <f>MIN(E9,G9,I9,K9)</f>
        <v>0</v>
      </c>
      <c r="N9" s="156"/>
    </row>
    <row r="10" spans="1:14" ht="24.95" customHeight="1">
      <c r="A10" s="147">
        <v>7</v>
      </c>
      <c r="B10" s="155" t="s">
        <v>1136</v>
      </c>
      <c r="C10" s="160" t="s">
        <v>1138</v>
      </c>
      <c r="D10" s="125" t="s">
        <v>262</v>
      </c>
      <c r="E10" s="153"/>
      <c r="F10" s="152"/>
      <c r="G10" s="153"/>
      <c r="H10" s="152"/>
      <c r="I10" s="153"/>
      <c r="J10" s="152"/>
      <c r="K10" s="342"/>
      <c r="L10" s="152"/>
      <c r="M10" s="148">
        <f t="shared" si="0"/>
        <v>0</v>
      </c>
      <c r="N10" s="154"/>
    </row>
    <row r="11" spans="1:14" ht="24.95" customHeight="1">
      <c r="A11" s="147">
        <v>8</v>
      </c>
      <c r="B11" s="155" t="s">
        <v>1131</v>
      </c>
      <c r="C11" s="160" t="s">
        <v>1309</v>
      </c>
      <c r="D11" s="125" t="s">
        <v>262</v>
      </c>
      <c r="E11" s="153"/>
      <c r="F11" s="152"/>
      <c r="G11" s="153"/>
      <c r="H11" s="152"/>
      <c r="I11" s="153"/>
      <c r="J11" s="152"/>
      <c r="K11" s="342"/>
      <c r="L11" s="152"/>
      <c r="M11" s="148">
        <f t="shared" si="0"/>
        <v>0</v>
      </c>
      <c r="N11" s="154"/>
    </row>
    <row r="12" spans="1:14" ht="24.95" customHeight="1">
      <c r="A12" s="147">
        <v>9</v>
      </c>
      <c r="B12" s="155" t="s">
        <v>1131</v>
      </c>
      <c r="C12" s="160" t="s">
        <v>1408</v>
      </c>
      <c r="D12" s="125" t="s">
        <v>262</v>
      </c>
      <c r="E12" s="153"/>
      <c r="F12" s="152"/>
      <c r="G12" s="153"/>
      <c r="H12" s="152"/>
      <c r="I12" s="153"/>
      <c r="J12" s="152"/>
      <c r="K12" s="342"/>
      <c r="L12" s="152"/>
      <c r="M12" s="148">
        <f t="shared" si="0"/>
        <v>0</v>
      </c>
      <c r="N12" s="154"/>
    </row>
    <row r="13" spans="1:14" ht="24.95" customHeight="1">
      <c r="A13" s="147">
        <v>10</v>
      </c>
      <c r="B13" s="162" t="s">
        <v>440</v>
      </c>
      <c r="C13" s="152" t="s">
        <v>403</v>
      </c>
      <c r="D13" s="150" t="s">
        <v>441</v>
      </c>
      <c r="E13" s="153"/>
      <c r="F13" s="152"/>
      <c r="G13" s="153"/>
      <c r="H13" s="152"/>
      <c r="I13" s="153"/>
      <c r="J13" s="152"/>
      <c r="K13" s="342"/>
      <c r="L13" s="152"/>
      <c r="M13" s="148">
        <f t="shared" si="0"/>
        <v>0</v>
      </c>
      <c r="N13" s="154"/>
    </row>
    <row r="14" spans="1:14" ht="24.95" customHeight="1">
      <c r="A14" s="147">
        <v>11</v>
      </c>
      <c r="B14" s="162" t="s">
        <v>440</v>
      </c>
      <c r="C14" s="152" t="s">
        <v>404</v>
      </c>
      <c r="D14" s="150" t="s">
        <v>441</v>
      </c>
      <c r="E14" s="153"/>
      <c r="F14" s="152"/>
      <c r="G14" s="153"/>
      <c r="H14" s="152"/>
      <c r="I14" s="153"/>
      <c r="J14" s="152"/>
      <c r="K14" s="342"/>
      <c r="L14" s="152"/>
      <c r="M14" s="148">
        <f t="shared" si="0"/>
        <v>0</v>
      </c>
      <c r="N14" s="154"/>
    </row>
    <row r="15" spans="1:14" ht="24.95" customHeight="1">
      <c r="A15" s="147">
        <v>12</v>
      </c>
      <c r="B15" s="151" t="s">
        <v>955</v>
      </c>
      <c r="C15" s="152" t="s">
        <v>990</v>
      </c>
      <c r="D15" s="125" t="s">
        <v>262</v>
      </c>
      <c r="E15" s="153"/>
      <c r="F15" s="152"/>
      <c r="G15" s="153"/>
      <c r="H15" s="152"/>
      <c r="I15" s="153"/>
      <c r="J15" s="152"/>
      <c r="K15" s="342"/>
      <c r="L15" s="152"/>
      <c r="M15" s="148">
        <f t="shared" si="0"/>
        <v>0</v>
      </c>
      <c r="N15" s="154"/>
    </row>
    <row r="16" spans="1:14" ht="24.95" customHeight="1">
      <c r="A16" s="147">
        <v>13</v>
      </c>
      <c r="B16" s="151" t="s">
        <v>958</v>
      </c>
      <c r="C16" s="152" t="s">
        <v>963</v>
      </c>
      <c r="D16" s="150" t="s">
        <v>959</v>
      </c>
      <c r="E16" s="153"/>
      <c r="F16" s="152"/>
      <c r="G16" s="153"/>
      <c r="H16" s="152"/>
      <c r="I16" s="153"/>
      <c r="J16" s="152"/>
      <c r="K16" s="342"/>
      <c r="L16" s="152"/>
      <c r="M16" s="148">
        <f t="shared" si="0"/>
        <v>0</v>
      </c>
      <c r="N16" s="154"/>
    </row>
    <row r="17" spans="1:14" ht="24.95" customHeight="1">
      <c r="A17" s="147">
        <v>14</v>
      </c>
      <c r="B17" s="151" t="s">
        <v>958</v>
      </c>
      <c r="C17" s="152" t="s">
        <v>957</v>
      </c>
      <c r="D17" s="150" t="s">
        <v>441</v>
      </c>
      <c r="E17" s="153"/>
      <c r="F17" s="152"/>
      <c r="G17" s="153"/>
      <c r="H17" s="152"/>
      <c r="I17" s="153"/>
      <c r="J17" s="152"/>
      <c r="K17" s="342"/>
      <c r="L17" s="152"/>
      <c r="M17" s="148">
        <f t="shared" si="0"/>
        <v>0</v>
      </c>
      <c r="N17" s="154"/>
    </row>
    <row r="18" spans="1:14" ht="24.95" customHeight="1">
      <c r="A18" s="147">
        <v>15</v>
      </c>
      <c r="B18" s="151" t="s">
        <v>958</v>
      </c>
      <c r="C18" s="152" t="s">
        <v>1185</v>
      </c>
      <c r="D18" s="150" t="s">
        <v>441</v>
      </c>
      <c r="E18" s="153"/>
      <c r="F18" s="152"/>
      <c r="G18" s="153"/>
      <c r="H18" s="152"/>
      <c r="I18" s="153"/>
      <c r="J18" s="152"/>
      <c r="K18" s="342"/>
      <c r="L18" s="152"/>
      <c r="M18" s="148">
        <f t="shared" si="0"/>
        <v>0</v>
      </c>
      <c r="N18" s="154"/>
    </row>
    <row r="19" spans="1:14" ht="24.95" customHeight="1">
      <c r="A19" s="147">
        <v>16</v>
      </c>
      <c r="B19" s="151" t="s">
        <v>960</v>
      </c>
      <c r="C19" s="152" t="s">
        <v>961</v>
      </c>
      <c r="D19" s="150" t="s">
        <v>962</v>
      </c>
      <c r="E19" s="153"/>
      <c r="F19" s="152"/>
      <c r="G19" s="153"/>
      <c r="H19" s="310"/>
      <c r="I19" s="153"/>
      <c r="J19" s="152"/>
      <c r="K19" s="342"/>
      <c r="L19" s="152"/>
      <c r="M19" s="148">
        <f t="shared" si="0"/>
        <v>0</v>
      </c>
      <c r="N19" s="154"/>
    </row>
    <row r="20" spans="1:14" ht="24.95" customHeight="1">
      <c r="A20" s="147">
        <v>17</v>
      </c>
      <c r="B20" s="151" t="s">
        <v>1134</v>
      </c>
      <c r="C20" s="152" t="s">
        <v>1135</v>
      </c>
      <c r="D20" s="150" t="s">
        <v>717</v>
      </c>
      <c r="E20" s="153"/>
      <c r="F20" s="152"/>
      <c r="G20" s="153"/>
      <c r="H20" s="152"/>
      <c r="I20" s="153"/>
      <c r="J20" s="152"/>
      <c r="K20" s="342"/>
      <c r="L20" s="152"/>
      <c r="M20" s="148">
        <f t="shared" si="0"/>
        <v>0</v>
      </c>
      <c r="N20" s="154"/>
    </row>
    <row r="21" spans="1:14" ht="24.95" customHeight="1">
      <c r="A21" s="147">
        <v>18</v>
      </c>
      <c r="B21" s="151" t="s">
        <v>1134</v>
      </c>
      <c r="C21" s="152" t="s">
        <v>1129</v>
      </c>
      <c r="D21" s="150" t="s">
        <v>717</v>
      </c>
      <c r="E21" s="153"/>
      <c r="F21" s="152"/>
      <c r="G21" s="153"/>
      <c r="H21" s="152"/>
      <c r="I21" s="153"/>
      <c r="J21" s="152"/>
      <c r="K21" s="342"/>
      <c r="L21" s="152"/>
      <c r="M21" s="148">
        <f t="shared" si="0"/>
        <v>0</v>
      </c>
      <c r="N21" s="154"/>
    </row>
    <row r="22" spans="1:14" ht="24.95" customHeight="1">
      <c r="A22" s="147">
        <v>19</v>
      </c>
      <c r="B22" s="151" t="s">
        <v>1219</v>
      </c>
      <c r="C22" s="152" t="s">
        <v>1220</v>
      </c>
      <c r="D22" s="150" t="s">
        <v>1221</v>
      </c>
      <c r="E22" s="153"/>
      <c r="F22" s="152"/>
      <c r="G22" s="153"/>
      <c r="H22" s="152"/>
      <c r="I22" s="153"/>
      <c r="J22" s="152"/>
      <c r="K22" s="342"/>
      <c r="L22" s="152"/>
      <c r="M22" s="148">
        <f t="shared" si="0"/>
        <v>0</v>
      </c>
      <c r="N22" s="154"/>
    </row>
    <row r="23" spans="1:14" ht="24.95" customHeight="1">
      <c r="A23" s="147">
        <v>20</v>
      </c>
      <c r="B23" s="330" t="s">
        <v>1292</v>
      </c>
      <c r="C23" s="331" t="s">
        <v>1410</v>
      </c>
      <c r="D23" s="332" t="s">
        <v>1409</v>
      </c>
      <c r="E23" s="333"/>
      <c r="F23" s="331"/>
      <c r="G23" s="333"/>
      <c r="H23" s="331"/>
      <c r="I23" s="333"/>
      <c r="J23" s="331"/>
      <c r="K23" s="345"/>
      <c r="L23" s="331"/>
      <c r="M23" s="148">
        <f t="shared" si="0"/>
        <v>0</v>
      </c>
      <c r="N23" s="334"/>
    </row>
    <row r="24" spans="1:14" ht="24.95" customHeight="1">
      <c r="K24" s="346"/>
      <c r="L24" s="67"/>
      <c r="N24" s="67"/>
    </row>
    <row r="25" spans="1:14" ht="24.95" customHeight="1">
      <c r="K25" s="346"/>
      <c r="L25" s="67"/>
      <c r="N25" s="67"/>
    </row>
    <row r="26" spans="1:14" ht="24.95" customHeight="1">
      <c r="K26" s="346"/>
      <c r="L26" s="67"/>
      <c r="N26" s="67"/>
    </row>
    <row r="27" spans="1:14" ht="24.95" customHeight="1">
      <c r="K27" s="346"/>
      <c r="L27" s="67"/>
      <c r="N27" s="67"/>
    </row>
    <row r="28" spans="1:14" ht="24.95" customHeight="1">
      <c r="K28" s="346"/>
      <c r="L28" s="67"/>
      <c r="N28" s="67"/>
    </row>
    <row r="29" spans="1:14" ht="24.95" customHeight="1">
      <c r="K29" s="346"/>
      <c r="L29" s="67"/>
      <c r="N29" s="67"/>
    </row>
    <row r="30" spans="1:14" ht="24.95" customHeight="1">
      <c r="K30" s="346"/>
      <c r="L30" s="67"/>
      <c r="N30" s="67"/>
    </row>
    <row r="31" spans="1:14" ht="24.95" customHeight="1">
      <c r="K31" s="346"/>
      <c r="L31" s="67"/>
      <c r="N31" s="67"/>
    </row>
    <row r="32" spans="1:14" ht="24.95" customHeight="1">
      <c r="K32" s="346"/>
      <c r="L32" s="67"/>
      <c r="N32" s="67"/>
    </row>
    <row r="33" spans="11:14" ht="24.95" customHeight="1">
      <c r="K33" s="346"/>
      <c r="L33" s="67"/>
      <c r="N33" s="67"/>
    </row>
    <row r="34" spans="11:14" ht="24.95" customHeight="1">
      <c r="K34" s="346"/>
      <c r="L34" s="67"/>
      <c r="N34" s="67"/>
    </row>
    <row r="35" spans="11:14" ht="24.95" customHeight="1">
      <c r="K35" s="346"/>
      <c r="L35" s="67"/>
      <c r="N35" s="67"/>
    </row>
    <row r="36" spans="11:14" ht="24.95" customHeight="1">
      <c r="K36" s="346"/>
      <c r="L36" s="67"/>
      <c r="N36" s="67"/>
    </row>
    <row r="37" spans="11:14" ht="24.95" customHeight="1">
      <c r="K37" s="346"/>
      <c r="L37" s="67"/>
      <c r="N37" s="67"/>
    </row>
    <row r="38" spans="11:14" ht="24.95" customHeight="1">
      <c r="K38" s="346"/>
      <c r="L38" s="67"/>
      <c r="N38" s="67"/>
    </row>
    <row r="39" spans="11:14" ht="24.95" customHeight="1">
      <c r="K39" s="346"/>
      <c r="L39" s="67"/>
      <c r="N39" s="67"/>
    </row>
    <row r="40" spans="11:14" ht="24.95" customHeight="1">
      <c r="K40" s="346"/>
      <c r="L40" s="67"/>
      <c r="N40" s="67"/>
    </row>
    <row r="41" spans="11:14" ht="24.95" customHeight="1">
      <c r="K41" s="346"/>
      <c r="L41" s="67"/>
      <c r="N41" s="67"/>
    </row>
    <row r="42" spans="11:14" ht="24.95" customHeight="1">
      <c r="K42" s="346"/>
      <c r="L42" s="67"/>
      <c r="N42" s="67"/>
    </row>
    <row r="43" spans="11:14" ht="24.95" customHeight="1">
      <c r="K43" s="346"/>
      <c r="L43" s="67"/>
      <c r="N43" s="67"/>
    </row>
    <row r="44" spans="11:14" ht="24.95" customHeight="1">
      <c r="K44" s="346"/>
      <c r="L44" s="67"/>
      <c r="N44" s="67"/>
    </row>
    <row r="45" spans="11:14" ht="24.95" customHeight="1">
      <c r="K45" s="346"/>
      <c r="L45" s="67"/>
      <c r="N45" s="67"/>
    </row>
    <row r="46" spans="11:14" ht="24.95" customHeight="1">
      <c r="K46" s="346"/>
      <c r="L46" s="67"/>
      <c r="N46" s="67"/>
    </row>
    <row r="47" spans="11:14" ht="24.95" customHeight="1">
      <c r="K47" s="346"/>
      <c r="L47" s="67"/>
      <c r="N47" s="67"/>
    </row>
    <row r="48" spans="11:14" ht="24.95" customHeight="1">
      <c r="K48" s="346"/>
      <c r="L48" s="67"/>
      <c r="N48" s="67"/>
    </row>
    <row r="49" spans="11:14" ht="24.95" customHeight="1">
      <c r="K49" s="346"/>
      <c r="L49" s="67"/>
      <c r="N49" s="67"/>
    </row>
    <row r="50" spans="11:14" ht="24.95" customHeight="1">
      <c r="K50" s="346"/>
      <c r="L50" s="67"/>
      <c r="N50" s="67"/>
    </row>
    <row r="51" spans="11:14" ht="24.95" customHeight="1">
      <c r="K51" s="346"/>
      <c r="L51" s="67"/>
      <c r="N51" s="67"/>
    </row>
    <row r="52" spans="11:14" ht="24.95" customHeight="1">
      <c r="K52" s="346"/>
      <c r="L52" s="67"/>
      <c r="N52" s="67"/>
    </row>
    <row r="53" spans="11:14" ht="24.95" customHeight="1">
      <c r="K53" s="346"/>
      <c r="L53" s="67"/>
      <c r="N53" s="67"/>
    </row>
    <row r="54" spans="11:14" ht="24.95" customHeight="1">
      <c r="K54" s="346"/>
      <c r="L54" s="67"/>
      <c r="N54" s="67"/>
    </row>
    <row r="55" spans="11:14" ht="24.95" customHeight="1">
      <c r="K55" s="346"/>
      <c r="L55" s="67"/>
      <c r="N55" s="67"/>
    </row>
    <row r="56" spans="11:14" ht="24.95" customHeight="1">
      <c r="K56" s="346"/>
      <c r="L56" s="67"/>
      <c r="N56" s="67"/>
    </row>
    <row r="57" spans="11:14" ht="24.95" customHeight="1">
      <c r="K57" s="346"/>
      <c r="L57" s="67"/>
      <c r="N57" s="67"/>
    </row>
    <row r="58" spans="11:14" ht="24.95" customHeight="1">
      <c r="K58" s="346"/>
      <c r="L58" s="67"/>
      <c r="N58" s="67"/>
    </row>
    <row r="59" spans="11:14" ht="24.95" customHeight="1">
      <c r="K59" s="346"/>
      <c r="L59" s="67"/>
      <c r="N59" s="67"/>
    </row>
    <row r="60" spans="11:14" ht="24.95" customHeight="1">
      <c r="K60" s="346"/>
      <c r="L60" s="67"/>
      <c r="N60" s="67"/>
    </row>
    <row r="61" spans="11:14" ht="24.95" customHeight="1">
      <c r="K61" s="346"/>
      <c r="L61" s="67"/>
      <c r="N61" s="67"/>
    </row>
    <row r="62" spans="11:14" ht="24.95" customHeight="1">
      <c r="K62" s="346"/>
      <c r="L62" s="67"/>
      <c r="N62" s="67"/>
    </row>
    <row r="63" spans="11:14" ht="24.95" customHeight="1">
      <c r="K63" s="346"/>
      <c r="L63" s="67"/>
      <c r="N63" s="67"/>
    </row>
    <row r="64" spans="11:14" ht="24.95" customHeight="1">
      <c r="K64" s="346"/>
      <c r="L64" s="67"/>
      <c r="N64" s="67"/>
    </row>
    <row r="65" spans="11:14" ht="24.95" customHeight="1">
      <c r="K65" s="346"/>
      <c r="L65" s="67"/>
      <c r="N65" s="67"/>
    </row>
    <row r="66" spans="11:14" ht="24.95" customHeight="1">
      <c r="K66" s="346"/>
      <c r="L66" s="67"/>
      <c r="N66" s="67"/>
    </row>
    <row r="67" spans="11:14" ht="24.95" customHeight="1">
      <c r="K67" s="346"/>
      <c r="L67" s="67"/>
      <c r="N67" s="67"/>
    </row>
    <row r="68" spans="11:14" ht="24.95" customHeight="1">
      <c r="K68" s="346"/>
      <c r="L68" s="67"/>
      <c r="N68" s="67"/>
    </row>
    <row r="69" spans="11:14" ht="24.95" customHeight="1">
      <c r="K69" s="346"/>
      <c r="L69" s="67"/>
      <c r="N69" s="67"/>
    </row>
    <row r="70" spans="11:14" ht="24.95" customHeight="1">
      <c r="K70" s="346"/>
      <c r="L70" s="67"/>
      <c r="N70" s="67"/>
    </row>
    <row r="71" spans="11:14" ht="24.95" customHeight="1">
      <c r="K71" s="346"/>
      <c r="L71" s="67"/>
      <c r="N71" s="67"/>
    </row>
    <row r="72" spans="11:14" ht="24.95" customHeight="1">
      <c r="K72" s="346"/>
      <c r="L72" s="67"/>
      <c r="N72" s="67"/>
    </row>
    <row r="73" spans="11:14" ht="24.95" customHeight="1">
      <c r="K73" s="346"/>
      <c r="L73" s="67"/>
      <c r="N73" s="67"/>
    </row>
    <row r="74" spans="11:14" ht="24.95" customHeight="1">
      <c r="K74" s="346"/>
      <c r="L74" s="67"/>
      <c r="N74" s="67"/>
    </row>
    <row r="75" spans="11:14" ht="24.95" customHeight="1">
      <c r="K75" s="346"/>
      <c r="L75" s="67"/>
      <c r="N75" s="67"/>
    </row>
    <row r="76" spans="11:14" ht="24.95" customHeight="1">
      <c r="K76" s="346"/>
      <c r="L76" s="67"/>
      <c r="N76" s="67"/>
    </row>
    <row r="77" spans="11:14" ht="24.95" customHeight="1">
      <c r="K77" s="346"/>
      <c r="L77" s="67"/>
      <c r="N77" s="67"/>
    </row>
    <row r="78" spans="11:14" ht="24.95" customHeight="1">
      <c r="K78" s="346"/>
      <c r="L78" s="67"/>
      <c r="N78" s="67"/>
    </row>
    <row r="79" spans="11:14" ht="24.95" customHeight="1">
      <c r="K79" s="346"/>
      <c r="L79" s="67"/>
      <c r="N79" s="67"/>
    </row>
    <row r="80" spans="11:14" ht="24.95" customHeight="1">
      <c r="K80" s="346"/>
      <c r="L80" s="67"/>
      <c r="N80" s="67"/>
    </row>
    <row r="81" spans="11:14" ht="24.95" customHeight="1">
      <c r="K81" s="346"/>
      <c r="L81" s="67"/>
      <c r="N81" s="67"/>
    </row>
    <row r="82" spans="11:14" ht="24.95" customHeight="1">
      <c r="K82" s="346"/>
      <c r="L82" s="67"/>
      <c r="N82" s="67"/>
    </row>
    <row r="83" spans="11:14" ht="24.95" customHeight="1">
      <c r="K83" s="346"/>
      <c r="L83" s="67"/>
      <c r="N83" s="67"/>
    </row>
    <row r="84" spans="11:14" ht="24.95" customHeight="1">
      <c r="K84" s="346"/>
      <c r="L84" s="67"/>
      <c r="N84" s="67"/>
    </row>
    <row r="85" spans="11:14" ht="24.95" customHeight="1">
      <c r="K85" s="346"/>
      <c r="L85" s="67"/>
      <c r="N85" s="67"/>
    </row>
    <row r="86" spans="11:14" ht="24.95" customHeight="1">
      <c r="K86" s="346"/>
      <c r="L86" s="67"/>
      <c r="N86" s="67"/>
    </row>
    <row r="87" spans="11:14" ht="24.95" customHeight="1">
      <c r="K87" s="346"/>
      <c r="L87" s="67"/>
      <c r="N87" s="67"/>
    </row>
    <row r="88" spans="11:14" ht="24.95" customHeight="1">
      <c r="K88" s="346"/>
      <c r="L88" s="67"/>
      <c r="N88" s="67"/>
    </row>
    <row r="89" spans="11:14" ht="24.95" customHeight="1">
      <c r="K89" s="346"/>
      <c r="L89" s="67"/>
      <c r="N89" s="67"/>
    </row>
    <row r="90" spans="11:14" ht="24.95" customHeight="1">
      <c r="K90" s="346"/>
      <c r="L90" s="67"/>
      <c r="N90" s="67"/>
    </row>
    <row r="91" spans="11:14" ht="24.95" customHeight="1">
      <c r="K91" s="346"/>
      <c r="L91" s="67"/>
      <c r="N91" s="67"/>
    </row>
    <row r="92" spans="11:14" ht="24.95" customHeight="1">
      <c r="K92" s="346"/>
      <c r="L92" s="67"/>
      <c r="N92" s="67"/>
    </row>
    <row r="93" spans="11:14" ht="24.95" customHeight="1">
      <c r="K93" s="346"/>
      <c r="L93" s="67"/>
      <c r="N93" s="67"/>
    </row>
    <row r="94" spans="11:14" ht="24.95" customHeight="1">
      <c r="K94" s="346"/>
      <c r="L94" s="67"/>
      <c r="N94" s="67"/>
    </row>
    <row r="95" spans="11:14" ht="24.95" customHeight="1">
      <c r="K95" s="346"/>
      <c r="L95" s="67"/>
      <c r="N95" s="67"/>
    </row>
    <row r="96" spans="11:14" ht="24.95" customHeight="1">
      <c r="K96" s="346"/>
      <c r="L96" s="67"/>
      <c r="N96" s="67"/>
    </row>
    <row r="97" spans="11:14" ht="24.95" customHeight="1">
      <c r="K97" s="346"/>
      <c r="L97" s="67"/>
      <c r="N97" s="67"/>
    </row>
    <row r="98" spans="11:14" ht="24.95" customHeight="1">
      <c r="K98" s="346"/>
      <c r="L98" s="67"/>
      <c r="N98" s="67"/>
    </row>
    <row r="99" spans="11:14" ht="24.95" customHeight="1">
      <c r="K99" s="346"/>
      <c r="L99" s="67"/>
      <c r="N99" s="67"/>
    </row>
    <row r="100" spans="11:14" ht="24.95" customHeight="1">
      <c r="K100" s="346"/>
      <c r="L100" s="67"/>
      <c r="N100" s="67"/>
    </row>
    <row r="101" spans="11:14" ht="24.95" customHeight="1">
      <c r="K101" s="346"/>
      <c r="L101" s="67"/>
      <c r="N101" s="67"/>
    </row>
    <row r="102" spans="11:14" ht="24.95" customHeight="1">
      <c r="K102" s="346"/>
      <c r="L102" s="67"/>
      <c r="N102" s="67"/>
    </row>
    <row r="103" spans="11:14" ht="24.95" customHeight="1">
      <c r="K103" s="346"/>
      <c r="L103" s="67"/>
      <c r="N103" s="67"/>
    </row>
    <row r="104" spans="11:14" ht="24.95" customHeight="1">
      <c r="K104" s="346"/>
      <c r="L104" s="67"/>
      <c r="N104" s="67"/>
    </row>
    <row r="105" spans="11:14" ht="24.95" customHeight="1">
      <c r="K105" s="346"/>
      <c r="L105" s="67"/>
      <c r="N105" s="67"/>
    </row>
    <row r="106" spans="11:14" ht="24.95" customHeight="1">
      <c r="K106" s="346"/>
      <c r="L106" s="67"/>
      <c r="N106" s="67"/>
    </row>
    <row r="107" spans="11:14" ht="24.95" customHeight="1">
      <c r="K107" s="346"/>
      <c r="L107" s="67"/>
      <c r="N107" s="67"/>
    </row>
    <row r="108" spans="11:14" ht="24.95" customHeight="1">
      <c r="K108" s="346"/>
      <c r="L108" s="67"/>
      <c r="N108" s="67"/>
    </row>
    <row r="109" spans="11:14" ht="24.95" customHeight="1">
      <c r="K109" s="346"/>
      <c r="L109" s="67"/>
      <c r="N109" s="67"/>
    </row>
    <row r="110" spans="11:14" ht="24.95" customHeight="1">
      <c r="K110" s="346"/>
      <c r="L110" s="67"/>
      <c r="N110" s="67"/>
    </row>
    <row r="111" spans="11:14" ht="24.95" customHeight="1">
      <c r="K111" s="346"/>
      <c r="L111" s="67"/>
      <c r="N111" s="67"/>
    </row>
    <row r="112" spans="11:14" ht="24.95" customHeight="1">
      <c r="K112" s="346"/>
      <c r="L112" s="67"/>
      <c r="N112" s="67"/>
    </row>
    <row r="113" spans="11:14" ht="24.95" customHeight="1">
      <c r="K113" s="346"/>
      <c r="L113" s="67"/>
      <c r="N113" s="67"/>
    </row>
    <row r="114" spans="11:14" ht="24.95" customHeight="1">
      <c r="K114" s="346"/>
      <c r="L114" s="67"/>
      <c r="N114" s="67"/>
    </row>
    <row r="115" spans="11:14" ht="24.95" customHeight="1">
      <c r="K115" s="346"/>
      <c r="L115" s="67"/>
      <c r="N115" s="67"/>
    </row>
    <row r="116" spans="11:14" ht="24.95" customHeight="1">
      <c r="K116" s="346"/>
      <c r="L116" s="67"/>
      <c r="N116" s="67"/>
    </row>
    <row r="117" spans="11:14" ht="24.95" customHeight="1">
      <c r="K117" s="346"/>
      <c r="L117" s="67"/>
      <c r="N117" s="67"/>
    </row>
    <row r="118" spans="11:14" ht="24.95" customHeight="1">
      <c r="K118" s="346"/>
      <c r="L118" s="67"/>
      <c r="N118" s="67"/>
    </row>
    <row r="119" spans="11:14" ht="24.95" customHeight="1">
      <c r="K119" s="346"/>
      <c r="L119" s="67"/>
      <c r="N119" s="67"/>
    </row>
    <row r="120" spans="11:14" ht="24.95" customHeight="1">
      <c r="K120" s="346"/>
      <c r="L120" s="67"/>
      <c r="N120" s="67"/>
    </row>
    <row r="121" spans="11:14" ht="24.95" customHeight="1">
      <c r="K121" s="346"/>
      <c r="L121" s="67"/>
      <c r="N121" s="67"/>
    </row>
    <row r="122" spans="11:14" ht="24.95" customHeight="1">
      <c r="K122" s="346"/>
      <c r="L122" s="67"/>
      <c r="N122" s="67"/>
    </row>
    <row r="123" spans="11:14" ht="24.95" customHeight="1">
      <c r="K123" s="346"/>
      <c r="L123" s="67"/>
      <c r="N123" s="67"/>
    </row>
    <row r="124" spans="11:14" ht="24.95" customHeight="1">
      <c r="K124" s="346"/>
      <c r="L124" s="67"/>
      <c r="N124" s="67"/>
    </row>
    <row r="125" spans="11:14" ht="24.95" customHeight="1">
      <c r="K125" s="346"/>
      <c r="L125" s="67"/>
      <c r="N125" s="67"/>
    </row>
    <row r="126" spans="11:14" ht="24.95" customHeight="1">
      <c r="K126" s="346"/>
      <c r="L126" s="67"/>
      <c r="N126" s="67"/>
    </row>
    <row r="127" spans="11:14" ht="24.95" customHeight="1">
      <c r="K127" s="346"/>
      <c r="L127" s="67"/>
      <c r="N127" s="67"/>
    </row>
    <row r="128" spans="11:14" ht="24.95" customHeight="1">
      <c r="K128" s="346"/>
      <c r="L128" s="67"/>
      <c r="N128" s="67"/>
    </row>
    <row r="129" spans="11:14" ht="24.95" customHeight="1">
      <c r="K129" s="346"/>
      <c r="L129" s="67"/>
      <c r="N129" s="67"/>
    </row>
    <row r="130" spans="11:14" ht="24.95" customHeight="1">
      <c r="K130" s="346"/>
      <c r="L130" s="67"/>
      <c r="N130" s="67"/>
    </row>
    <row r="131" spans="11:14" ht="24.95" customHeight="1">
      <c r="K131" s="346"/>
      <c r="L131" s="67"/>
      <c r="N131" s="67"/>
    </row>
    <row r="132" spans="11:14" ht="24.95" customHeight="1">
      <c r="K132" s="346"/>
      <c r="L132" s="67"/>
      <c r="N132" s="67"/>
    </row>
    <row r="133" spans="11:14" ht="24.95" customHeight="1">
      <c r="K133" s="346"/>
      <c r="L133" s="67"/>
      <c r="N133" s="67"/>
    </row>
    <row r="134" spans="11:14" ht="24.95" customHeight="1">
      <c r="K134" s="346"/>
      <c r="L134" s="67"/>
      <c r="N134" s="67"/>
    </row>
    <row r="135" spans="11:14" ht="24.95" customHeight="1">
      <c r="K135" s="346"/>
      <c r="L135" s="67"/>
      <c r="N135" s="67"/>
    </row>
    <row r="136" spans="11:14" ht="24.95" customHeight="1">
      <c r="K136" s="346"/>
      <c r="L136" s="67"/>
      <c r="N136" s="67"/>
    </row>
    <row r="137" spans="11:14" ht="24.95" customHeight="1">
      <c r="K137" s="346"/>
      <c r="L137" s="67"/>
      <c r="N137" s="67"/>
    </row>
    <row r="138" spans="11:14" ht="24.95" customHeight="1">
      <c r="K138" s="346"/>
      <c r="L138" s="67"/>
      <c r="N138" s="67"/>
    </row>
    <row r="139" spans="11:14" ht="24.95" customHeight="1">
      <c r="K139" s="346"/>
      <c r="L139" s="67"/>
      <c r="N139" s="67"/>
    </row>
    <row r="140" spans="11:14" ht="24.95" customHeight="1">
      <c r="K140" s="346"/>
      <c r="L140" s="67"/>
      <c r="N140" s="67"/>
    </row>
    <row r="141" spans="11:14" ht="24.95" customHeight="1">
      <c r="K141" s="346"/>
      <c r="L141" s="67"/>
      <c r="N141" s="67"/>
    </row>
    <row r="142" spans="11:14" ht="24.95" customHeight="1">
      <c r="K142" s="346"/>
      <c r="L142" s="67"/>
      <c r="N142" s="67"/>
    </row>
    <row r="143" spans="11:14" ht="24.95" customHeight="1">
      <c r="K143" s="346"/>
      <c r="L143" s="67"/>
      <c r="N143" s="67"/>
    </row>
    <row r="144" spans="11:14" ht="24.95" customHeight="1">
      <c r="K144" s="346"/>
      <c r="L144" s="67"/>
      <c r="N144" s="67"/>
    </row>
    <row r="145" spans="11:14" ht="24.95" customHeight="1">
      <c r="K145" s="346"/>
      <c r="L145" s="67"/>
      <c r="N145" s="67"/>
    </row>
    <row r="146" spans="11:14" ht="24.95" customHeight="1">
      <c r="K146" s="346"/>
      <c r="L146" s="67"/>
      <c r="N146" s="67"/>
    </row>
    <row r="147" spans="11:14" ht="24.95" customHeight="1">
      <c r="K147" s="346"/>
      <c r="L147" s="67"/>
      <c r="N147" s="67"/>
    </row>
    <row r="148" spans="11:14" ht="24.95" customHeight="1">
      <c r="K148" s="346"/>
      <c r="L148" s="67"/>
      <c r="N148" s="67"/>
    </row>
    <row r="149" spans="11:14" ht="24.95" customHeight="1">
      <c r="K149" s="346"/>
      <c r="L149" s="67"/>
      <c r="N149" s="67"/>
    </row>
    <row r="150" spans="11:14" ht="24.95" customHeight="1">
      <c r="K150" s="346"/>
      <c r="L150" s="67"/>
      <c r="N150" s="67"/>
    </row>
    <row r="151" spans="11:14" ht="24.95" customHeight="1">
      <c r="K151" s="346"/>
      <c r="L151" s="67"/>
      <c r="N151" s="67"/>
    </row>
    <row r="152" spans="11:14" ht="24.95" customHeight="1">
      <c r="K152" s="346"/>
      <c r="L152" s="67"/>
      <c r="N152" s="67"/>
    </row>
    <row r="153" spans="11:14" ht="24.95" customHeight="1">
      <c r="K153" s="346"/>
      <c r="L153" s="67"/>
      <c r="N153" s="67"/>
    </row>
    <row r="154" spans="11:14" ht="24.95" customHeight="1">
      <c r="K154" s="346"/>
      <c r="L154" s="67"/>
      <c r="N154" s="67"/>
    </row>
    <row r="155" spans="11:14" ht="24.95" customHeight="1">
      <c r="K155" s="346"/>
      <c r="L155" s="67"/>
      <c r="N155" s="67"/>
    </row>
    <row r="156" spans="11:14" ht="24.95" customHeight="1">
      <c r="K156" s="346"/>
      <c r="L156" s="67"/>
      <c r="N156" s="67"/>
    </row>
    <row r="157" spans="11:14" ht="24.95" customHeight="1">
      <c r="K157" s="346"/>
      <c r="L157" s="67"/>
      <c r="N157" s="67"/>
    </row>
    <row r="158" spans="11:14" ht="24.95" customHeight="1">
      <c r="K158" s="346"/>
      <c r="L158" s="67"/>
      <c r="N158" s="67"/>
    </row>
    <row r="159" spans="11:14" ht="24.95" customHeight="1">
      <c r="K159" s="346"/>
      <c r="L159" s="67"/>
      <c r="N159" s="67"/>
    </row>
    <row r="160" spans="11:14" ht="24.95" customHeight="1">
      <c r="K160" s="346"/>
      <c r="L160" s="67"/>
      <c r="N160" s="67"/>
    </row>
    <row r="161" spans="11:14" ht="24.95" customHeight="1">
      <c r="K161" s="346"/>
      <c r="L161" s="67"/>
      <c r="N161" s="67"/>
    </row>
    <row r="162" spans="11:14" ht="24.95" customHeight="1">
      <c r="K162" s="346"/>
      <c r="L162" s="67"/>
      <c r="N162" s="67"/>
    </row>
    <row r="163" spans="11:14" ht="24.95" customHeight="1">
      <c r="K163" s="346"/>
      <c r="L163" s="67"/>
      <c r="N163" s="67"/>
    </row>
    <row r="164" spans="11:14" ht="24.95" customHeight="1">
      <c r="K164" s="346"/>
      <c r="L164" s="67"/>
      <c r="N164" s="67"/>
    </row>
    <row r="165" spans="11:14" ht="24.95" customHeight="1">
      <c r="K165" s="346"/>
      <c r="L165" s="67"/>
      <c r="N165" s="67"/>
    </row>
    <row r="166" spans="11:14" ht="24.95" customHeight="1">
      <c r="K166" s="346"/>
      <c r="L166" s="67"/>
      <c r="N166" s="67"/>
    </row>
    <row r="167" spans="11:14" ht="24.95" customHeight="1">
      <c r="K167" s="346"/>
      <c r="L167" s="67"/>
      <c r="N167" s="67"/>
    </row>
    <row r="168" spans="11:14" ht="24.95" customHeight="1">
      <c r="K168" s="346"/>
      <c r="L168" s="67"/>
      <c r="N168" s="67"/>
    </row>
    <row r="169" spans="11:14" ht="24.95" customHeight="1">
      <c r="K169" s="346"/>
      <c r="L169" s="67"/>
      <c r="N169" s="67"/>
    </row>
    <row r="170" spans="11:14" ht="24.95" customHeight="1">
      <c r="K170" s="346"/>
      <c r="L170" s="67"/>
      <c r="N170" s="67"/>
    </row>
    <row r="171" spans="11:14" ht="24.95" customHeight="1">
      <c r="K171" s="346"/>
      <c r="L171" s="67"/>
      <c r="N171" s="67"/>
    </row>
    <row r="172" spans="11:14" ht="24.95" customHeight="1">
      <c r="K172" s="346"/>
      <c r="L172" s="67"/>
      <c r="N172" s="67"/>
    </row>
    <row r="173" spans="11:14" ht="24.95" customHeight="1">
      <c r="K173" s="346"/>
      <c r="L173" s="67"/>
      <c r="N173" s="67"/>
    </row>
    <row r="174" spans="11:14" ht="24.95" customHeight="1">
      <c r="K174" s="346"/>
      <c r="L174" s="67"/>
      <c r="N174" s="67"/>
    </row>
    <row r="175" spans="11:14" ht="24.95" customHeight="1">
      <c r="K175" s="346"/>
      <c r="L175" s="67"/>
      <c r="N175" s="67"/>
    </row>
    <row r="176" spans="11:14" ht="24.95" customHeight="1">
      <c r="K176" s="346"/>
      <c r="L176" s="67"/>
      <c r="N176" s="67"/>
    </row>
    <row r="177" spans="11:14" ht="24.95" customHeight="1">
      <c r="K177" s="346"/>
      <c r="L177" s="67"/>
      <c r="N177" s="67"/>
    </row>
    <row r="178" spans="11:14" ht="24.95" customHeight="1">
      <c r="K178" s="346"/>
      <c r="L178" s="67"/>
      <c r="N178" s="67"/>
    </row>
    <row r="179" spans="11:14" ht="24.95" customHeight="1">
      <c r="K179" s="346"/>
      <c r="L179" s="67"/>
      <c r="N179" s="67"/>
    </row>
    <row r="180" spans="11:14" ht="24.95" customHeight="1">
      <c r="K180" s="346"/>
      <c r="L180" s="67"/>
      <c r="N180" s="67"/>
    </row>
    <row r="181" spans="11:14" ht="24.95" customHeight="1">
      <c r="K181" s="346"/>
      <c r="L181" s="67"/>
      <c r="N181" s="67"/>
    </row>
    <row r="182" spans="11:14" ht="24.95" customHeight="1">
      <c r="K182" s="346"/>
      <c r="L182" s="67"/>
      <c r="N182" s="67"/>
    </row>
    <row r="183" spans="11:14" ht="24.95" customHeight="1">
      <c r="K183" s="346"/>
      <c r="L183" s="67"/>
      <c r="N183" s="67"/>
    </row>
    <row r="184" spans="11:14" ht="24.95" customHeight="1">
      <c r="K184" s="346"/>
      <c r="L184" s="67"/>
      <c r="N184" s="67"/>
    </row>
    <row r="185" spans="11:14" ht="24.95" customHeight="1">
      <c r="K185" s="346"/>
      <c r="L185" s="67"/>
      <c r="N185" s="67"/>
    </row>
    <row r="186" spans="11:14" ht="24.95" customHeight="1">
      <c r="K186" s="346"/>
      <c r="L186" s="67"/>
      <c r="N186" s="67"/>
    </row>
    <row r="187" spans="11:14" ht="24.95" customHeight="1">
      <c r="K187" s="346"/>
      <c r="L187" s="67"/>
      <c r="N187" s="67"/>
    </row>
    <row r="188" spans="11:14" ht="24.95" customHeight="1">
      <c r="K188" s="346"/>
      <c r="L188" s="67"/>
      <c r="N188" s="67"/>
    </row>
    <row r="189" spans="11:14" ht="24.95" customHeight="1">
      <c r="K189" s="346"/>
      <c r="L189" s="67"/>
      <c r="N189" s="67"/>
    </row>
    <row r="190" spans="11:14" ht="24.95" customHeight="1">
      <c r="K190" s="346"/>
      <c r="L190" s="67"/>
      <c r="N190" s="67"/>
    </row>
    <row r="191" spans="11:14" ht="24.95" customHeight="1">
      <c r="K191" s="346"/>
      <c r="L191" s="67"/>
      <c r="N191" s="67"/>
    </row>
    <row r="192" spans="11:14" ht="24.95" customHeight="1">
      <c r="K192" s="346"/>
      <c r="L192" s="67"/>
      <c r="N192" s="67"/>
    </row>
    <row r="193" spans="11:14" ht="24.95" customHeight="1">
      <c r="K193" s="346"/>
      <c r="L193" s="67"/>
      <c r="N193" s="67"/>
    </row>
    <row r="194" spans="11:14" ht="24.95" customHeight="1">
      <c r="K194" s="346"/>
      <c r="L194" s="67"/>
      <c r="N194" s="67"/>
    </row>
    <row r="195" spans="11:14" ht="24.95" customHeight="1">
      <c r="K195" s="346"/>
      <c r="L195" s="67"/>
      <c r="N195" s="67"/>
    </row>
    <row r="196" spans="11:14" ht="24.95" customHeight="1">
      <c r="K196" s="346"/>
      <c r="L196" s="67"/>
      <c r="N196" s="67"/>
    </row>
    <row r="197" spans="11:14" ht="24.95" customHeight="1">
      <c r="K197" s="346"/>
      <c r="L197" s="67"/>
      <c r="N197" s="67"/>
    </row>
    <row r="198" spans="11:14" ht="24.95" customHeight="1">
      <c r="K198" s="346"/>
      <c r="L198" s="67"/>
      <c r="N198" s="67"/>
    </row>
    <row r="199" spans="11:14" ht="24.95" customHeight="1">
      <c r="K199" s="346"/>
      <c r="L199" s="67"/>
      <c r="N199" s="67"/>
    </row>
    <row r="200" spans="11:14" ht="24.95" customHeight="1">
      <c r="K200" s="346"/>
      <c r="L200" s="67"/>
      <c r="N200" s="67"/>
    </row>
    <row r="201" spans="11:14" ht="24.95" customHeight="1">
      <c r="K201" s="346"/>
      <c r="L201" s="67"/>
      <c r="N201" s="67"/>
    </row>
    <row r="202" spans="11:14" ht="24.95" customHeight="1">
      <c r="K202" s="346"/>
      <c r="L202" s="67"/>
      <c r="N202" s="67"/>
    </row>
    <row r="203" spans="11:14" ht="24.95" customHeight="1">
      <c r="K203" s="346"/>
      <c r="L203" s="67"/>
      <c r="N203" s="67"/>
    </row>
    <row r="204" spans="11:14" ht="24.95" customHeight="1">
      <c r="K204" s="346"/>
      <c r="L204" s="67"/>
      <c r="N204" s="67"/>
    </row>
    <row r="205" spans="11:14" ht="24.95" customHeight="1">
      <c r="K205" s="346"/>
      <c r="L205" s="67"/>
      <c r="N205" s="67"/>
    </row>
    <row r="206" spans="11:14" ht="24.95" customHeight="1">
      <c r="K206" s="346"/>
      <c r="L206" s="67"/>
      <c r="N206" s="67"/>
    </row>
    <row r="207" spans="11:14" ht="24.95" customHeight="1">
      <c r="K207" s="346"/>
      <c r="L207" s="67"/>
      <c r="N207" s="67"/>
    </row>
    <row r="208" spans="11:14" ht="24.95" customHeight="1">
      <c r="K208" s="346"/>
      <c r="L208" s="67"/>
      <c r="N208" s="67"/>
    </row>
    <row r="209" spans="11:14" ht="24.95" customHeight="1">
      <c r="K209" s="346"/>
      <c r="L209" s="67"/>
      <c r="N209" s="67"/>
    </row>
    <row r="210" spans="11:14" ht="24.95" customHeight="1">
      <c r="K210" s="346"/>
      <c r="L210" s="67"/>
      <c r="N210" s="67"/>
    </row>
    <row r="211" spans="11:14" ht="24.95" customHeight="1">
      <c r="K211" s="346"/>
      <c r="L211" s="67"/>
      <c r="N211" s="67"/>
    </row>
    <row r="212" spans="11:14" ht="24.95" customHeight="1">
      <c r="K212" s="346"/>
      <c r="L212" s="67"/>
      <c r="N212" s="67"/>
    </row>
    <row r="213" spans="11:14" ht="24.95" customHeight="1">
      <c r="K213" s="346"/>
      <c r="L213" s="67"/>
      <c r="N213" s="67"/>
    </row>
    <row r="214" spans="11:14" ht="24.95" customHeight="1">
      <c r="K214" s="346"/>
      <c r="L214" s="67"/>
      <c r="N214" s="67"/>
    </row>
    <row r="215" spans="11:14" ht="24.95" customHeight="1">
      <c r="K215" s="346"/>
      <c r="L215" s="67"/>
      <c r="N215" s="67"/>
    </row>
    <row r="216" spans="11:14" ht="24.95" customHeight="1">
      <c r="K216" s="346"/>
      <c r="L216" s="67"/>
      <c r="N216" s="67"/>
    </row>
    <row r="217" spans="11:14" ht="24.95" customHeight="1">
      <c r="K217" s="346"/>
      <c r="L217" s="67"/>
      <c r="N217" s="67"/>
    </row>
    <row r="218" spans="11:14" ht="24.95" customHeight="1">
      <c r="K218" s="346"/>
      <c r="L218" s="67"/>
      <c r="N218" s="67"/>
    </row>
    <row r="219" spans="11:14" ht="24.95" customHeight="1">
      <c r="K219" s="346"/>
      <c r="L219" s="67"/>
      <c r="N219" s="67"/>
    </row>
    <row r="220" spans="11:14" ht="24.95" customHeight="1">
      <c r="K220" s="346"/>
      <c r="L220" s="67"/>
      <c r="N220" s="67"/>
    </row>
    <row r="221" spans="11:14" ht="24.95" customHeight="1">
      <c r="K221" s="346"/>
      <c r="L221" s="67"/>
      <c r="N221" s="67"/>
    </row>
    <row r="222" spans="11:14" ht="24.95" customHeight="1">
      <c r="K222" s="346"/>
      <c r="L222" s="67"/>
      <c r="N222" s="67"/>
    </row>
    <row r="223" spans="11:14" ht="24.95" customHeight="1">
      <c r="K223" s="346"/>
      <c r="L223" s="67"/>
      <c r="N223" s="67"/>
    </row>
    <row r="224" spans="11:14" ht="24.95" customHeight="1">
      <c r="K224" s="346"/>
      <c r="L224" s="67"/>
      <c r="N224" s="67"/>
    </row>
    <row r="225" spans="11:14" ht="24.95" customHeight="1">
      <c r="K225" s="346"/>
      <c r="L225" s="67"/>
      <c r="N225" s="67"/>
    </row>
    <row r="226" spans="11:14" ht="24.95" customHeight="1">
      <c r="K226" s="346"/>
      <c r="L226" s="67"/>
      <c r="N226" s="67"/>
    </row>
    <row r="227" spans="11:14" ht="24.95" customHeight="1">
      <c r="K227" s="346"/>
      <c r="L227" s="67"/>
      <c r="N227" s="67"/>
    </row>
    <row r="228" spans="11:14" ht="24.95" customHeight="1">
      <c r="K228" s="346"/>
      <c r="L228" s="67"/>
      <c r="N228" s="67"/>
    </row>
    <row r="229" spans="11:14" ht="24.95" customHeight="1">
      <c r="K229" s="346"/>
      <c r="L229" s="67"/>
      <c r="N229" s="67"/>
    </row>
    <row r="230" spans="11:14" ht="24.95" customHeight="1">
      <c r="K230" s="346"/>
      <c r="L230" s="67"/>
      <c r="N230" s="67"/>
    </row>
    <row r="231" spans="11:14" ht="24.95" customHeight="1">
      <c r="K231" s="346"/>
      <c r="L231" s="67"/>
      <c r="N231" s="67"/>
    </row>
    <row r="232" spans="11:14" ht="24.95" customHeight="1">
      <c r="K232" s="346"/>
      <c r="L232" s="67"/>
      <c r="N232" s="67"/>
    </row>
    <row r="233" spans="11:14" ht="24.95" customHeight="1">
      <c r="K233" s="346"/>
      <c r="L233" s="67"/>
      <c r="N233" s="67"/>
    </row>
    <row r="234" spans="11:14" ht="24.95" customHeight="1">
      <c r="K234" s="346"/>
      <c r="L234" s="67"/>
      <c r="N234" s="67"/>
    </row>
    <row r="235" spans="11:14" ht="24.95" customHeight="1">
      <c r="K235" s="346"/>
      <c r="L235" s="67"/>
      <c r="N235" s="67"/>
    </row>
    <row r="236" spans="11:14" ht="24.95" customHeight="1">
      <c r="K236" s="346"/>
      <c r="L236" s="67"/>
      <c r="N236" s="67"/>
    </row>
    <row r="237" spans="11:14" ht="24.95" customHeight="1">
      <c r="K237" s="346"/>
      <c r="L237" s="67"/>
      <c r="N237" s="67"/>
    </row>
    <row r="238" spans="11:14" ht="24.95" customHeight="1">
      <c r="K238" s="346"/>
      <c r="L238" s="67"/>
      <c r="N238" s="67"/>
    </row>
    <row r="239" spans="11:14" ht="24.95" customHeight="1">
      <c r="K239" s="346"/>
      <c r="L239" s="67"/>
      <c r="N239" s="67"/>
    </row>
    <row r="240" spans="11:14" ht="24.95" customHeight="1">
      <c r="K240" s="346"/>
      <c r="L240" s="67"/>
      <c r="N240" s="67"/>
    </row>
    <row r="241" spans="11:14" ht="24.95" customHeight="1">
      <c r="K241" s="346"/>
      <c r="L241" s="67"/>
      <c r="N241" s="67"/>
    </row>
    <row r="242" spans="11:14" ht="24.95" customHeight="1">
      <c r="K242" s="346"/>
      <c r="L242" s="67"/>
      <c r="N242" s="67"/>
    </row>
    <row r="243" spans="11:14" ht="24.95" customHeight="1">
      <c r="K243" s="346"/>
      <c r="L243" s="67"/>
      <c r="N243" s="67"/>
    </row>
    <row r="244" spans="11:14" ht="24.95" customHeight="1">
      <c r="K244" s="346"/>
      <c r="L244" s="67"/>
      <c r="N244" s="67"/>
    </row>
    <row r="245" spans="11:14" ht="24.95" customHeight="1">
      <c r="K245" s="346"/>
      <c r="L245" s="67"/>
      <c r="N245" s="67"/>
    </row>
    <row r="246" spans="11:14" ht="24.95" customHeight="1">
      <c r="K246" s="346"/>
      <c r="L246" s="67"/>
      <c r="N246" s="67"/>
    </row>
    <row r="247" spans="11:14" ht="24.95" customHeight="1">
      <c r="K247" s="346"/>
      <c r="L247" s="67"/>
      <c r="N247" s="67"/>
    </row>
    <row r="248" spans="11:14" ht="24.95" customHeight="1">
      <c r="K248" s="346"/>
      <c r="L248" s="67"/>
      <c r="N248" s="67"/>
    </row>
    <row r="249" spans="11:14" ht="24.95" customHeight="1">
      <c r="K249" s="346"/>
      <c r="L249" s="67"/>
      <c r="N249" s="67"/>
    </row>
    <row r="250" spans="11:14" ht="24.95" customHeight="1">
      <c r="K250" s="346"/>
      <c r="L250" s="67"/>
      <c r="N250" s="67"/>
    </row>
    <row r="251" spans="11:14" ht="24.95" customHeight="1">
      <c r="K251" s="346"/>
      <c r="L251" s="67"/>
      <c r="N251" s="67"/>
    </row>
    <row r="252" spans="11:14" ht="24.95" customHeight="1">
      <c r="K252" s="346"/>
      <c r="L252" s="67"/>
      <c r="N252" s="67"/>
    </row>
    <row r="253" spans="11:14" ht="24.95" customHeight="1">
      <c r="K253" s="346"/>
      <c r="L253" s="67"/>
      <c r="N253" s="67"/>
    </row>
    <row r="254" spans="11:14" ht="24.95" customHeight="1">
      <c r="K254" s="346"/>
      <c r="L254" s="67"/>
      <c r="N254" s="67"/>
    </row>
    <row r="255" spans="11:14" ht="24.95" customHeight="1">
      <c r="K255" s="346"/>
      <c r="L255" s="67"/>
      <c r="N255" s="67"/>
    </row>
    <row r="256" spans="11:14" ht="24.95" customHeight="1">
      <c r="K256" s="346"/>
      <c r="L256" s="67"/>
      <c r="N256" s="67"/>
    </row>
    <row r="257" spans="11:14" ht="24.95" customHeight="1">
      <c r="K257" s="346"/>
      <c r="L257" s="67"/>
      <c r="N257" s="67"/>
    </row>
    <row r="258" spans="11:14" ht="24.95" customHeight="1">
      <c r="K258" s="346"/>
      <c r="L258" s="67"/>
      <c r="N258" s="67"/>
    </row>
    <row r="259" spans="11:14" ht="24.95" customHeight="1">
      <c r="K259" s="346"/>
      <c r="L259" s="67"/>
      <c r="N259" s="67"/>
    </row>
    <row r="260" spans="11:14" ht="24.95" customHeight="1">
      <c r="K260" s="346"/>
      <c r="L260" s="67"/>
      <c r="N260" s="67"/>
    </row>
    <row r="261" spans="11:14" ht="24.95" customHeight="1">
      <c r="K261" s="346"/>
      <c r="L261" s="67"/>
      <c r="N261" s="67"/>
    </row>
    <row r="262" spans="11:14" ht="24.95" customHeight="1">
      <c r="K262" s="346"/>
      <c r="L262" s="67"/>
      <c r="N262" s="67"/>
    </row>
    <row r="263" spans="11:14" ht="24.95" customHeight="1">
      <c r="K263" s="346"/>
      <c r="L263" s="67"/>
      <c r="N263" s="67"/>
    </row>
    <row r="264" spans="11:14" ht="24.95" customHeight="1">
      <c r="K264" s="346"/>
      <c r="L264" s="67"/>
      <c r="N264" s="67"/>
    </row>
    <row r="265" spans="11:14" ht="24.95" customHeight="1">
      <c r="K265" s="346"/>
      <c r="L265" s="67"/>
      <c r="N265" s="67"/>
    </row>
    <row r="266" spans="11:14" ht="24.95" customHeight="1">
      <c r="K266" s="346"/>
      <c r="L266" s="67"/>
      <c r="N266" s="67"/>
    </row>
    <row r="267" spans="11:14" ht="24.95" customHeight="1">
      <c r="K267" s="346"/>
      <c r="L267" s="67"/>
      <c r="N267" s="67"/>
    </row>
    <row r="268" spans="11:14" ht="24.95" customHeight="1">
      <c r="K268" s="346"/>
      <c r="L268" s="67"/>
      <c r="N268" s="67"/>
    </row>
    <row r="269" spans="11:14" ht="24.95" customHeight="1">
      <c r="K269" s="346"/>
      <c r="L269" s="67"/>
      <c r="N269" s="67"/>
    </row>
    <row r="270" spans="11:14" ht="24.95" customHeight="1">
      <c r="K270" s="346"/>
      <c r="L270" s="67"/>
      <c r="N270" s="67"/>
    </row>
    <row r="271" spans="11:14" ht="24.95" customHeight="1">
      <c r="K271" s="346"/>
      <c r="L271" s="67"/>
      <c r="N271" s="67"/>
    </row>
    <row r="272" spans="11:14" ht="24.95" customHeight="1">
      <c r="K272" s="346"/>
      <c r="L272" s="67"/>
      <c r="N272" s="67"/>
    </row>
    <row r="273" spans="11:14" ht="24.95" customHeight="1">
      <c r="K273" s="346"/>
      <c r="L273" s="67"/>
      <c r="N273" s="67"/>
    </row>
    <row r="274" spans="11:14" ht="24.95" customHeight="1">
      <c r="K274" s="346"/>
      <c r="L274" s="67"/>
      <c r="N274" s="67"/>
    </row>
    <row r="275" spans="11:14" ht="24.95" customHeight="1">
      <c r="K275" s="346"/>
      <c r="L275" s="67"/>
      <c r="N275" s="67"/>
    </row>
    <row r="276" spans="11:14" ht="24.95" customHeight="1">
      <c r="K276" s="346"/>
      <c r="L276" s="67"/>
      <c r="N276" s="67"/>
    </row>
    <row r="277" spans="11:14" ht="24.95" customHeight="1">
      <c r="K277" s="346"/>
      <c r="L277" s="67"/>
      <c r="N277" s="67"/>
    </row>
    <row r="278" spans="11:14" ht="24.95" customHeight="1">
      <c r="K278" s="346"/>
      <c r="L278" s="67"/>
      <c r="N278" s="67"/>
    </row>
    <row r="279" spans="11:14" ht="24.95" customHeight="1">
      <c r="K279" s="346"/>
      <c r="L279" s="67"/>
      <c r="N279" s="67"/>
    </row>
    <row r="280" spans="11:14" ht="24.95" customHeight="1">
      <c r="K280" s="346"/>
      <c r="L280" s="67"/>
      <c r="N280" s="67"/>
    </row>
    <row r="281" spans="11:14" ht="24.95" customHeight="1">
      <c r="K281" s="346"/>
      <c r="L281" s="67"/>
      <c r="N281" s="67"/>
    </row>
    <row r="282" spans="11:14" ht="24.95" customHeight="1">
      <c r="K282" s="346"/>
      <c r="L282" s="67"/>
      <c r="N282" s="67"/>
    </row>
    <row r="283" spans="11:14" ht="24.95" customHeight="1">
      <c r="K283" s="346"/>
      <c r="L283" s="67"/>
      <c r="N283" s="67"/>
    </row>
    <row r="284" spans="11:14" ht="24.95" customHeight="1">
      <c r="K284" s="346"/>
      <c r="L284" s="67"/>
      <c r="N284" s="67"/>
    </row>
    <row r="285" spans="11:14" ht="24.95" customHeight="1">
      <c r="K285" s="346"/>
      <c r="L285" s="67"/>
      <c r="N285" s="67"/>
    </row>
    <row r="286" spans="11:14" ht="24.95" customHeight="1">
      <c r="K286" s="346"/>
      <c r="L286" s="67"/>
      <c r="N286" s="67"/>
    </row>
    <row r="287" spans="11:14" ht="24.95" customHeight="1">
      <c r="K287" s="346"/>
      <c r="L287" s="67"/>
      <c r="N287" s="67"/>
    </row>
    <row r="288" spans="11:14" ht="24.95" customHeight="1">
      <c r="K288" s="346"/>
      <c r="L288" s="67"/>
      <c r="N288" s="67"/>
    </row>
    <row r="289" spans="11:14" ht="24.95" customHeight="1">
      <c r="K289" s="346"/>
      <c r="L289" s="67"/>
      <c r="N289" s="67"/>
    </row>
    <row r="290" spans="11:14" ht="24.95" customHeight="1">
      <c r="K290" s="346"/>
      <c r="L290" s="67"/>
      <c r="N290" s="67"/>
    </row>
    <row r="291" spans="11:14" ht="24.95" customHeight="1">
      <c r="K291" s="346"/>
      <c r="L291" s="67"/>
      <c r="N291" s="67"/>
    </row>
    <row r="292" spans="11:14" ht="24.95" customHeight="1">
      <c r="K292" s="346"/>
      <c r="L292" s="67"/>
      <c r="N292" s="67"/>
    </row>
    <row r="293" spans="11:14" ht="24.95" customHeight="1">
      <c r="K293" s="346"/>
      <c r="L293" s="67"/>
      <c r="N293" s="67"/>
    </row>
    <row r="294" spans="11:14" ht="24.95" customHeight="1">
      <c r="K294" s="346"/>
      <c r="L294" s="67"/>
      <c r="N294" s="67"/>
    </row>
    <row r="295" spans="11:14" ht="24.95" customHeight="1">
      <c r="K295" s="346"/>
      <c r="L295" s="67"/>
      <c r="N295" s="67"/>
    </row>
    <row r="296" spans="11:14" ht="24.95" customHeight="1">
      <c r="K296" s="346"/>
      <c r="L296" s="67"/>
      <c r="N296" s="67"/>
    </row>
    <row r="297" spans="11:14" ht="24.95" customHeight="1">
      <c r="K297" s="346"/>
      <c r="L297" s="67"/>
      <c r="N297" s="67"/>
    </row>
    <row r="298" spans="11:14" ht="24.95" customHeight="1">
      <c r="K298" s="346"/>
      <c r="L298" s="67"/>
      <c r="N298" s="67"/>
    </row>
    <row r="299" spans="11:14" ht="24.95" customHeight="1">
      <c r="K299" s="346"/>
      <c r="L299" s="67"/>
      <c r="N299" s="67"/>
    </row>
    <row r="300" spans="11:14" ht="24.95" customHeight="1">
      <c r="K300" s="346"/>
      <c r="L300" s="67"/>
      <c r="N300" s="67"/>
    </row>
    <row r="301" spans="11:14" ht="24.95" customHeight="1">
      <c r="K301" s="346"/>
      <c r="L301" s="67"/>
      <c r="N301" s="67"/>
    </row>
    <row r="302" spans="11:14" ht="24.95" customHeight="1">
      <c r="K302" s="346"/>
      <c r="L302" s="67"/>
      <c r="N302" s="67"/>
    </row>
    <row r="303" spans="11:14" ht="24.95" customHeight="1">
      <c r="K303" s="346"/>
      <c r="L303" s="67"/>
      <c r="N303" s="67"/>
    </row>
    <row r="304" spans="11:14" ht="24.95" customHeight="1">
      <c r="K304" s="346"/>
      <c r="L304" s="67"/>
      <c r="N304" s="67"/>
    </row>
    <row r="305" spans="11:14" ht="24.95" customHeight="1">
      <c r="K305" s="346"/>
      <c r="L305" s="67"/>
      <c r="N305" s="67"/>
    </row>
    <row r="306" spans="11:14" ht="24.95" customHeight="1">
      <c r="K306" s="346"/>
      <c r="L306" s="67"/>
      <c r="N306" s="67"/>
    </row>
    <row r="307" spans="11:14" ht="24.95" customHeight="1">
      <c r="K307" s="346"/>
      <c r="L307" s="67"/>
      <c r="N307" s="67"/>
    </row>
    <row r="308" spans="11:14" ht="24.95" customHeight="1">
      <c r="K308" s="346"/>
      <c r="L308" s="67"/>
      <c r="N308" s="67"/>
    </row>
    <row r="309" spans="11:14" ht="24.95" customHeight="1">
      <c r="K309" s="346"/>
      <c r="L309" s="67"/>
      <c r="N309" s="67"/>
    </row>
    <row r="310" spans="11:14" ht="24.95" customHeight="1">
      <c r="K310" s="346"/>
      <c r="L310" s="67"/>
      <c r="N310" s="67"/>
    </row>
    <row r="311" spans="11:14" ht="24.95" customHeight="1">
      <c r="K311" s="346"/>
      <c r="L311" s="67"/>
      <c r="N311" s="67"/>
    </row>
    <row r="312" spans="11:14" ht="24.95" customHeight="1">
      <c r="K312" s="346"/>
      <c r="L312" s="67"/>
      <c r="N312" s="67"/>
    </row>
    <row r="313" spans="11:14" ht="24.95" customHeight="1">
      <c r="K313" s="346"/>
      <c r="L313" s="67"/>
      <c r="N313" s="67"/>
    </row>
    <row r="314" spans="11:14" ht="24.95" customHeight="1">
      <c r="K314" s="346"/>
      <c r="L314" s="67"/>
      <c r="N314" s="67"/>
    </row>
    <row r="315" spans="11:14" ht="24.95" customHeight="1">
      <c r="K315" s="346"/>
      <c r="L315" s="67"/>
      <c r="N315" s="67"/>
    </row>
    <row r="316" spans="11:14" ht="24.95" customHeight="1">
      <c r="K316" s="346"/>
      <c r="L316" s="67"/>
      <c r="N316" s="67"/>
    </row>
    <row r="317" spans="11:14" ht="24.95" customHeight="1">
      <c r="K317" s="346"/>
      <c r="L317" s="67"/>
      <c r="N317" s="67"/>
    </row>
    <row r="318" spans="11:14" ht="24.95" customHeight="1">
      <c r="K318" s="346"/>
      <c r="L318" s="67"/>
      <c r="N318" s="67"/>
    </row>
    <row r="319" spans="11:14" ht="24.95" customHeight="1">
      <c r="K319" s="346"/>
      <c r="L319" s="67"/>
      <c r="N319" s="67"/>
    </row>
    <row r="320" spans="11:14" ht="24.95" customHeight="1">
      <c r="K320" s="346"/>
      <c r="L320" s="67"/>
      <c r="N320" s="67"/>
    </row>
    <row r="321" spans="11:14" ht="24.95" customHeight="1">
      <c r="K321" s="346"/>
      <c r="L321" s="67"/>
      <c r="N321" s="67"/>
    </row>
    <row r="322" spans="11:14" ht="24.95" customHeight="1">
      <c r="K322" s="346"/>
      <c r="L322" s="67"/>
      <c r="N322" s="67"/>
    </row>
    <row r="323" spans="11:14" ht="24.95" customHeight="1">
      <c r="K323" s="346"/>
      <c r="L323" s="67"/>
      <c r="N323" s="67"/>
    </row>
    <row r="324" spans="11:14" ht="24.95" customHeight="1">
      <c r="K324" s="346"/>
      <c r="L324" s="67"/>
      <c r="N324" s="67"/>
    </row>
    <row r="325" spans="11:14" ht="24.95" customHeight="1">
      <c r="K325" s="346"/>
      <c r="L325" s="67"/>
      <c r="N325" s="67"/>
    </row>
    <row r="326" spans="11:14" ht="24.95" customHeight="1">
      <c r="K326" s="346"/>
      <c r="L326" s="67"/>
      <c r="N326" s="67"/>
    </row>
    <row r="327" spans="11:14" ht="24.95" customHeight="1">
      <c r="K327" s="346"/>
      <c r="L327" s="67"/>
      <c r="N327" s="67"/>
    </row>
    <row r="328" spans="11:14" ht="24.95" customHeight="1">
      <c r="K328" s="346"/>
      <c r="L328" s="67"/>
      <c r="N328" s="67"/>
    </row>
    <row r="329" spans="11:14" ht="24.95" customHeight="1">
      <c r="K329" s="346"/>
      <c r="L329" s="67"/>
      <c r="N329" s="67"/>
    </row>
    <row r="330" spans="11:14" ht="24.95" customHeight="1">
      <c r="K330" s="346"/>
      <c r="L330" s="67"/>
      <c r="N330" s="67"/>
    </row>
    <row r="331" spans="11:14" ht="24.95" customHeight="1">
      <c r="K331" s="346"/>
      <c r="L331" s="67"/>
      <c r="N331" s="67"/>
    </row>
    <row r="332" spans="11:14" ht="24.95" customHeight="1">
      <c r="K332" s="346"/>
      <c r="L332" s="67"/>
      <c r="N332" s="67"/>
    </row>
    <row r="333" spans="11:14" ht="24.95" customHeight="1">
      <c r="K333" s="346"/>
      <c r="L333" s="67"/>
      <c r="N333" s="67"/>
    </row>
    <row r="334" spans="11:14" ht="24.95" customHeight="1">
      <c r="K334" s="346"/>
      <c r="L334" s="67"/>
      <c r="N334" s="67"/>
    </row>
    <row r="335" spans="11:14" ht="24.95" customHeight="1">
      <c r="K335" s="346"/>
      <c r="L335" s="67"/>
      <c r="N335" s="67"/>
    </row>
    <row r="336" spans="11:14" ht="24.95" customHeight="1">
      <c r="K336" s="346"/>
      <c r="L336" s="67"/>
      <c r="N336" s="67"/>
    </row>
    <row r="337" spans="11:14" ht="24.95" customHeight="1">
      <c r="K337" s="346"/>
      <c r="L337" s="67"/>
      <c r="N337" s="67"/>
    </row>
    <row r="338" spans="11:14" ht="24.95" customHeight="1">
      <c r="K338" s="346"/>
      <c r="L338" s="67"/>
      <c r="N338" s="67"/>
    </row>
    <row r="339" spans="11:14" ht="24.95" customHeight="1">
      <c r="K339" s="346"/>
      <c r="L339" s="67"/>
      <c r="N339" s="67"/>
    </row>
    <row r="340" spans="11:14" ht="24.95" customHeight="1">
      <c r="K340" s="346"/>
      <c r="L340" s="67"/>
      <c r="N340" s="67"/>
    </row>
    <row r="341" spans="11:14" ht="24.95" customHeight="1">
      <c r="K341" s="346"/>
      <c r="L341" s="67"/>
      <c r="N341" s="67"/>
    </row>
    <row r="342" spans="11:14" ht="24.95" customHeight="1">
      <c r="K342" s="346"/>
      <c r="L342" s="67"/>
      <c r="N342" s="67"/>
    </row>
    <row r="343" spans="11:14" ht="24.95" customHeight="1">
      <c r="K343" s="346"/>
      <c r="L343" s="67"/>
      <c r="N343" s="67"/>
    </row>
    <row r="344" spans="11:14" ht="24.95" customHeight="1">
      <c r="K344" s="346"/>
      <c r="L344" s="67"/>
      <c r="N344" s="67"/>
    </row>
    <row r="345" spans="11:14" ht="24.95" customHeight="1">
      <c r="K345" s="346"/>
      <c r="L345" s="67"/>
      <c r="N345" s="67"/>
    </row>
    <row r="346" spans="11:14" ht="24.95" customHeight="1">
      <c r="K346" s="346"/>
      <c r="L346" s="67"/>
      <c r="N346" s="67"/>
    </row>
    <row r="347" spans="11:14" ht="24.95" customHeight="1">
      <c r="K347" s="346"/>
      <c r="L347" s="67"/>
      <c r="N347" s="67"/>
    </row>
    <row r="348" spans="11:14" ht="24.95" customHeight="1">
      <c r="K348" s="346"/>
      <c r="L348" s="67"/>
      <c r="N348" s="67"/>
    </row>
    <row r="349" spans="11:14" ht="24.95" customHeight="1">
      <c r="K349" s="346"/>
      <c r="L349" s="67"/>
      <c r="N349" s="67"/>
    </row>
    <row r="350" spans="11:14" ht="24.95" customHeight="1">
      <c r="K350" s="346"/>
      <c r="L350" s="67"/>
      <c r="N350" s="67"/>
    </row>
    <row r="351" spans="11:14" ht="24.95" customHeight="1">
      <c r="K351" s="346"/>
      <c r="L351" s="67"/>
      <c r="N351" s="67"/>
    </row>
    <row r="352" spans="11:14" ht="24.95" customHeight="1">
      <c r="K352" s="346"/>
      <c r="L352" s="67"/>
      <c r="N352" s="67"/>
    </row>
    <row r="353" spans="11:14" ht="24.95" customHeight="1">
      <c r="K353" s="346"/>
      <c r="L353" s="67"/>
      <c r="N353" s="67"/>
    </row>
    <row r="354" spans="11:14" ht="24.95" customHeight="1">
      <c r="K354" s="346"/>
      <c r="L354" s="67"/>
      <c r="N354" s="67"/>
    </row>
    <row r="355" spans="11:14" ht="24.95" customHeight="1">
      <c r="K355" s="346"/>
      <c r="L355" s="67"/>
      <c r="N355" s="67"/>
    </row>
    <row r="356" spans="11:14" ht="24.95" customHeight="1">
      <c r="K356" s="346"/>
      <c r="L356" s="67"/>
      <c r="N356" s="67"/>
    </row>
    <row r="357" spans="11:14" ht="24.95" customHeight="1">
      <c r="K357" s="346"/>
      <c r="L357" s="67"/>
      <c r="N357" s="67"/>
    </row>
    <row r="358" spans="11:14" ht="24.95" customHeight="1">
      <c r="K358" s="346"/>
      <c r="L358" s="67"/>
      <c r="N358" s="67"/>
    </row>
    <row r="359" spans="11:14" ht="24.95" customHeight="1">
      <c r="K359" s="346"/>
      <c r="L359" s="67"/>
      <c r="N359" s="67"/>
    </row>
    <row r="360" spans="11:14" ht="24.95" customHeight="1">
      <c r="K360" s="346"/>
      <c r="L360" s="67"/>
      <c r="N360" s="67"/>
    </row>
    <row r="361" spans="11:14" ht="24.95" customHeight="1">
      <c r="K361" s="346"/>
      <c r="L361" s="67"/>
      <c r="N361" s="67"/>
    </row>
    <row r="362" spans="11:14" ht="24.95" customHeight="1">
      <c r="K362" s="346"/>
      <c r="L362" s="67"/>
      <c r="N362" s="67"/>
    </row>
    <row r="363" spans="11:14" ht="24.95" customHeight="1">
      <c r="K363" s="346"/>
      <c r="L363" s="67"/>
      <c r="N363" s="67"/>
    </row>
    <row r="364" spans="11:14" ht="24.95" customHeight="1">
      <c r="K364" s="346"/>
      <c r="L364" s="67"/>
      <c r="N364" s="67"/>
    </row>
    <row r="365" spans="11:14" ht="24.95" customHeight="1">
      <c r="K365" s="346"/>
      <c r="L365" s="67"/>
      <c r="N365" s="67"/>
    </row>
    <row r="366" spans="11:14" ht="24.95" customHeight="1">
      <c r="K366" s="346"/>
      <c r="L366" s="67"/>
      <c r="N366" s="67"/>
    </row>
    <row r="367" spans="11:14" ht="24.95" customHeight="1">
      <c r="K367" s="346"/>
      <c r="L367" s="67"/>
      <c r="N367" s="67"/>
    </row>
    <row r="368" spans="11:14" ht="24.95" customHeight="1">
      <c r="K368" s="346"/>
      <c r="L368" s="67"/>
      <c r="N368" s="67"/>
    </row>
    <row r="369" spans="11:14" ht="24.95" customHeight="1">
      <c r="K369" s="346"/>
      <c r="L369" s="67"/>
      <c r="N369" s="67"/>
    </row>
    <row r="370" spans="11:14" ht="24.95" customHeight="1">
      <c r="K370" s="346"/>
      <c r="L370" s="67"/>
      <c r="N370" s="67"/>
    </row>
    <row r="371" spans="11:14" ht="24.95" customHeight="1">
      <c r="K371" s="346"/>
      <c r="L371" s="67"/>
      <c r="N371" s="67"/>
    </row>
    <row r="372" spans="11:14" ht="24.95" customHeight="1">
      <c r="K372" s="346"/>
      <c r="L372" s="67"/>
      <c r="N372" s="67"/>
    </row>
    <row r="373" spans="11:14" ht="24.95" customHeight="1">
      <c r="K373" s="346"/>
      <c r="L373" s="67"/>
      <c r="N373" s="67"/>
    </row>
    <row r="374" spans="11:14" ht="24.95" customHeight="1">
      <c r="K374" s="346"/>
      <c r="L374" s="67"/>
      <c r="N374" s="67"/>
    </row>
    <row r="375" spans="11:14" ht="24.95" customHeight="1">
      <c r="K375" s="346"/>
      <c r="L375" s="67"/>
      <c r="N375" s="67"/>
    </row>
    <row r="376" spans="11:14" ht="24.95" customHeight="1">
      <c r="K376" s="346"/>
      <c r="L376" s="67"/>
      <c r="N376" s="67"/>
    </row>
    <row r="377" spans="11:14" ht="24.95" customHeight="1">
      <c r="K377" s="346"/>
      <c r="L377" s="67"/>
      <c r="N377" s="67"/>
    </row>
    <row r="378" spans="11:14" ht="24.95" customHeight="1">
      <c r="K378" s="346"/>
      <c r="L378" s="67"/>
      <c r="N378" s="67"/>
    </row>
    <row r="379" spans="11:14" ht="24.95" customHeight="1">
      <c r="K379" s="346"/>
      <c r="L379" s="67"/>
      <c r="N379" s="67"/>
    </row>
    <row r="380" spans="11:14" ht="24.95" customHeight="1">
      <c r="K380" s="346"/>
      <c r="L380" s="67"/>
      <c r="N380" s="67"/>
    </row>
    <row r="381" spans="11:14" ht="24.95" customHeight="1">
      <c r="K381" s="346"/>
      <c r="L381" s="67"/>
      <c r="N381" s="67"/>
    </row>
    <row r="382" spans="11:14" ht="24.95" customHeight="1">
      <c r="K382" s="346"/>
      <c r="L382" s="67"/>
      <c r="N382" s="67"/>
    </row>
    <row r="383" spans="11:14" ht="24.95" customHeight="1">
      <c r="K383" s="346"/>
      <c r="L383" s="67"/>
      <c r="N383" s="67"/>
    </row>
    <row r="384" spans="11:14" ht="24.95" customHeight="1">
      <c r="K384" s="346"/>
      <c r="L384" s="67"/>
      <c r="N384" s="67"/>
    </row>
    <row r="385" spans="11:14" ht="24.95" customHeight="1">
      <c r="K385" s="346"/>
      <c r="L385" s="67"/>
      <c r="N385" s="67"/>
    </row>
    <row r="386" spans="11:14" ht="24.95" customHeight="1">
      <c r="K386" s="346"/>
      <c r="L386" s="67"/>
      <c r="N386" s="67"/>
    </row>
    <row r="387" spans="11:14" ht="24.95" customHeight="1">
      <c r="K387" s="346"/>
      <c r="L387" s="67"/>
      <c r="N387" s="67"/>
    </row>
    <row r="388" spans="11:14" ht="24.95" customHeight="1">
      <c r="K388" s="346"/>
      <c r="L388" s="67"/>
      <c r="N388" s="67"/>
    </row>
    <row r="389" spans="11:14" ht="24.95" customHeight="1">
      <c r="K389" s="346"/>
      <c r="L389" s="67"/>
      <c r="N389" s="67"/>
    </row>
    <row r="390" spans="11:14" ht="24.95" customHeight="1">
      <c r="K390" s="346"/>
      <c r="L390" s="67"/>
      <c r="N390" s="67"/>
    </row>
    <row r="391" spans="11:14" ht="24.95" customHeight="1">
      <c r="K391" s="346"/>
      <c r="L391" s="67"/>
      <c r="N391" s="67"/>
    </row>
    <row r="392" spans="11:14" ht="24.95" customHeight="1">
      <c r="K392" s="346"/>
      <c r="L392" s="67"/>
      <c r="N392" s="67"/>
    </row>
    <row r="393" spans="11:14" ht="24.95" customHeight="1">
      <c r="K393" s="346"/>
      <c r="L393" s="67"/>
      <c r="N393" s="67"/>
    </row>
    <row r="394" spans="11:14" ht="24.95" customHeight="1">
      <c r="K394" s="346"/>
      <c r="L394" s="67"/>
      <c r="N394" s="67"/>
    </row>
    <row r="395" spans="11:14" ht="24.95" customHeight="1">
      <c r="K395" s="346"/>
      <c r="L395" s="67"/>
      <c r="N395" s="67"/>
    </row>
    <row r="396" spans="11:14" ht="24.95" customHeight="1">
      <c r="K396" s="346"/>
      <c r="L396" s="67"/>
      <c r="N396" s="67"/>
    </row>
    <row r="397" spans="11:14" ht="24.95" customHeight="1">
      <c r="K397" s="346"/>
      <c r="L397" s="67"/>
      <c r="N397" s="67"/>
    </row>
    <row r="398" spans="11:14" ht="24.95" customHeight="1">
      <c r="K398" s="346"/>
      <c r="L398" s="67"/>
      <c r="N398" s="67"/>
    </row>
    <row r="399" spans="11:14" ht="24.95" customHeight="1">
      <c r="K399" s="346"/>
      <c r="L399" s="67"/>
      <c r="N399" s="67"/>
    </row>
    <row r="400" spans="11:14" ht="24.95" customHeight="1">
      <c r="K400" s="346"/>
      <c r="L400" s="67"/>
      <c r="N400" s="67"/>
    </row>
    <row r="401" spans="11:14" ht="24.95" customHeight="1">
      <c r="K401" s="346"/>
      <c r="L401" s="67"/>
      <c r="N401" s="67"/>
    </row>
    <row r="402" spans="11:14" ht="24.95" customHeight="1">
      <c r="K402" s="346"/>
      <c r="L402" s="67"/>
      <c r="N402" s="67"/>
    </row>
    <row r="403" spans="11:14" ht="24.95" customHeight="1">
      <c r="K403" s="346"/>
      <c r="L403" s="67"/>
      <c r="N403" s="67"/>
    </row>
    <row r="404" spans="11:14" ht="24.95" customHeight="1">
      <c r="K404" s="346"/>
      <c r="L404" s="67"/>
      <c r="N404" s="67"/>
    </row>
    <row r="405" spans="11:14" ht="24.95" customHeight="1">
      <c r="K405" s="346"/>
      <c r="L405" s="67"/>
      <c r="N405" s="67"/>
    </row>
    <row r="406" spans="11:14" ht="24.95" customHeight="1">
      <c r="K406" s="346"/>
      <c r="L406" s="67"/>
      <c r="N406" s="67"/>
    </row>
    <row r="407" spans="11:14" ht="24.95" customHeight="1">
      <c r="K407" s="346"/>
      <c r="L407" s="67"/>
      <c r="N407" s="67"/>
    </row>
    <row r="408" spans="11:14" ht="24.95" customHeight="1">
      <c r="K408" s="346"/>
      <c r="L408" s="67"/>
      <c r="N408" s="67"/>
    </row>
    <row r="409" spans="11:14" ht="24.95" customHeight="1">
      <c r="K409" s="346"/>
      <c r="L409" s="67"/>
      <c r="N409" s="67"/>
    </row>
    <row r="410" spans="11:14" ht="24.95" customHeight="1">
      <c r="K410" s="346"/>
      <c r="L410" s="67"/>
      <c r="N410" s="67"/>
    </row>
    <row r="411" spans="11:14" ht="24.95" customHeight="1">
      <c r="K411" s="346"/>
      <c r="L411" s="67"/>
      <c r="N411" s="67"/>
    </row>
    <row r="412" spans="11:14" ht="24.95" customHeight="1">
      <c r="K412" s="346"/>
      <c r="L412" s="67"/>
      <c r="N412" s="67"/>
    </row>
    <row r="413" spans="11:14" ht="24.95" customHeight="1">
      <c r="K413" s="346"/>
      <c r="L413" s="67"/>
      <c r="N413" s="67"/>
    </row>
    <row r="414" spans="11:14" ht="24.95" customHeight="1">
      <c r="K414" s="346"/>
      <c r="L414" s="67"/>
      <c r="N414" s="67"/>
    </row>
    <row r="415" spans="11:14" ht="24.95" customHeight="1">
      <c r="K415" s="346"/>
      <c r="L415" s="67"/>
      <c r="N415" s="67"/>
    </row>
    <row r="416" spans="11:14" ht="24.95" customHeight="1">
      <c r="K416" s="346"/>
      <c r="L416" s="67"/>
      <c r="N416" s="67"/>
    </row>
    <row r="417" spans="11:14" ht="24.95" customHeight="1">
      <c r="K417" s="346"/>
      <c r="L417" s="67"/>
      <c r="N417" s="67"/>
    </row>
    <row r="418" spans="11:14" ht="24.95" customHeight="1">
      <c r="K418" s="346"/>
      <c r="L418" s="67"/>
      <c r="N418" s="67"/>
    </row>
    <row r="419" spans="11:14" ht="24.95" customHeight="1">
      <c r="K419" s="346"/>
      <c r="L419" s="67"/>
      <c r="N419" s="67"/>
    </row>
    <row r="420" spans="11:14" ht="24.95" customHeight="1">
      <c r="K420" s="346"/>
      <c r="L420" s="67"/>
      <c r="N420" s="67"/>
    </row>
    <row r="421" spans="11:14" ht="24.95" customHeight="1">
      <c r="K421" s="346"/>
      <c r="L421" s="67"/>
      <c r="N421" s="67"/>
    </row>
    <row r="422" spans="11:14" ht="24.95" customHeight="1">
      <c r="K422" s="346"/>
      <c r="L422" s="67"/>
      <c r="N422" s="67"/>
    </row>
    <row r="423" spans="11:14" ht="24.95" customHeight="1">
      <c r="K423" s="346"/>
      <c r="L423" s="67"/>
      <c r="N423" s="67"/>
    </row>
    <row r="424" spans="11:14" ht="24.95" customHeight="1">
      <c r="K424" s="346"/>
      <c r="L424" s="67"/>
      <c r="N424" s="67"/>
    </row>
    <row r="425" spans="11:14" ht="24.95" customHeight="1">
      <c r="K425" s="346"/>
      <c r="L425" s="67"/>
      <c r="N425" s="67"/>
    </row>
    <row r="426" spans="11:14" ht="24.95" customHeight="1">
      <c r="K426" s="346"/>
      <c r="L426" s="67"/>
      <c r="N426" s="67"/>
    </row>
    <row r="427" spans="11:14" ht="24.95" customHeight="1">
      <c r="K427" s="346"/>
      <c r="L427" s="67"/>
      <c r="N427" s="67"/>
    </row>
    <row r="428" spans="11:14" ht="24.95" customHeight="1">
      <c r="K428" s="346"/>
      <c r="L428" s="67"/>
      <c r="N428" s="67"/>
    </row>
    <row r="429" spans="11:14" ht="24.95" customHeight="1">
      <c r="K429" s="346"/>
      <c r="L429" s="67"/>
      <c r="N429" s="67"/>
    </row>
    <row r="430" spans="11:14" ht="24.95" customHeight="1">
      <c r="K430" s="346"/>
      <c r="L430" s="67"/>
      <c r="N430" s="67"/>
    </row>
    <row r="431" spans="11:14" ht="24.95" customHeight="1">
      <c r="K431" s="346"/>
      <c r="L431" s="67"/>
      <c r="N431" s="67"/>
    </row>
    <row r="432" spans="11:14" ht="24.95" customHeight="1">
      <c r="K432" s="346"/>
      <c r="L432" s="67"/>
      <c r="N432" s="67"/>
    </row>
    <row r="433" spans="11:14" ht="24.95" customHeight="1">
      <c r="K433" s="346"/>
      <c r="L433" s="67"/>
      <c r="N433" s="67"/>
    </row>
    <row r="434" spans="11:14" ht="24.95" customHeight="1">
      <c r="K434" s="346"/>
      <c r="L434" s="67"/>
      <c r="N434" s="67"/>
    </row>
    <row r="435" spans="11:14" ht="24.95" customHeight="1">
      <c r="K435" s="346"/>
      <c r="L435" s="67"/>
      <c r="N435" s="67"/>
    </row>
    <row r="436" spans="11:14" ht="24.95" customHeight="1">
      <c r="K436" s="346"/>
      <c r="L436" s="67"/>
      <c r="N436" s="67"/>
    </row>
    <row r="437" spans="11:14" ht="24.95" customHeight="1">
      <c r="K437" s="346"/>
      <c r="L437" s="67"/>
      <c r="N437" s="67"/>
    </row>
    <row r="438" spans="11:14" ht="24.95" customHeight="1">
      <c r="K438" s="346"/>
      <c r="L438" s="67"/>
      <c r="N438" s="67"/>
    </row>
    <row r="439" spans="11:14" ht="24.95" customHeight="1">
      <c r="K439" s="346"/>
      <c r="L439" s="67"/>
      <c r="N439" s="67"/>
    </row>
    <row r="440" spans="11:14" ht="24.95" customHeight="1">
      <c r="K440" s="346"/>
      <c r="L440" s="67"/>
      <c r="N440" s="67"/>
    </row>
    <row r="441" spans="11:14" ht="24.95" customHeight="1">
      <c r="K441" s="346"/>
      <c r="L441" s="67"/>
      <c r="N441" s="67"/>
    </row>
    <row r="442" spans="11:14" ht="24.95" customHeight="1">
      <c r="K442" s="346"/>
      <c r="L442" s="67"/>
      <c r="N442" s="67"/>
    </row>
    <row r="443" spans="11:14" ht="24.95" customHeight="1">
      <c r="K443" s="346"/>
      <c r="L443" s="67"/>
      <c r="N443" s="67"/>
    </row>
    <row r="444" spans="11:14" ht="24.95" customHeight="1">
      <c r="K444" s="346"/>
      <c r="L444" s="67"/>
      <c r="N444" s="67"/>
    </row>
    <row r="445" spans="11:14" ht="24.95" customHeight="1">
      <c r="K445" s="346"/>
      <c r="L445" s="67"/>
      <c r="N445" s="67"/>
    </row>
    <row r="446" spans="11:14" ht="24.95" customHeight="1">
      <c r="K446" s="346"/>
      <c r="L446" s="67"/>
      <c r="N446" s="67"/>
    </row>
    <row r="447" spans="11:14" ht="24.95" customHeight="1">
      <c r="K447" s="346"/>
      <c r="L447" s="67"/>
      <c r="N447" s="67"/>
    </row>
    <row r="448" spans="11:14" ht="24.95" customHeight="1">
      <c r="K448" s="346"/>
      <c r="L448" s="67"/>
      <c r="N448" s="67"/>
    </row>
    <row r="449" spans="11:14" ht="24.95" customHeight="1">
      <c r="K449" s="346"/>
      <c r="L449" s="67"/>
      <c r="N449" s="67"/>
    </row>
    <row r="450" spans="11:14" ht="24.95" customHeight="1">
      <c r="K450" s="346"/>
      <c r="L450" s="67"/>
      <c r="N450" s="67"/>
    </row>
    <row r="451" spans="11:14" ht="24.95" customHeight="1">
      <c r="K451" s="346"/>
      <c r="L451" s="67"/>
      <c r="N451" s="67"/>
    </row>
    <row r="452" spans="11:14" ht="24.95" customHeight="1">
      <c r="K452" s="346"/>
      <c r="L452" s="67"/>
      <c r="N452" s="67"/>
    </row>
    <row r="453" spans="11:14" ht="24.95" customHeight="1">
      <c r="K453" s="346"/>
      <c r="L453" s="67"/>
      <c r="N453" s="67"/>
    </row>
    <row r="454" spans="11:14" ht="24.95" customHeight="1">
      <c r="K454" s="346"/>
      <c r="L454" s="67"/>
      <c r="N454" s="67"/>
    </row>
    <row r="455" spans="11:14" ht="24.95" customHeight="1">
      <c r="K455" s="346"/>
      <c r="L455" s="67"/>
      <c r="N455" s="67"/>
    </row>
    <row r="456" spans="11:14" ht="24.95" customHeight="1">
      <c r="K456" s="346"/>
      <c r="L456" s="67"/>
      <c r="N456" s="67"/>
    </row>
    <row r="457" spans="11:14" ht="24.95" customHeight="1">
      <c r="K457" s="346"/>
      <c r="L457" s="67"/>
      <c r="N457" s="67"/>
    </row>
    <row r="458" spans="11:14" ht="24.95" customHeight="1">
      <c r="K458" s="346"/>
      <c r="L458" s="67"/>
      <c r="N458" s="67"/>
    </row>
    <row r="459" spans="11:14" ht="24.95" customHeight="1">
      <c r="K459" s="346"/>
      <c r="L459" s="67"/>
      <c r="N459" s="67"/>
    </row>
    <row r="460" spans="11:14" ht="24.95" customHeight="1">
      <c r="K460" s="346"/>
      <c r="L460" s="67"/>
      <c r="N460" s="67"/>
    </row>
    <row r="461" spans="11:14" ht="24.95" customHeight="1">
      <c r="K461" s="346"/>
      <c r="L461" s="67"/>
      <c r="N461" s="67"/>
    </row>
    <row r="462" spans="11:14" ht="24.95" customHeight="1">
      <c r="K462" s="346"/>
      <c r="L462" s="67"/>
      <c r="N462" s="67"/>
    </row>
    <row r="463" spans="11:14" ht="24.95" customHeight="1">
      <c r="K463" s="346"/>
      <c r="L463" s="67"/>
      <c r="N463" s="67"/>
    </row>
    <row r="464" spans="11:14" ht="24.95" customHeight="1">
      <c r="K464" s="346"/>
      <c r="L464" s="67"/>
      <c r="N464" s="67"/>
    </row>
    <row r="465" spans="11:14" ht="24.95" customHeight="1">
      <c r="K465" s="346"/>
      <c r="L465" s="67"/>
      <c r="N465" s="67"/>
    </row>
    <row r="466" spans="11:14" ht="24.95" customHeight="1">
      <c r="K466" s="346"/>
      <c r="L466" s="67"/>
      <c r="N466" s="67"/>
    </row>
    <row r="467" spans="11:14" ht="24.95" customHeight="1">
      <c r="K467" s="346"/>
      <c r="L467" s="67"/>
      <c r="N467" s="67"/>
    </row>
    <row r="468" spans="11:14" ht="24.95" customHeight="1">
      <c r="K468" s="346"/>
      <c r="L468" s="67"/>
      <c r="N468" s="67"/>
    </row>
    <row r="469" spans="11:14" ht="24.95" customHeight="1">
      <c r="K469" s="346"/>
      <c r="L469" s="67"/>
      <c r="N469" s="67"/>
    </row>
    <row r="470" spans="11:14" ht="24.95" customHeight="1">
      <c r="K470" s="346"/>
      <c r="L470" s="67"/>
      <c r="N470" s="67"/>
    </row>
    <row r="471" spans="11:14" ht="24.95" customHeight="1">
      <c r="K471" s="346"/>
      <c r="L471" s="67"/>
      <c r="N471" s="67"/>
    </row>
    <row r="472" spans="11:14" ht="24.95" customHeight="1">
      <c r="K472" s="346"/>
      <c r="L472" s="67"/>
      <c r="N472" s="67"/>
    </row>
    <row r="473" spans="11:14" ht="24.95" customHeight="1">
      <c r="K473" s="346"/>
      <c r="L473" s="67"/>
      <c r="N473" s="67"/>
    </row>
    <row r="474" spans="11:14" ht="24.95" customHeight="1">
      <c r="K474" s="346"/>
      <c r="L474" s="67"/>
      <c r="N474" s="67"/>
    </row>
    <row r="475" spans="11:14" ht="24.95" customHeight="1">
      <c r="K475" s="346"/>
      <c r="L475" s="67"/>
      <c r="N475" s="67"/>
    </row>
    <row r="476" spans="11:14" ht="24.95" customHeight="1">
      <c r="K476" s="346"/>
      <c r="L476" s="67"/>
      <c r="N476" s="67"/>
    </row>
    <row r="477" spans="11:14" ht="24.95" customHeight="1">
      <c r="K477" s="346"/>
      <c r="L477" s="67"/>
      <c r="N477" s="67"/>
    </row>
    <row r="478" spans="11:14" ht="24.95" customHeight="1">
      <c r="K478" s="346"/>
      <c r="L478" s="67"/>
      <c r="N478" s="67"/>
    </row>
    <row r="479" spans="11:14" ht="24.95" customHeight="1">
      <c r="K479" s="346"/>
      <c r="L479" s="67"/>
      <c r="N479" s="67"/>
    </row>
    <row r="480" spans="11:14" ht="24.95" customHeight="1">
      <c r="K480" s="346"/>
      <c r="L480" s="67"/>
      <c r="N480" s="67"/>
    </row>
    <row r="481" spans="11:14" ht="24.95" customHeight="1">
      <c r="K481" s="346"/>
      <c r="L481" s="67"/>
      <c r="N481" s="67"/>
    </row>
    <row r="482" spans="11:14" ht="24.95" customHeight="1">
      <c r="K482" s="346"/>
      <c r="L482" s="67"/>
      <c r="N482" s="67"/>
    </row>
    <row r="483" spans="11:14" ht="24.95" customHeight="1">
      <c r="K483" s="346"/>
      <c r="L483" s="67"/>
      <c r="N483" s="67"/>
    </row>
    <row r="484" spans="11:14" ht="24.95" customHeight="1">
      <c r="K484" s="346"/>
      <c r="L484" s="67"/>
      <c r="N484" s="67"/>
    </row>
    <row r="485" spans="11:14" ht="24.95" customHeight="1">
      <c r="K485" s="346"/>
      <c r="L485" s="67"/>
      <c r="N485" s="67"/>
    </row>
    <row r="486" spans="11:14" ht="24.95" customHeight="1">
      <c r="K486" s="346"/>
      <c r="L486" s="67"/>
      <c r="N486" s="67"/>
    </row>
    <row r="487" spans="11:14" ht="24.95" customHeight="1">
      <c r="K487" s="346"/>
      <c r="L487" s="67"/>
      <c r="N487" s="67"/>
    </row>
    <row r="488" spans="11:14" ht="24.95" customHeight="1">
      <c r="K488" s="346"/>
      <c r="L488" s="67"/>
      <c r="N488" s="67"/>
    </row>
    <row r="489" spans="11:14" ht="24.95" customHeight="1">
      <c r="K489" s="346"/>
      <c r="L489" s="67"/>
      <c r="N489" s="67"/>
    </row>
    <row r="490" spans="11:14" ht="24.95" customHeight="1">
      <c r="K490" s="346"/>
      <c r="L490" s="67"/>
      <c r="N490" s="67"/>
    </row>
    <row r="491" spans="11:14" ht="24.95" customHeight="1">
      <c r="K491" s="346"/>
      <c r="L491" s="67"/>
      <c r="N491" s="67"/>
    </row>
    <row r="492" spans="11:14" ht="24.95" customHeight="1">
      <c r="K492" s="346"/>
      <c r="L492" s="67"/>
      <c r="N492" s="67"/>
    </row>
    <row r="493" spans="11:14" ht="24.95" customHeight="1">
      <c r="K493" s="346"/>
      <c r="L493" s="67"/>
      <c r="N493" s="67"/>
    </row>
    <row r="494" spans="11:14" ht="24.95" customHeight="1">
      <c r="K494" s="346"/>
      <c r="L494" s="67"/>
      <c r="N494" s="67"/>
    </row>
    <row r="495" spans="11:14" ht="24.95" customHeight="1">
      <c r="K495" s="346"/>
      <c r="L495" s="67"/>
      <c r="N495" s="67"/>
    </row>
    <row r="496" spans="11:14" ht="24.95" customHeight="1">
      <c r="K496" s="346"/>
      <c r="L496" s="67"/>
      <c r="N496" s="67"/>
    </row>
    <row r="497" spans="11:14" ht="24.95" customHeight="1">
      <c r="K497" s="346"/>
      <c r="L497" s="67"/>
      <c r="N497" s="67"/>
    </row>
    <row r="498" spans="11:14" ht="24.95" customHeight="1">
      <c r="K498" s="346"/>
      <c r="L498" s="67"/>
      <c r="N498" s="67"/>
    </row>
    <row r="499" spans="11:14" ht="24.95" customHeight="1">
      <c r="K499" s="346"/>
      <c r="L499" s="67"/>
      <c r="N499" s="67"/>
    </row>
    <row r="500" spans="11:14" ht="24.95" customHeight="1">
      <c r="K500" s="346"/>
      <c r="L500" s="67"/>
      <c r="N500" s="67"/>
    </row>
    <row r="501" spans="11:14" ht="24.95" customHeight="1">
      <c r="K501" s="346"/>
      <c r="L501" s="67"/>
      <c r="N501" s="67"/>
    </row>
    <row r="502" spans="11:14" ht="24.95" customHeight="1">
      <c r="K502" s="346"/>
      <c r="L502" s="67"/>
      <c r="N502" s="67"/>
    </row>
    <row r="503" spans="11:14" ht="24.95" customHeight="1">
      <c r="K503" s="346"/>
      <c r="L503" s="67"/>
      <c r="N503" s="67"/>
    </row>
    <row r="504" spans="11:14" ht="24.95" customHeight="1">
      <c r="K504" s="346"/>
      <c r="L504" s="67"/>
      <c r="N504" s="67"/>
    </row>
    <row r="505" spans="11:14" ht="24.95" customHeight="1">
      <c r="K505" s="346"/>
      <c r="L505" s="67"/>
      <c r="N505" s="67"/>
    </row>
    <row r="506" spans="11:14" ht="24.95" customHeight="1">
      <c r="K506" s="346"/>
      <c r="L506" s="67"/>
      <c r="N506" s="67"/>
    </row>
    <row r="507" spans="11:14" ht="24.95" customHeight="1">
      <c r="K507" s="346"/>
      <c r="L507" s="67"/>
      <c r="N507" s="67"/>
    </row>
    <row r="508" spans="11:14" ht="24.95" customHeight="1">
      <c r="K508" s="346"/>
      <c r="L508" s="67"/>
      <c r="N508" s="67"/>
    </row>
    <row r="509" spans="11:14" ht="24.95" customHeight="1">
      <c r="K509" s="346"/>
      <c r="L509" s="67"/>
      <c r="N509" s="67"/>
    </row>
    <row r="510" spans="11:14" ht="24.95" customHeight="1">
      <c r="K510" s="346"/>
      <c r="L510" s="67"/>
      <c r="N510" s="67"/>
    </row>
    <row r="511" spans="11:14" ht="24.95" customHeight="1">
      <c r="K511" s="346"/>
      <c r="L511" s="67"/>
      <c r="N511" s="67"/>
    </row>
    <row r="512" spans="11:14" ht="24.95" customHeight="1">
      <c r="K512" s="346"/>
      <c r="L512" s="67"/>
      <c r="N512" s="67"/>
    </row>
    <row r="513" spans="11:14" ht="24.95" customHeight="1">
      <c r="K513" s="346"/>
      <c r="L513" s="67"/>
      <c r="N513" s="67"/>
    </row>
    <row r="514" spans="11:14" ht="24.95" customHeight="1">
      <c r="K514" s="346"/>
      <c r="L514" s="67"/>
      <c r="N514" s="67"/>
    </row>
    <row r="515" spans="11:14" ht="24.95" customHeight="1">
      <c r="K515" s="346"/>
      <c r="L515" s="67"/>
      <c r="N515" s="67"/>
    </row>
    <row r="516" spans="11:14" ht="24.95" customHeight="1">
      <c r="K516" s="346"/>
      <c r="L516" s="67"/>
      <c r="N516" s="67"/>
    </row>
    <row r="517" spans="11:14" ht="24.95" customHeight="1">
      <c r="K517" s="346"/>
      <c r="L517" s="67"/>
      <c r="N517" s="67"/>
    </row>
    <row r="518" spans="11:14" ht="24.95" customHeight="1">
      <c r="K518" s="346"/>
      <c r="L518" s="67"/>
      <c r="N518" s="67"/>
    </row>
    <row r="519" spans="11:14" ht="24.95" customHeight="1">
      <c r="K519" s="346"/>
      <c r="L519" s="67"/>
      <c r="N519" s="67"/>
    </row>
    <row r="520" spans="11:14" ht="24.95" customHeight="1">
      <c r="K520" s="346"/>
      <c r="L520" s="67"/>
      <c r="N520" s="67"/>
    </row>
    <row r="521" spans="11:14" ht="24.95" customHeight="1">
      <c r="K521" s="346"/>
      <c r="L521" s="67"/>
      <c r="N521" s="67"/>
    </row>
    <row r="522" spans="11:14" ht="24.95" customHeight="1">
      <c r="K522" s="346"/>
      <c r="L522" s="67"/>
      <c r="N522" s="67"/>
    </row>
    <row r="523" spans="11:14" ht="24.95" customHeight="1">
      <c r="K523" s="346"/>
      <c r="L523" s="67"/>
      <c r="N523" s="67"/>
    </row>
    <row r="524" spans="11:14" ht="24.95" customHeight="1">
      <c r="K524" s="346"/>
      <c r="L524" s="67"/>
      <c r="N524" s="67"/>
    </row>
    <row r="525" spans="11:14" ht="24.95" customHeight="1">
      <c r="K525" s="346"/>
      <c r="L525" s="67"/>
      <c r="N525" s="67"/>
    </row>
    <row r="526" spans="11:14" ht="24.95" customHeight="1">
      <c r="K526" s="346"/>
      <c r="L526" s="67"/>
      <c r="N526" s="67"/>
    </row>
    <row r="527" spans="11:14" ht="24.95" customHeight="1">
      <c r="K527" s="346"/>
      <c r="L527" s="67"/>
      <c r="N527" s="67"/>
    </row>
    <row r="528" spans="11:14" ht="24.95" customHeight="1">
      <c r="K528" s="346"/>
      <c r="L528" s="67"/>
      <c r="N528" s="67"/>
    </row>
    <row r="529" spans="11:14" ht="24.95" customHeight="1">
      <c r="K529" s="346"/>
      <c r="L529" s="67"/>
      <c r="N529" s="67"/>
    </row>
    <row r="530" spans="11:14" ht="24.95" customHeight="1">
      <c r="K530" s="346"/>
      <c r="L530" s="67"/>
      <c r="N530" s="67"/>
    </row>
    <row r="531" spans="11:14" ht="24.95" customHeight="1">
      <c r="K531" s="346"/>
      <c r="L531" s="67"/>
      <c r="N531" s="67"/>
    </row>
    <row r="532" spans="11:14" ht="24.95" customHeight="1">
      <c r="K532" s="346"/>
      <c r="L532" s="67"/>
      <c r="N532" s="67"/>
    </row>
    <row r="533" spans="11:14" ht="24.95" customHeight="1">
      <c r="K533" s="346"/>
      <c r="L533" s="67"/>
      <c r="N533" s="67"/>
    </row>
    <row r="534" spans="11:14" ht="24.95" customHeight="1">
      <c r="K534" s="346"/>
      <c r="L534" s="67"/>
      <c r="N534" s="67"/>
    </row>
    <row r="535" spans="11:14" ht="24.95" customHeight="1">
      <c r="K535" s="346"/>
      <c r="L535" s="67"/>
      <c r="N535" s="67"/>
    </row>
    <row r="536" spans="11:14" ht="24.95" customHeight="1">
      <c r="K536" s="346"/>
      <c r="L536" s="67"/>
      <c r="N536" s="67"/>
    </row>
    <row r="537" spans="11:14" ht="24.95" customHeight="1">
      <c r="K537" s="346"/>
      <c r="L537" s="67"/>
      <c r="N537" s="67"/>
    </row>
    <row r="538" spans="11:14" ht="24.95" customHeight="1">
      <c r="K538" s="346"/>
      <c r="L538" s="67"/>
      <c r="N538" s="67"/>
    </row>
    <row r="539" spans="11:14" ht="24.95" customHeight="1">
      <c r="K539" s="346"/>
      <c r="L539" s="67"/>
      <c r="N539" s="67"/>
    </row>
    <row r="540" spans="11:14" ht="24.95" customHeight="1">
      <c r="K540" s="346"/>
      <c r="L540" s="67"/>
      <c r="N540" s="67"/>
    </row>
    <row r="541" spans="11:14" ht="24.95" customHeight="1">
      <c r="K541" s="346"/>
      <c r="L541" s="67"/>
      <c r="N541" s="67"/>
    </row>
    <row r="542" spans="11:14" ht="24.95" customHeight="1">
      <c r="K542" s="346"/>
      <c r="L542" s="67"/>
      <c r="N542" s="67"/>
    </row>
    <row r="543" spans="11:14" ht="24.95" customHeight="1">
      <c r="K543" s="346"/>
      <c r="L543" s="67"/>
      <c r="N543" s="67"/>
    </row>
    <row r="544" spans="11:14" ht="24.95" customHeight="1">
      <c r="K544" s="346"/>
      <c r="L544" s="67"/>
      <c r="N544" s="67"/>
    </row>
    <row r="545" spans="11:14" ht="24.95" customHeight="1">
      <c r="K545" s="346"/>
      <c r="L545" s="67"/>
      <c r="N545" s="67"/>
    </row>
    <row r="546" spans="11:14" ht="24.95" customHeight="1">
      <c r="K546" s="346"/>
      <c r="L546" s="67"/>
      <c r="N546" s="67"/>
    </row>
    <row r="547" spans="11:14" ht="24.95" customHeight="1">
      <c r="K547" s="346"/>
      <c r="L547" s="67"/>
      <c r="N547" s="67"/>
    </row>
    <row r="548" spans="11:14" ht="24.95" customHeight="1">
      <c r="K548" s="346"/>
      <c r="L548" s="67"/>
      <c r="N548" s="67"/>
    </row>
    <row r="549" spans="11:14" ht="24.95" customHeight="1">
      <c r="K549" s="346"/>
      <c r="L549" s="67"/>
      <c r="N549" s="67"/>
    </row>
    <row r="550" spans="11:14" ht="24.95" customHeight="1">
      <c r="K550" s="346"/>
      <c r="L550" s="67"/>
      <c r="N550" s="67"/>
    </row>
    <row r="551" spans="11:14" ht="24.95" customHeight="1">
      <c r="K551" s="346"/>
      <c r="L551" s="67"/>
      <c r="N551" s="67"/>
    </row>
    <row r="552" spans="11:14" ht="24.95" customHeight="1">
      <c r="K552" s="346"/>
      <c r="L552" s="67"/>
      <c r="N552" s="67"/>
    </row>
    <row r="553" spans="11:14" ht="24.95" customHeight="1">
      <c r="K553" s="346"/>
      <c r="L553" s="67"/>
      <c r="N553" s="67"/>
    </row>
    <row r="554" spans="11:14" ht="24.95" customHeight="1">
      <c r="K554" s="346"/>
      <c r="L554" s="67"/>
      <c r="N554" s="67"/>
    </row>
    <row r="555" spans="11:14" ht="24.95" customHeight="1">
      <c r="K555" s="346"/>
      <c r="L555" s="67"/>
      <c r="N555" s="67"/>
    </row>
    <row r="556" spans="11:14" ht="24.95" customHeight="1">
      <c r="K556" s="346"/>
      <c r="L556" s="67"/>
      <c r="N556" s="67"/>
    </row>
    <row r="557" spans="11:14" ht="24.95" customHeight="1">
      <c r="K557" s="346"/>
      <c r="L557" s="67"/>
      <c r="N557" s="67"/>
    </row>
    <row r="558" spans="11:14" ht="24.95" customHeight="1">
      <c r="K558" s="346"/>
      <c r="L558" s="67"/>
      <c r="N558" s="67"/>
    </row>
    <row r="559" spans="11:14" ht="24.95" customHeight="1">
      <c r="K559" s="346"/>
      <c r="L559" s="67"/>
      <c r="N559" s="67"/>
    </row>
    <row r="560" spans="11:14" ht="24.95" customHeight="1">
      <c r="K560" s="346"/>
      <c r="L560" s="67"/>
      <c r="N560" s="67"/>
    </row>
    <row r="561" spans="11:14" ht="24.95" customHeight="1">
      <c r="K561" s="346"/>
      <c r="L561" s="67"/>
      <c r="N561" s="67"/>
    </row>
    <row r="562" spans="11:14" ht="24.95" customHeight="1">
      <c r="K562" s="346"/>
      <c r="L562" s="67"/>
      <c r="N562" s="67"/>
    </row>
    <row r="563" spans="11:14" ht="24.95" customHeight="1">
      <c r="K563" s="346"/>
      <c r="L563" s="67"/>
      <c r="N563" s="67"/>
    </row>
    <row r="564" spans="11:14" ht="24.95" customHeight="1">
      <c r="K564" s="346"/>
      <c r="L564" s="67"/>
      <c r="N564" s="67"/>
    </row>
    <row r="565" spans="11:14" ht="24.95" customHeight="1">
      <c r="K565" s="346"/>
      <c r="L565" s="67"/>
      <c r="N565" s="67"/>
    </row>
    <row r="566" spans="11:14" ht="24.95" customHeight="1">
      <c r="K566" s="346"/>
      <c r="L566" s="67"/>
      <c r="N566" s="67"/>
    </row>
    <row r="567" spans="11:14" ht="24.95" customHeight="1">
      <c r="K567" s="346"/>
      <c r="L567" s="67"/>
      <c r="N567" s="67"/>
    </row>
    <row r="568" spans="11:14" ht="24.95" customHeight="1">
      <c r="K568" s="346"/>
      <c r="L568" s="67"/>
      <c r="N568" s="67"/>
    </row>
    <row r="569" spans="11:14" ht="24.95" customHeight="1">
      <c r="K569" s="346"/>
      <c r="L569" s="67"/>
      <c r="N569" s="67"/>
    </row>
    <row r="570" spans="11:14" ht="24.95" customHeight="1">
      <c r="K570" s="346"/>
      <c r="L570" s="67"/>
      <c r="N570" s="67"/>
    </row>
    <row r="571" spans="11:14" ht="24.95" customHeight="1">
      <c r="K571" s="346"/>
      <c r="L571" s="67"/>
      <c r="N571" s="67"/>
    </row>
    <row r="572" spans="11:14" ht="24.95" customHeight="1">
      <c r="K572" s="346"/>
      <c r="L572" s="67"/>
      <c r="N572" s="67"/>
    </row>
    <row r="573" spans="11:14" ht="24.95" customHeight="1">
      <c r="K573" s="346"/>
      <c r="L573" s="67"/>
      <c r="N573" s="67"/>
    </row>
    <row r="574" spans="11:14" ht="24.95" customHeight="1">
      <c r="K574" s="346"/>
      <c r="L574" s="67"/>
      <c r="N574" s="67"/>
    </row>
    <row r="575" spans="11:14" ht="24.95" customHeight="1">
      <c r="K575" s="346"/>
      <c r="L575" s="67"/>
      <c r="N575" s="67"/>
    </row>
    <row r="576" spans="11:14" ht="24.95" customHeight="1">
      <c r="K576" s="346"/>
      <c r="L576" s="67"/>
      <c r="N576" s="67"/>
    </row>
    <row r="577" spans="11:14" ht="24.95" customHeight="1">
      <c r="K577" s="346"/>
      <c r="L577" s="67"/>
      <c r="N577" s="67"/>
    </row>
    <row r="578" spans="11:14" ht="24.95" customHeight="1">
      <c r="K578" s="346"/>
      <c r="L578" s="67"/>
      <c r="N578" s="67"/>
    </row>
    <row r="579" spans="11:14" ht="24.95" customHeight="1">
      <c r="K579" s="346"/>
      <c r="L579" s="67"/>
      <c r="N579" s="67"/>
    </row>
    <row r="580" spans="11:14" ht="24.95" customHeight="1">
      <c r="K580" s="346"/>
      <c r="L580" s="67"/>
      <c r="N580" s="67"/>
    </row>
    <row r="581" spans="11:14" ht="24.95" customHeight="1">
      <c r="K581" s="346"/>
      <c r="L581" s="67"/>
      <c r="N581" s="67"/>
    </row>
    <row r="582" spans="11:14" ht="24.95" customHeight="1">
      <c r="K582" s="346"/>
      <c r="L582" s="67"/>
      <c r="N582" s="67"/>
    </row>
    <row r="583" spans="11:14" ht="24.95" customHeight="1">
      <c r="K583" s="346"/>
      <c r="L583" s="67"/>
      <c r="N583" s="67"/>
    </row>
    <row r="584" spans="11:14" ht="24.95" customHeight="1">
      <c r="K584" s="346"/>
      <c r="L584" s="67"/>
      <c r="N584" s="67"/>
    </row>
    <row r="585" spans="11:14" ht="24.95" customHeight="1">
      <c r="K585" s="346"/>
      <c r="L585" s="67"/>
      <c r="N585" s="67"/>
    </row>
    <row r="586" spans="11:14" ht="24.95" customHeight="1">
      <c r="K586" s="346"/>
      <c r="L586" s="67"/>
      <c r="N586" s="67"/>
    </row>
    <row r="587" spans="11:14" ht="24.95" customHeight="1">
      <c r="K587" s="346"/>
      <c r="L587" s="67"/>
      <c r="N587" s="67"/>
    </row>
    <row r="588" spans="11:14" ht="24.95" customHeight="1">
      <c r="K588" s="346"/>
      <c r="L588" s="67"/>
      <c r="N588" s="67"/>
    </row>
    <row r="589" spans="11:14" ht="24.95" customHeight="1">
      <c r="K589" s="346"/>
      <c r="L589" s="67"/>
      <c r="N589" s="67"/>
    </row>
    <row r="590" spans="11:14" ht="24.95" customHeight="1">
      <c r="K590" s="346"/>
      <c r="L590" s="67"/>
      <c r="N590" s="67"/>
    </row>
    <row r="591" spans="11:14" ht="24.95" customHeight="1">
      <c r="K591" s="346"/>
      <c r="L591" s="67"/>
      <c r="N591" s="67"/>
    </row>
    <row r="592" spans="11:14" ht="24.95" customHeight="1">
      <c r="K592" s="346"/>
      <c r="L592" s="67"/>
      <c r="N592" s="67"/>
    </row>
    <row r="593" spans="11:14" ht="24.95" customHeight="1">
      <c r="K593" s="346"/>
      <c r="L593" s="67"/>
      <c r="N593" s="67"/>
    </row>
    <row r="594" spans="11:14" ht="24.95" customHeight="1">
      <c r="K594" s="346"/>
      <c r="L594" s="67"/>
      <c r="N594" s="67"/>
    </row>
    <row r="595" spans="11:14" ht="24.95" customHeight="1">
      <c r="K595" s="346"/>
      <c r="L595" s="67"/>
      <c r="N595" s="67"/>
    </row>
    <row r="596" spans="11:14" ht="24.95" customHeight="1">
      <c r="K596" s="346"/>
      <c r="L596" s="67"/>
      <c r="N596" s="67"/>
    </row>
    <row r="597" spans="11:14" ht="24.95" customHeight="1">
      <c r="K597" s="346"/>
      <c r="L597" s="67"/>
      <c r="N597" s="67"/>
    </row>
    <row r="598" spans="11:14" ht="24.95" customHeight="1">
      <c r="K598" s="346"/>
      <c r="L598" s="67"/>
      <c r="N598" s="67"/>
    </row>
    <row r="599" spans="11:14" ht="24.95" customHeight="1">
      <c r="K599" s="346"/>
      <c r="L599" s="67"/>
      <c r="N599" s="67"/>
    </row>
    <row r="600" spans="11:14" ht="24.95" customHeight="1">
      <c r="K600" s="346"/>
      <c r="L600" s="67"/>
      <c r="N600" s="67"/>
    </row>
    <row r="601" spans="11:14" ht="24.95" customHeight="1">
      <c r="K601" s="346"/>
      <c r="L601" s="67"/>
      <c r="N601" s="67"/>
    </row>
    <row r="602" spans="11:14" ht="24.95" customHeight="1">
      <c r="K602" s="346"/>
      <c r="L602" s="67"/>
      <c r="N602" s="67"/>
    </row>
    <row r="603" spans="11:14" ht="24.95" customHeight="1">
      <c r="K603" s="346"/>
      <c r="L603" s="67"/>
      <c r="N603" s="67"/>
    </row>
    <row r="604" spans="11:14" ht="24.95" customHeight="1">
      <c r="K604" s="346"/>
      <c r="L604" s="67"/>
      <c r="N604" s="67"/>
    </row>
    <row r="605" spans="11:14" ht="24.95" customHeight="1">
      <c r="K605" s="346"/>
      <c r="L605" s="67"/>
      <c r="N605" s="67"/>
    </row>
    <row r="606" spans="11:14" ht="24.95" customHeight="1">
      <c r="K606" s="346"/>
      <c r="L606" s="67"/>
      <c r="N606" s="67"/>
    </row>
    <row r="607" spans="11:14" ht="24.95" customHeight="1">
      <c r="K607" s="346"/>
      <c r="L607" s="67"/>
      <c r="N607" s="67"/>
    </row>
    <row r="608" spans="11:14" ht="24.95" customHeight="1">
      <c r="K608" s="346"/>
      <c r="L608" s="67"/>
      <c r="N608" s="67"/>
    </row>
    <row r="609" spans="11:14" ht="24.95" customHeight="1">
      <c r="K609" s="346"/>
      <c r="L609" s="67"/>
      <c r="N609" s="67"/>
    </row>
    <row r="610" spans="11:14" ht="24.95" customHeight="1">
      <c r="K610" s="346"/>
      <c r="L610" s="67"/>
      <c r="N610" s="67"/>
    </row>
    <row r="611" spans="11:14" ht="24.95" customHeight="1">
      <c r="K611" s="346"/>
      <c r="L611" s="67"/>
      <c r="N611" s="67"/>
    </row>
    <row r="612" spans="11:14" ht="24.95" customHeight="1">
      <c r="K612" s="346"/>
      <c r="L612" s="67"/>
      <c r="N612" s="67"/>
    </row>
    <row r="613" spans="11:14" ht="24.95" customHeight="1">
      <c r="K613" s="346"/>
      <c r="L613" s="67"/>
      <c r="N613" s="67"/>
    </row>
    <row r="614" spans="11:14" ht="24.95" customHeight="1">
      <c r="K614" s="346"/>
      <c r="L614" s="67"/>
      <c r="N614" s="67"/>
    </row>
    <row r="615" spans="11:14" ht="24.95" customHeight="1">
      <c r="K615" s="346"/>
      <c r="L615" s="67"/>
      <c r="N615" s="67"/>
    </row>
    <row r="616" spans="11:14" ht="24.95" customHeight="1">
      <c r="K616" s="346"/>
      <c r="L616" s="67"/>
      <c r="N616" s="67"/>
    </row>
    <row r="617" spans="11:14" ht="24.95" customHeight="1">
      <c r="K617" s="346"/>
      <c r="L617" s="67"/>
      <c r="N617" s="67"/>
    </row>
    <row r="618" spans="11:14" ht="24.95" customHeight="1">
      <c r="K618" s="346"/>
      <c r="L618" s="67"/>
      <c r="N618" s="67"/>
    </row>
    <row r="619" spans="11:14" ht="24.95" customHeight="1">
      <c r="K619" s="346"/>
      <c r="L619" s="67"/>
      <c r="N619" s="67"/>
    </row>
    <row r="620" spans="11:14" ht="24.95" customHeight="1">
      <c r="K620" s="346"/>
      <c r="L620" s="67"/>
      <c r="N620" s="67"/>
    </row>
    <row r="621" spans="11:14" ht="24.95" customHeight="1">
      <c r="K621" s="346"/>
      <c r="L621" s="67"/>
      <c r="N621" s="67"/>
    </row>
    <row r="622" spans="11:14" ht="24.95" customHeight="1">
      <c r="K622" s="346"/>
      <c r="L622" s="67"/>
      <c r="N622" s="67"/>
    </row>
    <row r="623" spans="11:14" ht="24.95" customHeight="1">
      <c r="K623" s="346"/>
      <c r="L623" s="67"/>
      <c r="N623" s="67"/>
    </row>
    <row r="624" spans="11:14" ht="24.95" customHeight="1">
      <c r="K624" s="346"/>
      <c r="L624" s="67"/>
      <c r="N624" s="67"/>
    </row>
    <row r="625" spans="11:14" ht="24.95" customHeight="1">
      <c r="K625" s="346"/>
      <c r="L625" s="67"/>
      <c r="N625" s="67"/>
    </row>
    <row r="626" spans="11:14" ht="24.95" customHeight="1">
      <c r="K626" s="346"/>
      <c r="L626" s="67"/>
      <c r="N626" s="67"/>
    </row>
    <row r="627" spans="11:14" ht="24.95" customHeight="1">
      <c r="K627" s="346"/>
      <c r="L627" s="67"/>
      <c r="N627" s="67"/>
    </row>
    <row r="628" spans="11:14" ht="24.95" customHeight="1">
      <c r="K628" s="346"/>
      <c r="L628" s="67"/>
      <c r="N628" s="67"/>
    </row>
    <row r="629" spans="11:14" ht="24.95" customHeight="1">
      <c r="K629" s="346"/>
      <c r="L629" s="67"/>
      <c r="N629" s="67"/>
    </row>
    <row r="630" spans="11:14" ht="24.95" customHeight="1">
      <c r="K630" s="346"/>
      <c r="L630" s="67"/>
      <c r="N630" s="67"/>
    </row>
    <row r="631" spans="11:14" ht="24.95" customHeight="1">
      <c r="K631" s="346"/>
      <c r="L631" s="67"/>
      <c r="N631" s="67"/>
    </row>
    <row r="632" spans="11:14" ht="24.95" customHeight="1">
      <c r="K632" s="346"/>
      <c r="L632" s="67"/>
      <c r="N632" s="67"/>
    </row>
    <row r="633" spans="11:14" ht="24.95" customHeight="1">
      <c r="K633" s="346"/>
      <c r="L633" s="67"/>
      <c r="N633" s="67"/>
    </row>
    <row r="634" spans="11:14" ht="24.95" customHeight="1">
      <c r="K634" s="346"/>
      <c r="L634" s="67"/>
      <c r="N634" s="67"/>
    </row>
    <row r="635" spans="11:14" ht="24.95" customHeight="1">
      <c r="K635" s="346"/>
      <c r="L635" s="67"/>
      <c r="N635" s="67"/>
    </row>
    <row r="636" spans="11:14" ht="24.95" customHeight="1">
      <c r="K636" s="346"/>
      <c r="L636" s="67"/>
      <c r="N636" s="67"/>
    </row>
    <row r="637" spans="11:14" ht="24.95" customHeight="1">
      <c r="K637" s="346"/>
      <c r="L637" s="67"/>
      <c r="N637" s="67"/>
    </row>
    <row r="638" spans="11:14" ht="24.95" customHeight="1">
      <c r="K638" s="346"/>
      <c r="L638" s="67"/>
      <c r="N638" s="67"/>
    </row>
    <row r="639" spans="11:14" ht="24.95" customHeight="1">
      <c r="K639" s="346"/>
      <c r="L639" s="67"/>
      <c r="N639" s="67"/>
    </row>
    <row r="640" spans="11:14" ht="24.95" customHeight="1">
      <c r="K640" s="346"/>
      <c r="L640" s="67"/>
      <c r="N640" s="67"/>
    </row>
    <row r="641" spans="11:14" ht="24.95" customHeight="1">
      <c r="K641" s="346"/>
      <c r="L641" s="67"/>
      <c r="N641" s="67"/>
    </row>
    <row r="642" spans="11:14" ht="24.95" customHeight="1">
      <c r="K642" s="346"/>
      <c r="L642" s="67"/>
      <c r="N642" s="67"/>
    </row>
    <row r="643" spans="11:14" ht="24.95" customHeight="1">
      <c r="K643" s="346"/>
      <c r="L643" s="67"/>
      <c r="N643" s="67"/>
    </row>
    <row r="644" spans="11:14" ht="24.95" customHeight="1">
      <c r="K644" s="346"/>
      <c r="L644" s="67"/>
      <c r="N644" s="67"/>
    </row>
    <row r="645" spans="11:14" ht="24.95" customHeight="1">
      <c r="K645" s="346"/>
      <c r="L645" s="67"/>
      <c r="N645" s="67"/>
    </row>
    <row r="646" spans="11:14" ht="24.95" customHeight="1">
      <c r="K646" s="346"/>
      <c r="L646" s="67"/>
      <c r="N646" s="67"/>
    </row>
    <row r="647" spans="11:14" ht="24.95" customHeight="1">
      <c r="K647" s="346"/>
      <c r="L647" s="67"/>
      <c r="N647" s="67"/>
    </row>
    <row r="648" spans="11:14" ht="24.95" customHeight="1">
      <c r="K648" s="346"/>
      <c r="L648" s="67"/>
      <c r="N648" s="67"/>
    </row>
    <row r="649" spans="11:14" ht="24.95" customHeight="1">
      <c r="K649" s="346"/>
      <c r="L649" s="67"/>
      <c r="N649" s="67"/>
    </row>
    <row r="650" spans="11:14" ht="24.95" customHeight="1">
      <c r="K650" s="346"/>
      <c r="L650" s="67"/>
      <c r="N650" s="67"/>
    </row>
    <row r="651" spans="11:14" ht="24.95" customHeight="1">
      <c r="K651" s="346"/>
      <c r="L651" s="67"/>
      <c r="N651" s="67"/>
    </row>
    <row r="652" spans="11:14" ht="24.95" customHeight="1">
      <c r="K652" s="346"/>
      <c r="L652" s="67"/>
      <c r="N652" s="67"/>
    </row>
    <row r="653" spans="11:14" ht="24.95" customHeight="1">
      <c r="K653" s="346"/>
      <c r="L653" s="67"/>
      <c r="N653" s="67"/>
    </row>
    <row r="654" spans="11:14" ht="24.95" customHeight="1">
      <c r="K654" s="346"/>
      <c r="L654" s="67"/>
      <c r="N654" s="67"/>
    </row>
    <row r="655" spans="11:14" ht="24.95" customHeight="1">
      <c r="K655" s="346"/>
      <c r="L655" s="67"/>
      <c r="N655" s="67"/>
    </row>
    <row r="656" spans="11:14" ht="24.95" customHeight="1">
      <c r="K656" s="346"/>
      <c r="L656" s="67"/>
      <c r="N656" s="67"/>
    </row>
    <row r="657" spans="11:14" ht="24.95" customHeight="1">
      <c r="K657" s="346"/>
      <c r="L657" s="67"/>
      <c r="N657" s="67"/>
    </row>
    <row r="658" spans="11:14" ht="24.95" customHeight="1">
      <c r="K658" s="346"/>
      <c r="L658" s="67"/>
      <c r="N658" s="67"/>
    </row>
    <row r="659" spans="11:14" ht="24.95" customHeight="1">
      <c r="K659" s="346"/>
      <c r="L659" s="67"/>
      <c r="N659" s="67"/>
    </row>
    <row r="660" spans="11:14" ht="24.95" customHeight="1">
      <c r="K660" s="346"/>
      <c r="L660" s="67"/>
      <c r="N660" s="67"/>
    </row>
    <row r="661" spans="11:14" ht="24.95" customHeight="1">
      <c r="K661" s="346"/>
      <c r="L661" s="67"/>
      <c r="N661" s="67"/>
    </row>
    <row r="662" spans="11:14" ht="24.95" customHeight="1">
      <c r="K662" s="346"/>
      <c r="L662" s="67"/>
      <c r="N662" s="67"/>
    </row>
    <row r="663" spans="11:14" ht="24.95" customHeight="1">
      <c r="K663" s="346"/>
      <c r="L663" s="67"/>
      <c r="N663" s="67"/>
    </row>
    <row r="664" spans="11:14" ht="24.95" customHeight="1">
      <c r="K664" s="346"/>
      <c r="L664" s="67"/>
      <c r="N664" s="67"/>
    </row>
    <row r="665" spans="11:14" ht="24.95" customHeight="1">
      <c r="K665" s="346"/>
      <c r="L665" s="67"/>
      <c r="N665" s="67"/>
    </row>
    <row r="666" spans="11:14" ht="24.95" customHeight="1">
      <c r="K666" s="346"/>
      <c r="L666" s="67"/>
      <c r="N666" s="67"/>
    </row>
    <row r="667" spans="11:14" ht="24.95" customHeight="1">
      <c r="K667" s="346"/>
      <c r="L667" s="67"/>
      <c r="N667" s="67"/>
    </row>
    <row r="668" spans="11:14" ht="24.95" customHeight="1">
      <c r="K668" s="346"/>
      <c r="L668" s="67"/>
      <c r="N668" s="67"/>
    </row>
    <row r="669" spans="11:14" ht="24.95" customHeight="1">
      <c r="K669" s="346"/>
      <c r="L669" s="67"/>
      <c r="N669" s="67"/>
    </row>
    <row r="670" spans="11:14" ht="24.95" customHeight="1">
      <c r="K670" s="346"/>
      <c r="L670" s="67"/>
      <c r="N670" s="67"/>
    </row>
    <row r="671" spans="11:14" ht="24.95" customHeight="1">
      <c r="K671" s="346"/>
      <c r="L671" s="67"/>
      <c r="N671" s="67"/>
    </row>
    <row r="672" spans="11:14" ht="24.95" customHeight="1">
      <c r="K672" s="346"/>
      <c r="L672" s="67"/>
      <c r="N672" s="67"/>
    </row>
    <row r="673" spans="11:14" ht="24.95" customHeight="1">
      <c r="K673" s="346"/>
      <c r="L673" s="67"/>
      <c r="N673" s="67"/>
    </row>
    <row r="674" spans="11:14" ht="24.95" customHeight="1">
      <c r="K674" s="346"/>
      <c r="L674" s="67"/>
      <c r="N674" s="67"/>
    </row>
    <row r="675" spans="11:14" ht="24.95" customHeight="1">
      <c r="K675" s="346"/>
      <c r="L675" s="67"/>
      <c r="N675" s="67"/>
    </row>
    <row r="676" spans="11:14" ht="24.95" customHeight="1">
      <c r="K676" s="346"/>
      <c r="L676" s="67"/>
      <c r="N676" s="67"/>
    </row>
    <row r="677" spans="11:14" ht="24.95" customHeight="1">
      <c r="K677" s="346"/>
      <c r="L677" s="67"/>
      <c r="N677" s="67"/>
    </row>
    <row r="678" spans="11:14" ht="24.95" customHeight="1">
      <c r="K678" s="346"/>
      <c r="L678" s="67"/>
      <c r="N678" s="67"/>
    </row>
    <row r="679" spans="11:14" ht="24.95" customHeight="1">
      <c r="K679" s="346"/>
      <c r="L679" s="67"/>
      <c r="N679" s="67"/>
    </row>
    <row r="680" spans="11:14" ht="24.95" customHeight="1">
      <c r="K680" s="346"/>
      <c r="L680" s="67"/>
      <c r="N680" s="67"/>
    </row>
    <row r="681" spans="11:14" ht="24.95" customHeight="1">
      <c r="K681" s="346"/>
      <c r="L681" s="67"/>
      <c r="N681" s="67"/>
    </row>
    <row r="682" spans="11:14" ht="24.95" customHeight="1">
      <c r="K682" s="346"/>
      <c r="L682" s="67"/>
      <c r="N682" s="67"/>
    </row>
    <row r="683" spans="11:14" ht="24.95" customHeight="1">
      <c r="K683" s="346"/>
      <c r="L683" s="67"/>
      <c r="N683" s="67"/>
    </row>
    <row r="684" spans="11:14" ht="24.95" customHeight="1">
      <c r="K684" s="346"/>
      <c r="L684" s="67"/>
      <c r="N684" s="67"/>
    </row>
    <row r="685" spans="11:14" ht="24.95" customHeight="1">
      <c r="K685" s="346"/>
      <c r="L685" s="67"/>
      <c r="N685" s="67"/>
    </row>
    <row r="686" spans="11:14" ht="24.95" customHeight="1">
      <c r="K686" s="346"/>
      <c r="L686" s="67"/>
      <c r="N686" s="67"/>
    </row>
    <row r="687" spans="11:14" ht="24.95" customHeight="1">
      <c r="K687" s="346"/>
      <c r="L687" s="67"/>
      <c r="N687" s="67"/>
    </row>
    <row r="688" spans="11:14" ht="24.95" customHeight="1">
      <c r="K688" s="346"/>
      <c r="L688" s="67"/>
      <c r="N688" s="67"/>
    </row>
    <row r="689" spans="11:14" ht="24.95" customHeight="1">
      <c r="K689" s="346"/>
      <c r="L689" s="67"/>
      <c r="N689" s="67"/>
    </row>
    <row r="690" spans="11:14" ht="24.95" customHeight="1">
      <c r="K690" s="346"/>
      <c r="L690" s="67"/>
      <c r="N690" s="67"/>
    </row>
    <row r="691" spans="11:14" ht="24.95" customHeight="1">
      <c r="K691" s="346"/>
      <c r="L691" s="67"/>
      <c r="N691" s="67"/>
    </row>
    <row r="692" spans="11:14" ht="24.95" customHeight="1">
      <c r="K692" s="346"/>
      <c r="L692" s="67"/>
      <c r="N692" s="67"/>
    </row>
    <row r="693" spans="11:14" ht="24.95" customHeight="1">
      <c r="K693" s="346"/>
      <c r="L693" s="67"/>
      <c r="N693" s="67"/>
    </row>
    <row r="694" spans="11:14" ht="24.95" customHeight="1">
      <c r="K694" s="346"/>
      <c r="L694" s="67"/>
      <c r="N694" s="67"/>
    </row>
    <row r="695" spans="11:14" ht="24.95" customHeight="1">
      <c r="K695" s="346"/>
      <c r="L695" s="67"/>
      <c r="N695" s="67"/>
    </row>
    <row r="696" spans="11:14" ht="24.95" customHeight="1">
      <c r="K696" s="346"/>
      <c r="L696" s="67"/>
      <c r="N696" s="67"/>
    </row>
    <row r="697" spans="11:14" ht="24.95" customHeight="1">
      <c r="K697" s="346"/>
      <c r="L697" s="67"/>
      <c r="N697" s="67"/>
    </row>
    <row r="698" spans="11:14" ht="24.95" customHeight="1">
      <c r="K698" s="346"/>
      <c r="L698" s="67"/>
      <c r="N698" s="67"/>
    </row>
    <row r="699" spans="11:14" ht="24.95" customHeight="1">
      <c r="K699" s="346"/>
      <c r="L699" s="67"/>
      <c r="N699" s="67"/>
    </row>
    <row r="700" spans="11:14" ht="24.95" customHeight="1">
      <c r="K700" s="346"/>
      <c r="L700" s="67"/>
      <c r="N700" s="67"/>
    </row>
    <row r="701" spans="11:14" ht="24.95" customHeight="1">
      <c r="K701" s="346"/>
      <c r="L701" s="67"/>
      <c r="N701" s="67"/>
    </row>
    <row r="702" spans="11:14" ht="24.95" customHeight="1">
      <c r="K702" s="346"/>
      <c r="L702" s="67"/>
      <c r="N702" s="67"/>
    </row>
    <row r="703" spans="11:14" ht="24.95" customHeight="1">
      <c r="K703" s="346"/>
      <c r="L703" s="67"/>
      <c r="N703" s="67"/>
    </row>
    <row r="704" spans="11:14" ht="24.95" customHeight="1">
      <c r="K704" s="346"/>
      <c r="L704" s="67"/>
      <c r="N704" s="67"/>
    </row>
    <row r="705" spans="11:14" ht="24.95" customHeight="1">
      <c r="K705" s="346"/>
      <c r="L705" s="67"/>
      <c r="N705" s="67"/>
    </row>
    <row r="706" spans="11:14" ht="24.95" customHeight="1">
      <c r="K706" s="346"/>
      <c r="L706" s="67"/>
      <c r="N706" s="67"/>
    </row>
    <row r="707" spans="11:14" ht="24.95" customHeight="1">
      <c r="K707" s="346"/>
      <c r="L707" s="67"/>
      <c r="N707" s="67"/>
    </row>
    <row r="708" spans="11:14" ht="24.95" customHeight="1">
      <c r="K708" s="346"/>
      <c r="L708" s="67"/>
      <c r="N708" s="67"/>
    </row>
    <row r="709" spans="11:14" ht="24.95" customHeight="1">
      <c r="K709" s="346"/>
      <c r="L709" s="67"/>
      <c r="N709" s="67"/>
    </row>
    <row r="710" spans="11:14" ht="24.95" customHeight="1">
      <c r="K710" s="346"/>
      <c r="L710" s="67"/>
      <c r="N710" s="67"/>
    </row>
    <row r="711" spans="11:14" ht="24.95" customHeight="1">
      <c r="K711" s="346"/>
      <c r="L711" s="67"/>
      <c r="N711" s="67"/>
    </row>
    <row r="712" spans="11:14" ht="24.95" customHeight="1">
      <c r="K712" s="346"/>
      <c r="L712" s="67"/>
      <c r="N712" s="67"/>
    </row>
    <row r="713" spans="11:14" ht="24.95" customHeight="1">
      <c r="K713" s="346"/>
      <c r="L713" s="67"/>
      <c r="N713" s="67"/>
    </row>
    <row r="714" spans="11:14" ht="24.95" customHeight="1">
      <c r="K714" s="346"/>
      <c r="L714" s="67"/>
      <c r="N714" s="67"/>
    </row>
    <row r="715" spans="11:14" ht="24.95" customHeight="1">
      <c r="K715" s="346"/>
      <c r="L715" s="67"/>
      <c r="N715" s="67"/>
    </row>
    <row r="716" spans="11:14" ht="24.95" customHeight="1">
      <c r="K716" s="346"/>
      <c r="L716" s="67"/>
      <c r="N716" s="67"/>
    </row>
    <row r="717" spans="11:14" ht="24.95" customHeight="1">
      <c r="K717" s="346"/>
      <c r="L717" s="67"/>
      <c r="N717" s="67"/>
    </row>
    <row r="718" spans="11:14" ht="24.95" customHeight="1">
      <c r="K718" s="346"/>
      <c r="L718" s="67"/>
      <c r="N718" s="67"/>
    </row>
    <row r="719" spans="11:14" ht="24.95" customHeight="1">
      <c r="K719" s="346"/>
      <c r="L719" s="67"/>
      <c r="N719" s="67"/>
    </row>
    <row r="720" spans="11:14" ht="24.95" customHeight="1">
      <c r="K720" s="346"/>
      <c r="L720" s="67"/>
      <c r="N720" s="67"/>
    </row>
    <row r="721" spans="11:14" ht="24.95" customHeight="1">
      <c r="K721" s="346"/>
      <c r="L721" s="67"/>
      <c r="N721" s="67"/>
    </row>
    <row r="722" spans="11:14" ht="24.95" customHeight="1">
      <c r="K722" s="346"/>
      <c r="L722" s="67"/>
      <c r="N722" s="67"/>
    </row>
    <row r="723" spans="11:14" ht="24.95" customHeight="1">
      <c r="K723" s="346"/>
      <c r="L723" s="67"/>
      <c r="N723" s="67"/>
    </row>
    <row r="724" spans="11:14" ht="24.95" customHeight="1">
      <c r="K724" s="346"/>
      <c r="L724" s="67"/>
      <c r="N724" s="67"/>
    </row>
    <row r="725" spans="11:14" ht="24.95" customHeight="1">
      <c r="K725" s="346"/>
      <c r="L725" s="67"/>
      <c r="N725" s="67"/>
    </row>
    <row r="726" spans="11:14" ht="24.95" customHeight="1">
      <c r="K726" s="346"/>
      <c r="L726" s="67"/>
      <c r="N726" s="67"/>
    </row>
    <row r="727" spans="11:14" ht="24.95" customHeight="1">
      <c r="K727" s="346"/>
      <c r="L727" s="67"/>
      <c r="N727" s="67"/>
    </row>
    <row r="728" spans="11:14" ht="24.95" customHeight="1">
      <c r="K728" s="346"/>
      <c r="L728" s="67"/>
      <c r="N728" s="67"/>
    </row>
    <row r="729" spans="11:14" ht="24.95" customHeight="1">
      <c r="K729" s="346"/>
      <c r="L729" s="67"/>
      <c r="N729" s="67"/>
    </row>
    <row r="730" spans="11:14" ht="24.95" customHeight="1">
      <c r="K730" s="346"/>
      <c r="L730" s="67"/>
      <c r="N730" s="67"/>
    </row>
    <row r="731" spans="11:14" ht="24.95" customHeight="1">
      <c r="K731" s="346"/>
      <c r="L731" s="67"/>
      <c r="N731" s="67"/>
    </row>
    <row r="732" spans="11:14" ht="24.95" customHeight="1">
      <c r="K732" s="346"/>
      <c r="L732" s="67"/>
      <c r="N732" s="67"/>
    </row>
    <row r="733" spans="11:14" ht="24.95" customHeight="1">
      <c r="K733" s="346"/>
      <c r="L733" s="67"/>
      <c r="N733" s="67"/>
    </row>
    <row r="734" spans="11:14" ht="24.95" customHeight="1">
      <c r="K734" s="346"/>
      <c r="L734" s="67"/>
      <c r="N734" s="67"/>
    </row>
    <row r="735" spans="11:14" ht="24.95" customHeight="1">
      <c r="K735" s="346"/>
      <c r="L735" s="67"/>
      <c r="N735" s="67"/>
    </row>
    <row r="736" spans="11:14" ht="24.95" customHeight="1">
      <c r="K736" s="346"/>
      <c r="L736" s="67"/>
      <c r="N736" s="67"/>
    </row>
    <row r="737" spans="11:14" ht="24.95" customHeight="1">
      <c r="K737" s="346"/>
      <c r="L737" s="67"/>
      <c r="N737" s="67"/>
    </row>
    <row r="738" spans="11:14" ht="24.95" customHeight="1">
      <c r="K738" s="346"/>
      <c r="L738" s="67"/>
      <c r="N738" s="67"/>
    </row>
    <row r="739" spans="11:14" ht="24.95" customHeight="1">
      <c r="K739" s="346"/>
      <c r="L739" s="67"/>
      <c r="N739" s="67"/>
    </row>
    <row r="740" spans="11:14" ht="24.95" customHeight="1">
      <c r="K740" s="346"/>
      <c r="L740" s="67"/>
      <c r="N740" s="67"/>
    </row>
    <row r="741" spans="11:14" ht="24.95" customHeight="1">
      <c r="K741" s="346"/>
      <c r="L741" s="67"/>
      <c r="N741" s="67"/>
    </row>
    <row r="742" spans="11:14" ht="24.95" customHeight="1">
      <c r="K742" s="346"/>
      <c r="L742" s="67"/>
      <c r="N742" s="67"/>
    </row>
    <row r="743" spans="11:14" ht="24.95" customHeight="1">
      <c r="K743" s="346"/>
      <c r="L743" s="67"/>
      <c r="N743" s="67"/>
    </row>
    <row r="744" spans="11:14" ht="24.95" customHeight="1">
      <c r="K744" s="346"/>
      <c r="L744" s="67"/>
      <c r="N744" s="67"/>
    </row>
    <row r="745" spans="11:14" ht="24.95" customHeight="1">
      <c r="K745" s="346"/>
      <c r="L745" s="67"/>
      <c r="N745" s="67"/>
    </row>
    <row r="746" spans="11:14" ht="24.95" customHeight="1">
      <c r="K746" s="346"/>
      <c r="L746" s="67"/>
      <c r="N746" s="67"/>
    </row>
    <row r="747" spans="11:14" ht="24.95" customHeight="1">
      <c r="K747" s="346"/>
      <c r="L747" s="67"/>
      <c r="N747" s="67"/>
    </row>
    <row r="748" spans="11:14" ht="24.95" customHeight="1">
      <c r="K748" s="346"/>
      <c r="L748" s="67"/>
      <c r="N748" s="67"/>
    </row>
    <row r="749" spans="11:14" ht="24.95" customHeight="1">
      <c r="K749" s="346"/>
      <c r="L749" s="67"/>
      <c r="N749" s="67"/>
    </row>
    <row r="750" spans="11:14" ht="24.95" customHeight="1">
      <c r="K750" s="346"/>
      <c r="L750" s="67"/>
      <c r="N750" s="67"/>
    </row>
    <row r="751" spans="11:14" ht="24.95" customHeight="1">
      <c r="K751" s="346"/>
      <c r="L751" s="67"/>
      <c r="N751" s="67"/>
    </row>
    <row r="752" spans="11:14" ht="24.95" customHeight="1">
      <c r="K752" s="346"/>
      <c r="L752" s="67"/>
      <c r="N752" s="67"/>
    </row>
    <row r="753" spans="11:14" ht="24.95" customHeight="1">
      <c r="K753" s="346"/>
      <c r="L753" s="67"/>
      <c r="N753" s="67"/>
    </row>
    <row r="754" spans="11:14" ht="24.95" customHeight="1">
      <c r="K754" s="346"/>
      <c r="L754" s="67"/>
      <c r="N754" s="67"/>
    </row>
    <row r="755" spans="11:14" ht="24.95" customHeight="1">
      <c r="K755" s="346"/>
      <c r="L755" s="67"/>
      <c r="N755" s="67"/>
    </row>
    <row r="756" spans="11:14" ht="24.95" customHeight="1">
      <c r="K756" s="346"/>
      <c r="L756" s="67"/>
      <c r="N756" s="67"/>
    </row>
    <row r="757" spans="11:14" ht="24.95" customHeight="1">
      <c r="K757" s="346"/>
      <c r="L757" s="67"/>
      <c r="N757" s="67"/>
    </row>
    <row r="758" spans="11:14" ht="24.95" customHeight="1">
      <c r="K758" s="346"/>
      <c r="L758" s="67"/>
      <c r="N758" s="67"/>
    </row>
    <row r="759" spans="11:14" ht="24.95" customHeight="1">
      <c r="K759" s="346"/>
      <c r="L759" s="67"/>
      <c r="N759" s="67"/>
    </row>
    <row r="760" spans="11:14" ht="24.95" customHeight="1">
      <c r="K760" s="346"/>
      <c r="L760" s="67"/>
      <c r="N760" s="67"/>
    </row>
    <row r="761" spans="11:14" ht="24.95" customHeight="1">
      <c r="K761" s="346"/>
      <c r="L761" s="67"/>
      <c r="N761" s="67"/>
    </row>
    <row r="762" spans="11:14" ht="24.95" customHeight="1">
      <c r="K762" s="346"/>
      <c r="L762" s="67"/>
      <c r="N762" s="67"/>
    </row>
    <row r="763" spans="11:14" ht="24.95" customHeight="1">
      <c r="K763" s="346"/>
      <c r="L763" s="67"/>
      <c r="N763" s="67"/>
    </row>
    <row r="764" spans="11:14" ht="24.95" customHeight="1">
      <c r="K764" s="346"/>
      <c r="L764" s="67"/>
      <c r="N764" s="67"/>
    </row>
    <row r="765" spans="11:14" ht="24.95" customHeight="1">
      <c r="K765" s="346"/>
      <c r="L765" s="67"/>
      <c r="N765" s="67"/>
    </row>
    <row r="766" spans="11:14" ht="24.95" customHeight="1">
      <c r="K766" s="346"/>
      <c r="L766" s="67"/>
      <c r="N766" s="67"/>
    </row>
    <row r="767" spans="11:14" ht="24.95" customHeight="1">
      <c r="K767" s="346"/>
      <c r="L767" s="67"/>
      <c r="N767" s="67"/>
    </row>
    <row r="768" spans="11:14" ht="24.95" customHeight="1">
      <c r="K768" s="346"/>
      <c r="L768" s="67"/>
      <c r="N768" s="67"/>
    </row>
    <row r="769" spans="11:14" ht="24.95" customHeight="1">
      <c r="K769" s="346"/>
      <c r="L769" s="67"/>
      <c r="N769" s="67"/>
    </row>
    <row r="770" spans="11:14" ht="24.95" customHeight="1">
      <c r="K770" s="346"/>
      <c r="L770" s="67"/>
      <c r="N770" s="67"/>
    </row>
    <row r="771" spans="11:14" ht="24.95" customHeight="1">
      <c r="K771" s="346"/>
      <c r="L771" s="67"/>
      <c r="N771" s="67"/>
    </row>
    <row r="772" spans="11:14" ht="24.95" customHeight="1">
      <c r="K772" s="346"/>
      <c r="L772" s="67"/>
      <c r="N772" s="67"/>
    </row>
    <row r="773" spans="11:14" ht="24.95" customHeight="1">
      <c r="K773" s="346"/>
      <c r="L773" s="67"/>
      <c r="N773" s="67"/>
    </row>
    <row r="774" spans="11:14" ht="24.95" customHeight="1">
      <c r="K774" s="346"/>
      <c r="L774" s="67"/>
      <c r="N774" s="67"/>
    </row>
    <row r="775" spans="11:14" ht="24.95" customHeight="1">
      <c r="K775" s="346"/>
      <c r="L775" s="67"/>
      <c r="N775" s="67"/>
    </row>
    <row r="776" spans="11:14" ht="24.95" customHeight="1">
      <c r="K776" s="346"/>
      <c r="L776" s="67"/>
      <c r="N776" s="67"/>
    </row>
    <row r="777" spans="11:14" ht="24.95" customHeight="1">
      <c r="K777" s="346"/>
      <c r="L777" s="67"/>
      <c r="N777" s="67"/>
    </row>
    <row r="778" spans="11:14" ht="24.95" customHeight="1">
      <c r="K778" s="346"/>
      <c r="L778" s="67"/>
      <c r="N778" s="67"/>
    </row>
    <row r="779" spans="11:14" ht="24.95" customHeight="1">
      <c r="K779" s="346"/>
      <c r="L779" s="67"/>
      <c r="N779" s="67"/>
    </row>
    <row r="780" spans="11:14" ht="24.95" customHeight="1">
      <c r="K780" s="346"/>
      <c r="L780" s="67"/>
      <c r="N780" s="67"/>
    </row>
    <row r="781" spans="11:14" ht="24.95" customHeight="1">
      <c r="K781" s="346"/>
      <c r="L781" s="67"/>
      <c r="N781" s="67"/>
    </row>
    <row r="782" spans="11:14" ht="24.95" customHeight="1">
      <c r="K782" s="346"/>
      <c r="L782" s="67"/>
      <c r="N782" s="67"/>
    </row>
    <row r="783" spans="11:14" ht="24.95" customHeight="1">
      <c r="K783" s="346"/>
      <c r="L783" s="67"/>
      <c r="N783" s="67"/>
    </row>
    <row r="784" spans="11:14" ht="24.95" customHeight="1">
      <c r="K784" s="346"/>
      <c r="L784" s="67"/>
      <c r="N784" s="67"/>
    </row>
    <row r="785" spans="11:14" ht="24.95" customHeight="1">
      <c r="K785" s="346"/>
      <c r="L785" s="67"/>
      <c r="N785" s="67"/>
    </row>
    <row r="786" spans="11:14" ht="24.95" customHeight="1">
      <c r="K786" s="346"/>
      <c r="L786" s="67"/>
      <c r="N786" s="67"/>
    </row>
    <row r="787" spans="11:14" ht="24.95" customHeight="1">
      <c r="K787" s="346"/>
      <c r="L787" s="67"/>
      <c r="N787" s="67"/>
    </row>
    <row r="788" spans="11:14" ht="24.95" customHeight="1">
      <c r="K788" s="346"/>
      <c r="L788" s="67"/>
      <c r="N788" s="67"/>
    </row>
    <row r="789" spans="11:14" ht="24.95" customHeight="1">
      <c r="K789" s="346"/>
      <c r="L789" s="67"/>
      <c r="N789" s="67"/>
    </row>
    <row r="790" spans="11:14" ht="24.95" customHeight="1">
      <c r="K790" s="346"/>
      <c r="L790" s="67"/>
      <c r="N790" s="67"/>
    </row>
    <row r="791" spans="11:14" ht="24.95" customHeight="1">
      <c r="K791" s="346"/>
      <c r="L791" s="67"/>
      <c r="N791" s="67"/>
    </row>
    <row r="792" spans="11:14" ht="24.95" customHeight="1">
      <c r="K792" s="346"/>
      <c r="L792" s="67"/>
      <c r="N792" s="67"/>
    </row>
    <row r="793" spans="11:14" ht="24.95" customHeight="1">
      <c r="K793" s="346"/>
      <c r="L793" s="67"/>
      <c r="N793" s="67"/>
    </row>
    <row r="794" spans="11:14" ht="24.95" customHeight="1">
      <c r="K794" s="346"/>
      <c r="L794" s="67"/>
      <c r="N794" s="67"/>
    </row>
    <row r="795" spans="11:14" ht="24.95" customHeight="1">
      <c r="K795" s="346"/>
      <c r="L795" s="67"/>
      <c r="N795" s="67"/>
    </row>
    <row r="796" spans="11:14" ht="24.95" customHeight="1">
      <c r="K796" s="346"/>
      <c r="L796" s="67"/>
      <c r="N796" s="67"/>
    </row>
    <row r="797" spans="11:14" ht="24.95" customHeight="1">
      <c r="K797" s="346"/>
      <c r="L797" s="67"/>
      <c r="N797" s="67"/>
    </row>
    <row r="798" spans="11:14" ht="24.95" customHeight="1">
      <c r="K798" s="346"/>
      <c r="L798" s="67"/>
      <c r="N798" s="67"/>
    </row>
    <row r="799" spans="11:14" ht="24.95" customHeight="1">
      <c r="K799" s="346"/>
      <c r="L799" s="67"/>
      <c r="N799" s="67"/>
    </row>
    <row r="800" spans="11:14" ht="24.95" customHeight="1">
      <c r="K800" s="346"/>
      <c r="L800" s="67"/>
      <c r="N800" s="67"/>
    </row>
    <row r="801" spans="11:14" ht="24.95" customHeight="1">
      <c r="K801" s="346"/>
      <c r="L801" s="67"/>
      <c r="N801" s="67"/>
    </row>
    <row r="802" spans="11:14" ht="24.95" customHeight="1">
      <c r="K802" s="346"/>
      <c r="L802" s="67"/>
      <c r="N802" s="67"/>
    </row>
    <row r="803" spans="11:14" ht="24.95" customHeight="1">
      <c r="K803" s="346"/>
      <c r="L803" s="67"/>
      <c r="N803" s="67"/>
    </row>
    <row r="804" spans="11:14" ht="24.95" customHeight="1">
      <c r="K804" s="346"/>
      <c r="L804" s="67"/>
      <c r="N804" s="67"/>
    </row>
    <row r="805" spans="11:14" ht="24.95" customHeight="1">
      <c r="K805" s="346"/>
      <c r="L805" s="67"/>
      <c r="N805" s="67"/>
    </row>
    <row r="806" spans="11:14" ht="24.95" customHeight="1">
      <c r="K806" s="346"/>
      <c r="L806" s="67"/>
      <c r="N806" s="67"/>
    </row>
    <row r="807" spans="11:14" ht="24.95" customHeight="1">
      <c r="K807" s="346"/>
      <c r="L807" s="67"/>
      <c r="N807" s="67"/>
    </row>
    <row r="808" spans="11:14" ht="24.95" customHeight="1">
      <c r="K808" s="346"/>
      <c r="L808" s="67"/>
      <c r="N808" s="67"/>
    </row>
    <row r="809" spans="11:14" ht="24.95" customHeight="1">
      <c r="K809" s="346"/>
      <c r="L809" s="67"/>
      <c r="N809" s="67"/>
    </row>
    <row r="810" spans="11:14" ht="24.95" customHeight="1">
      <c r="K810" s="346"/>
      <c r="L810" s="67"/>
      <c r="N810" s="67"/>
    </row>
    <row r="811" spans="11:14" ht="24.95" customHeight="1">
      <c r="K811" s="346"/>
      <c r="L811" s="67"/>
      <c r="N811" s="67"/>
    </row>
    <row r="812" spans="11:14" ht="24.95" customHeight="1">
      <c r="K812" s="346"/>
      <c r="L812" s="67"/>
      <c r="N812" s="67"/>
    </row>
    <row r="813" spans="11:14" ht="24.95" customHeight="1">
      <c r="K813" s="346"/>
      <c r="L813" s="67"/>
      <c r="N813" s="67"/>
    </row>
    <row r="814" spans="11:14" ht="24.95" customHeight="1">
      <c r="K814" s="346"/>
      <c r="L814" s="67"/>
      <c r="N814" s="67"/>
    </row>
    <row r="815" spans="11:14" ht="24.95" customHeight="1">
      <c r="K815" s="346"/>
      <c r="L815" s="67"/>
      <c r="N815" s="67"/>
    </row>
    <row r="816" spans="11:14" ht="24.95" customHeight="1">
      <c r="K816" s="346"/>
      <c r="L816" s="67"/>
      <c r="N816" s="67"/>
    </row>
    <row r="817" spans="11:14" ht="24.95" customHeight="1">
      <c r="K817" s="346"/>
      <c r="L817" s="67"/>
      <c r="N817" s="67"/>
    </row>
    <row r="818" spans="11:14" ht="24.95" customHeight="1">
      <c r="K818" s="346"/>
      <c r="L818" s="67"/>
      <c r="N818" s="67"/>
    </row>
    <row r="819" spans="11:14" ht="24.95" customHeight="1">
      <c r="K819" s="346"/>
      <c r="L819" s="67"/>
      <c r="N819" s="67"/>
    </row>
    <row r="820" spans="11:14" ht="24.95" customHeight="1">
      <c r="K820" s="346"/>
      <c r="L820" s="67"/>
      <c r="N820" s="67"/>
    </row>
    <row r="821" spans="11:14" ht="24.95" customHeight="1">
      <c r="K821" s="346"/>
      <c r="L821" s="67"/>
      <c r="N821" s="67"/>
    </row>
    <row r="822" spans="11:14" ht="24.95" customHeight="1">
      <c r="K822" s="346"/>
      <c r="L822" s="67"/>
      <c r="N822" s="67"/>
    </row>
    <row r="823" spans="11:14" ht="24.95" customHeight="1">
      <c r="K823" s="346"/>
      <c r="L823" s="67"/>
      <c r="N823" s="67"/>
    </row>
    <row r="824" spans="11:14" ht="24.95" customHeight="1">
      <c r="K824" s="346"/>
      <c r="L824" s="67"/>
      <c r="N824" s="67"/>
    </row>
    <row r="825" spans="11:14" ht="24.95" customHeight="1">
      <c r="K825" s="346"/>
      <c r="L825" s="67"/>
      <c r="N825" s="67"/>
    </row>
    <row r="826" spans="11:14" ht="24.95" customHeight="1">
      <c r="K826" s="346"/>
      <c r="L826" s="67"/>
      <c r="N826" s="67"/>
    </row>
    <row r="827" spans="11:14" ht="24.95" customHeight="1">
      <c r="K827" s="346"/>
      <c r="L827" s="67"/>
      <c r="N827" s="67"/>
    </row>
    <row r="828" spans="11:14" ht="24.95" customHeight="1">
      <c r="K828" s="346"/>
      <c r="L828" s="67"/>
      <c r="N828" s="67"/>
    </row>
    <row r="829" spans="11:14" ht="24.95" customHeight="1">
      <c r="K829" s="346"/>
      <c r="L829" s="67"/>
      <c r="N829" s="67"/>
    </row>
    <row r="830" spans="11:14" ht="24.95" customHeight="1">
      <c r="K830" s="346"/>
      <c r="L830" s="67"/>
      <c r="N830" s="67"/>
    </row>
    <row r="831" spans="11:14" ht="24.95" customHeight="1">
      <c r="K831" s="346"/>
      <c r="L831" s="67"/>
      <c r="N831" s="67"/>
    </row>
    <row r="832" spans="11:14" ht="24.95" customHeight="1">
      <c r="K832" s="346"/>
      <c r="L832" s="67"/>
      <c r="N832" s="67"/>
    </row>
    <row r="833" spans="11:14" ht="24.95" customHeight="1">
      <c r="K833" s="346"/>
      <c r="L833" s="67"/>
      <c r="N833" s="67"/>
    </row>
    <row r="834" spans="11:14" ht="24.95" customHeight="1">
      <c r="K834" s="346"/>
      <c r="L834" s="67"/>
      <c r="N834" s="67"/>
    </row>
    <row r="835" spans="11:14" ht="24.95" customHeight="1">
      <c r="K835" s="346"/>
      <c r="L835" s="67"/>
      <c r="N835" s="67"/>
    </row>
    <row r="836" spans="11:14" ht="24.95" customHeight="1">
      <c r="K836" s="346"/>
      <c r="L836" s="67"/>
      <c r="N836" s="67"/>
    </row>
    <row r="837" spans="11:14" ht="24.95" customHeight="1">
      <c r="K837" s="346"/>
      <c r="L837" s="67"/>
      <c r="N837" s="67"/>
    </row>
    <row r="838" spans="11:14" ht="24.95" customHeight="1">
      <c r="K838" s="346"/>
      <c r="L838" s="67"/>
      <c r="N838" s="67"/>
    </row>
    <row r="839" spans="11:14" ht="24.95" customHeight="1">
      <c r="K839" s="346"/>
      <c r="L839" s="67"/>
      <c r="N839" s="67"/>
    </row>
    <row r="840" spans="11:14" ht="24.95" customHeight="1">
      <c r="K840" s="346"/>
      <c r="L840" s="67"/>
      <c r="N840" s="67"/>
    </row>
    <row r="841" spans="11:14" ht="24.95" customHeight="1">
      <c r="K841" s="346"/>
      <c r="L841" s="67"/>
      <c r="N841" s="67"/>
    </row>
    <row r="842" spans="11:14" ht="24.95" customHeight="1">
      <c r="K842" s="346"/>
      <c r="L842" s="67"/>
      <c r="N842" s="67"/>
    </row>
    <row r="843" spans="11:14" ht="24.95" customHeight="1">
      <c r="K843" s="346"/>
      <c r="L843" s="67"/>
      <c r="N843" s="67"/>
    </row>
    <row r="844" spans="11:14" ht="24.95" customHeight="1">
      <c r="K844" s="346"/>
      <c r="L844" s="67"/>
      <c r="N844" s="67"/>
    </row>
    <row r="845" spans="11:14" ht="24.95" customHeight="1">
      <c r="K845" s="346"/>
      <c r="L845" s="67"/>
      <c r="N845" s="67"/>
    </row>
    <row r="846" spans="11:14" ht="24.95" customHeight="1">
      <c r="K846" s="346"/>
      <c r="L846" s="67"/>
      <c r="N846" s="67"/>
    </row>
    <row r="847" spans="11:14" ht="24.95" customHeight="1">
      <c r="K847" s="346"/>
      <c r="L847" s="67"/>
      <c r="N847" s="67"/>
    </row>
    <row r="848" spans="11:14" ht="24.95" customHeight="1">
      <c r="K848" s="346"/>
      <c r="L848" s="67"/>
      <c r="N848" s="67"/>
    </row>
    <row r="849" spans="11:14" ht="24.95" customHeight="1">
      <c r="K849" s="346"/>
      <c r="L849" s="67"/>
      <c r="N849" s="67"/>
    </row>
    <row r="850" spans="11:14" ht="24.95" customHeight="1">
      <c r="K850" s="346"/>
      <c r="L850" s="67"/>
      <c r="N850" s="67"/>
    </row>
    <row r="851" spans="11:14" ht="24.95" customHeight="1">
      <c r="K851" s="346"/>
      <c r="L851" s="67"/>
      <c r="N851" s="67"/>
    </row>
    <row r="852" spans="11:14" ht="24.95" customHeight="1">
      <c r="K852" s="346"/>
      <c r="L852" s="67"/>
      <c r="N852" s="67"/>
    </row>
    <row r="853" spans="11:14" ht="24.95" customHeight="1">
      <c r="K853" s="346"/>
      <c r="L853" s="67"/>
      <c r="N853" s="67"/>
    </row>
    <row r="854" spans="11:14" ht="24.95" customHeight="1">
      <c r="K854" s="346"/>
      <c r="L854" s="67"/>
      <c r="N854" s="67"/>
    </row>
    <row r="855" spans="11:14" ht="24.95" customHeight="1">
      <c r="K855" s="346"/>
      <c r="L855" s="67"/>
      <c r="N855" s="67"/>
    </row>
    <row r="856" spans="11:14" ht="24.95" customHeight="1">
      <c r="K856" s="346"/>
      <c r="L856" s="67"/>
      <c r="N856" s="67"/>
    </row>
    <row r="857" spans="11:14" ht="24.95" customHeight="1">
      <c r="K857" s="346"/>
      <c r="L857" s="67"/>
      <c r="N857" s="67"/>
    </row>
    <row r="858" spans="11:14" ht="24.95" customHeight="1">
      <c r="K858" s="346"/>
      <c r="L858" s="67"/>
      <c r="N858" s="67"/>
    </row>
    <row r="859" spans="11:14" ht="24.95" customHeight="1">
      <c r="K859" s="346"/>
      <c r="L859" s="67"/>
      <c r="N859" s="67"/>
    </row>
    <row r="860" spans="11:14" ht="24.95" customHeight="1">
      <c r="K860" s="346"/>
      <c r="L860" s="67"/>
      <c r="N860" s="67"/>
    </row>
    <row r="861" spans="11:14" ht="24.95" customHeight="1">
      <c r="K861" s="346"/>
      <c r="L861" s="67"/>
      <c r="N861" s="67"/>
    </row>
    <row r="862" spans="11:14" ht="24.95" customHeight="1">
      <c r="K862" s="346"/>
      <c r="L862" s="67"/>
      <c r="N862" s="67"/>
    </row>
    <row r="863" spans="11:14" ht="24.95" customHeight="1">
      <c r="K863" s="346"/>
      <c r="L863" s="67"/>
      <c r="N863" s="67"/>
    </row>
    <row r="864" spans="11:14" ht="24.95" customHeight="1">
      <c r="K864" s="346"/>
      <c r="L864" s="67"/>
      <c r="N864" s="67"/>
    </row>
    <row r="865" spans="11:14" ht="24.95" customHeight="1">
      <c r="K865" s="346"/>
      <c r="L865" s="67"/>
      <c r="N865" s="67"/>
    </row>
    <row r="866" spans="11:14" ht="24.95" customHeight="1">
      <c r="K866" s="346"/>
      <c r="L866" s="67"/>
      <c r="N866" s="67"/>
    </row>
    <row r="867" spans="11:14" ht="24.95" customHeight="1">
      <c r="K867" s="346"/>
      <c r="L867" s="67"/>
      <c r="N867" s="67"/>
    </row>
    <row r="868" spans="11:14" ht="24.95" customHeight="1">
      <c r="K868" s="346"/>
      <c r="L868" s="67"/>
      <c r="N868" s="67"/>
    </row>
    <row r="869" spans="11:14" ht="24.95" customHeight="1">
      <c r="K869" s="346"/>
      <c r="L869" s="67"/>
      <c r="N869" s="67"/>
    </row>
    <row r="870" spans="11:14" ht="24.95" customHeight="1">
      <c r="K870" s="346"/>
      <c r="L870" s="67"/>
      <c r="N870" s="67"/>
    </row>
    <row r="871" spans="11:14" ht="24.95" customHeight="1">
      <c r="K871" s="346"/>
      <c r="L871" s="67"/>
      <c r="N871" s="67"/>
    </row>
    <row r="872" spans="11:14" ht="24.95" customHeight="1">
      <c r="K872" s="346"/>
      <c r="L872" s="67"/>
      <c r="N872" s="67"/>
    </row>
    <row r="873" spans="11:14" ht="24.95" customHeight="1">
      <c r="K873" s="346"/>
      <c r="L873" s="67"/>
      <c r="N873" s="67"/>
    </row>
    <row r="874" spans="11:14" ht="24.95" customHeight="1">
      <c r="K874" s="346"/>
      <c r="L874" s="67"/>
      <c r="N874" s="67"/>
    </row>
    <row r="875" spans="11:14" ht="24.95" customHeight="1">
      <c r="K875" s="346"/>
      <c r="L875" s="67"/>
      <c r="N875" s="67"/>
    </row>
    <row r="876" spans="11:14" ht="24.95" customHeight="1">
      <c r="K876" s="346"/>
      <c r="L876" s="67"/>
      <c r="N876" s="67"/>
    </row>
    <row r="877" spans="11:14" ht="24.95" customHeight="1">
      <c r="K877" s="346"/>
      <c r="L877" s="67"/>
      <c r="N877" s="67"/>
    </row>
    <row r="878" spans="11:14" ht="24.95" customHeight="1">
      <c r="K878" s="346"/>
      <c r="L878" s="67"/>
      <c r="N878" s="67"/>
    </row>
    <row r="879" spans="11:14" ht="24.95" customHeight="1">
      <c r="K879" s="346"/>
      <c r="L879" s="67"/>
      <c r="N879" s="67"/>
    </row>
    <row r="880" spans="11:14" ht="24.95" customHeight="1">
      <c r="K880" s="346"/>
      <c r="L880" s="67"/>
      <c r="N880" s="67"/>
    </row>
    <row r="881" spans="11:14" ht="24.95" customHeight="1">
      <c r="K881" s="346"/>
      <c r="L881" s="67"/>
      <c r="N881" s="67"/>
    </row>
    <row r="882" spans="11:14" ht="24.95" customHeight="1">
      <c r="K882" s="346"/>
      <c r="L882" s="67"/>
      <c r="N882" s="67"/>
    </row>
    <row r="883" spans="11:14" ht="24.95" customHeight="1">
      <c r="K883" s="346"/>
      <c r="L883" s="67"/>
      <c r="N883" s="67"/>
    </row>
    <row r="884" spans="11:14" ht="24.95" customHeight="1">
      <c r="K884" s="346"/>
      <c r="L884" s="67"/>
      <c r="N884" s="67"/>
    </row>
    <row r="885" spans="11:14" ht="24.95" customHeight="1">
      <c r="K885" s="346"/>
      <c r="L885" s="67"/>
      <c r="N885" s="67"/>
    </row>
    <row r="886" spans="11:14" ht="24.95" customHeight="1">
      <c r="K886" s="346"/>
      <c r="L886" s="67"/>
      <c r="N886" s="67"/>
    </row>
    <row r="887" spans="11:14" ht="24.95" customHeight="1">
      <c r="K887" s="346"/>
      <c r="L887" s="67"/>
      <c r="N887" s="67"/>
    </row>
    <row r="888" spans="11:14" ht="24.95" customHeight="1">
      <c r="K888" s="346"/>
      <c r="L888" s="67"/>
      <c r="N888" s="67"/>
    </row>
    <row r="889" spans="11:14" ht="24.95" customHeight="1">
      <c r="K889" s="346"/>
      <c r="L889" s="67"/>
      <c r="N889" s="67"/>
    </row>
    <row r="890" spans="11:14" ht="24.95" customHeight="1">
      <c r="K890" s="346"/>
      <c r="L890" s="67"/>
      <c r="N890" s="67"/>
    </row>
    <row r="891" spans="11:14" ht="24.95" customHeight="1">
      <c r="K891" s="346"/>
      <c r="L891" s="67"/>
      <c r="N891" s="67"/>
    </row>
    <row r="892" spans="11:14" ht="24.95" customHeight="1">
      <c r="K892" s="346"/>
      <c r="L892" s="67"/>
      <c r="N892" s="67"/>
    </row>
    <row r="893" spans="11:14" ht="24.95" customHeight="1">
      <c r="K893" s="346"/>
      <c r="L893" s="67"/>
      <c r="N893" s="67"/>
    </row>
    <row r="894" spans="11:14" ht="24.95" customHeight="1">
      <c r="K894" s="346"/>
      <c r="L894" s="67"/>
      <c r="N894" s="67"/>
    </row>
    <row r="895" spans="11:14" ht="24.95" customHeight="1">
      <c r="K895" s="346"/>
      <c r="L895" s="67"/>
      <c r="N895" s="67"/>
    </row>
    <row r="896" spans="11:14" ht="24.95" customHeight="1">
      <c r="K896" s="346"/>
      <c r="L896" s="67"/>
      <c r="N896" s="67"/>
    </row>
    <row r="897" spans="11:14" ht="24.95" customHeight="1">
      <c r="K897" s="346"/>
      <c r="L897" s="67"/>
      <c r="N897" s="67"/>
    </row>
    <row r="898" spans="11:14" ht="24.95" customHeight="1">
      <c r="K898" s="346"/>
      <c r="L898" s="67"/>
      <c r="N898" s="67"/>
    </row>
    <row r="899" spans="11:14" ht="24.95" customHeight="1">
      <c r="K899" s="346"/>
      <c r="L899" s="67"/>
      <c r="N899" s="67"/>
    </row>
    <row r="900" spans="11:14" ht="24.95" customHeight="1">
      <c r="K900" s="346"/>
      <c r="L900" s="67"/>
      <c r="N900" s="67"/>
    </row>
    <row r="901" spans="11:14" ht="24.95" customHeight="1">
      <c r="K901" s="346"/>
      <c r="L901" s="67"/>
      <c r="N901" s="67"/>
    </row>
    <row r="902" spans="11:14" ht="24.95" customHeight="1">
      <c r="K902" s="346"/>
      <c r="L902" s="67"/>
      <c r="N902" s="67"/>
    </row>
    <row r="903" spans="11:14" ht="24.95" customHeight="1">
      <c r="K903" s="346"/>
      <c r="L903" s="67"/>
      <c r="N903" s="67"/>
    </row>
    <row r="904" spans="11:14" ht="24.95" customHeight="1">
      <c r="K904" s="346"/>
      <c r="L904" s="67"/>
      <c r="N904" s="67"/>
    </row>
    <row r="905" spans="11:14" ht="24.95" customHeight="1">
      <c r="K905" s="346"/>
      <c r="L905" s="67"/>
      <c r="N905" s="67"/>
    </row>
    <row r="906" spans="11:14" ht="24.95" customHeight="1">
      <c r="K906" s="346"/>
      <c r="L906" s="67"/>
      <c r="N906" s="67"/>
    </row>
    <row r="907" spans="11:14" ht="24.95" customHeight="1">
      <c r="K907" s="346"/>
      <c r="L907" s="67"/>
      <c r="N907" s="67"/>
    </row>
    <row r="908" spans="11:14" ht="24.95" customHeight="1">
      <c r="K908" s="346"/>
      <c r="L908" s="67"/>
      <c r="N908" s="67"/>
    </row>
    <row r="909" spans="11:14" ht="24.95" customHeight="1">
      <c r="K909" s="346"/>
      <c r="L909" s="67"/>
      <c r="N909" s="67"/>
    </row>
    <row r="910" spans="11:14" ht="24.95" customHeight="1">
      <c r="K910" s="346"/>
      <c r="L910" s="67"/>
      <c r="N910" s="67"/>
    </row>
    <row r="911" spans="11:14" ht="24.95" customHeight="1">
      <c r="K911" s="346"/>
      <c r="L911" s="67"/>
      <c r="N911" s="67"/>
    </row>
    <row r="912" spans="11:14" ht="24.95" customHeight="1">
      <c r="K912" s="346"/>
      <c r="L912" s="67"/>
      <c r="N912" s="67"/>
    </row>
    <row r="913" spans="11:14" ht="24.95" customHeight="1">
      <c r="K913" s="346"/>
      <c r="L913" s="67"/>
      <c r="N913" s="67"/>
    </row>
    <row r="914" spans="11:14" ht="24.95" customHeight="1">
      <c r="K914" s="346"/>
      <c r="L914" s="67"/>
      <c r="N914" s="67"/>
    </row>
    <row r="915" spans="11:14" ht="24.95" customHeight="1">
      <c r="K915" s="346"/>
      <c r="L915" s="67"/>
      <c r="N915" s="67"/>
    </row>
    <row r="916" spans="11:14" ht="24.95" customHeight="1">
      <c r="K916" s="346"/>
      <c r="L916" s="67"/>
      <c r="N916" s="67"/>
    </row>
    <row r="917" spans="11:14" ht="24.95" customHeight="1">
      <c r="K917" s="346"/>
      <c r="L917" s="67"/>
      <c r="N917" s="67"/>
    </row>
    <row r="918" spans="11:14" ht="24.95" customHeight="1">
      <c r="K918" s="346"/>
      <c r="L918" s="67"/>
      <c r="N918" s="67"/>
    </row>
    <row r="919" spans="11:14" ht="24.95" customHeight="1">
      <c r="K919" s="346"/>
      <c r="L919" s="67"/>
      <c r="N919" s="67"/>
    </row>
    <row r="920" spans="11:14" ht="24.95" customHeight="1">
      <c r="K920" s="346"/>
      <c r="L920" s="67"/>
      <c r="N920" s="67"/>
    </row>
    <row r="921" spans="11:14" ht="24.95" customHeight="1">
      <c r="K921" s="346"/>
      <c r="L921" s="67"/>
      <c r="N921" s="67"/>
    </row>
    <row r="922" spans="11:14" ht="24.95" customHeight="1">
      <c r="K922" s="346"/>
      <c r="L922" s="67"/>
      <c r="N922" s="67"/>
    </row>
    <row r="923" spans="11:14" ht="24.95" customHeight="1">
      <c r="K923" s="346"/>
      <c r="L923" s="67"/>
      <c r="N923" s="67"/>
    </row>
    <row r="924" spans="11:14" ht="24.95" customHeight="1">
      <c r="K924" s="346"/>
      <c r="L924" s="67"/>
      <c r="N924" s="67"/>
    </row>
    <row r="925" spans="11:14" ht="24.95" customHeight="1">
      <c r="K925" s="346"/>
      <c r="L925" s="67"/>
      <c r="N925" s="67"/>
    </row>
    <row r="926" spans="11:14" ht="24.95" customHeight="1">
      <c r="K926" s="346"/>
      <c r="L926" s="67"/>
      <c r="N926" s="67"/>
    </row>
    <row r="927" spans="11:14" ht="24.95" customHeight="1">
      <c r="K927" s="346"/>
      <c r="L927" s="67"/>
      <c r="N927" s="67"/>
    </row>
    <row r="928" spans="11:14" ht="24.95" customHeight="1">
      <c r="K928" s="346"/>
      <c r="L928" s="67"/>
      <c r="N928" s="67"/>
    </row>
    <row r="929" spans="11:14" ht="24.95" customHeight="1">
      <c r="K929" s="346"/>
      <c r="L929" s="67"/>
      <c r="N929" s="67"/>
    </row>
    <row r="930" spans="11:14" ht="24.95" customHeight="1">
      <c r="K930" s="346"/>
      <c r="L930" s="67"/>
      <c r="N930" s="67"/>
    </row>
    <row r="931" spans="11:14" ht="24.95" customHeight="1">
      <c r="K931" s="346"/>
      <c r="L931" s="67"/>
      <c r="N931" s="67"/>
    </row>
    <row r="932" spans="11:14" ht="24.95" customHeight="1">
      <c r="K932" s="346"/>
      <c r="L932" s="67"/>
      <c r="N932" s="67"/>
    </row>
    <row r="933" spans="11:14" ht="24.95" customHeight="1">
      <c r="K933" s="346"/>
      <c r="L933" s="67"/>
      <c r="N933" s="67"/>
    </row>
    <row r="934" spans="11:14" ht="24.95" customHeight="1">
      <c r="K934" s="346"/>
      <c r="L934" s="67"/>
      <c r="N934" s="67"/>
    </row>
    <row r="935" spans="11:14" ht="24.95" customHeight="1">
      <c r="K935" s="346"/>
      <c r="L935" s="67"/>
      <c r="N935" s="67"/>
    </row>
    <row r="936" spans="11:14" ht="24.95" customHeight="1">
      <c r="K936" s="346"/>
      <c r="L936" s="67"/>
      <c r="N936" s="67"/>
    </row>
    <row r="937" spans="11:14" ht="24.95" customHeight="1">
      <c r="K937" s="346"/>
      <c r="L937" s="67"/>
      <c r="N937" s="67"/>
    </row>
    <row r="938" spans="11:14" ht="24.95" customHeight="1">
      <c r="K938" s="346"/>
      <c r="L938" s="67"/>
      <c r="N938" s="67"/>
    </row>
    <row r="939" spans="11:14" ht="24.95" customHeight="1">
      <c r="K939" s="346"/>
      <c r="L939" s="67"/>
      <c r="N939" s="67"/>
    </row>
    <row r="940" spans="11:14" ht="24.95" customHeight="1">
      <c r="K940" s="346"/>
      <c r="L940" s="67"/>
      <c r="N940" s="67"/>
    </row>
    <row r="941" spans="11:14" ht="24.95" customHeight="1">
      <c r="K941" s="346"/>
      <c r="L941" s="67"/>
      <c r="N941" s="67"/>
    </row>
    <row r="942" spans="11:14" ht="24.95" customHeight="1">
      <c r="K942" s="346"/>
      <c r="L942" s="67"/>
      <c r="N942" s="67"/>
    </row>
    <row r="943" spans="11:14" ht="24.95" customHeight="1">
      <c r="K943" s="346"/>
      <c r="L943" s="67"/>
      <c r="N943" s="67"/>
    </row>
    <row r="944" spans="11:14" ht="24.95" customHeight="1">
      <c r="K944" s="346"/>
      <c r="L944" s="67"/>
      <c r="N944" s="67"/>
    </row>
    <row r="945" spans="11:14" ht="24.95" customHeight="1">
      <c r="K945" s="346"/>
      <c r="L945" s="67"/>
      <c r="N945" s="67"/>
    </row>
    <row r="946" spans="11:14" ht="24.95" customHeight="1">
      <c r="K946" s="346"/>
      <c r="L946" s="67"/>
      <c r="N946" s="67"/>
    </row>
    <row r="947" spans="11:14" ht="24.95" customHeight="1">
      <c r="K947" s="346"/>
      <c r="L947" s="67"/>
      <c r="N947" s="67"/>
    </row>
    <row r="948" spans="11:14" ht="24.95" customHeight="1">
      <c r="K948" s="346"/>
      <c r="L948" s="67"/>
      <c r="N948" s="67"/>
    </row>
    <row r="949" spans="11:14" ht="24.95" customHeight="1">
      <c r="K949" s="346"/>
      <c r="L949" s="67"/>
      <c r="N949" s="67"/>
    </row>
    <row r="950" spans="11:14" ht="24.95" customHeight="1">
      <c r="K950" s="346"/>
      <c r="L950" s="67"/>
      <c r="N950" s="67"/>
    </row>
    <row r="951" spans="11:14" ht="24.95" customHeight="1">
      <c r="K951" s="346"/>
      <c r="L951" s="67"/>
      <c r="N951" s="67"/>
    </row>
    <row r="952" spans="11:14" ht="24.95" customHeight="1">
      <c r="K952" s="346"/>
      <c r="L952" s="67"/>
      <c r="N952" s="67"/>
    </row>
    <row r="953" spans="11:14" ht="24.95" customHeight="1">
      <c r="K953" s="346"/>
      <c r="L953" s="67"/>
      <c r="N953" s="67"/>
    </row>
    <row r="954" spans="11:14" ht="24.95" customHeight="1">
      <c r="K954" s="346"/>
      <c r="L954" s="67"/>
      <c r="N954" s="67"/>
    </row>
    <row r="955" spans="11:14" ht="24.95" customHeight="1">
      <c r="K955" s="346"/>
      <c r="L955" s="67"/>
      <c r="N955" s="67"/>
    </row>
    <row r="956" spans="11:14" ht="24.95" customHeight="1">
      <c r="K956" s="346"/>
      <c r="L956" s="67"/>
      <c r="N956" s="67"/>
    </row>
    <row r="957" spans="11:14" ht="24.95" customHeight="1">
      <c r="K957" s="346"/>
      <c r="L957" s="67"/>
      <c r="N957" s="67"/>
    </row>
    <row r="958" spans="11:14" ht="24.95" customHeight="1">
      <c r="K958" s="346"/>
      <c r="L958" s="67"/>
      <c r="N958" s="67"/>
    </row>
    <row r="959" spans="11:14" ht="24.95" customHeight="1">
      <c r="K959" s="346"/>
      <c r="L959" s="67"/>
      <c r="N959" s="67"/>
    </row>
    <row r="960" spans="11:14" ht="24.95" customHeight="1">
      <c r="K960" s="346"/>
      <c r="L960" s="67"/>
      <c r="N960" s="67"/>
    </row>
    <row r="961" spans="11:14" ht="24.95" customHeight="1">
      <c r="K961" s="346"/>
      <c r="L961" s="67"/>
      <c r="N961" s="67"/>
    </row>
    <row r="962" spans="11:14" ht="24.95" customHeight="1">
      <c r="K962" s="346"/>
      <c r="L962" s="67"/>
      <c r="N962" s="67"/>
    </row>
    <row r="963" spans="11:14" ht="24.95" customHeight="1">
      <c r="K963" s="346"/>
      <c r="L963" s="67"/>
      <c r="N963" s="67"/>
    </row>
    <row r="964" spans="11:14" ht="24.95" customHeight="1">
      <c r="K964" s="346"/>
      <c r="L964" s="67"/>
      <c r="N964" s="67"/>
    </row>
    <row r="965" spans="11:14" ht="24.95" customHeight="1">
      <c r="K965" s="346"/>
      <c r="L965" s="67"/>
      <c r="N965" s="67"/>
    </row>
    <row r="966" spans="11:14" ht="24.95" customHeight="1">
      <c r="K966" s="346"/>
      <c r="L966" s="67"/>
      <c r="N966" s="67"/>
    </row>
    <row r="967" spans="11:14" ht="24.95" customHeight="1">
      <c r="K967" s="346"/>
      <c r="L967" s="67"/>
      <c r="N967" s="67"/>
    </row>
    <row r="968" spans="11:14" ht="24.95" customHeight="1">
      <c r="K968" s="346"/>
      <c r="L968" s="67"/>
      <c r="N968" s="67"/>
    </row>
    <row r="969" spans="11:14" ht="24.95" customHeight="1">
      <c r="K969" s="346"/>
      <c r="L969" s="67"/>
      <c r="N969" s="67"/>
    </row>
    <row r="970" spans="11:14" ht="24.95" customHeight="1">
      <c r="K970" s="346"/>
      <c r="L970" s="67"/>
      <c r="N970" s="67"/>
    </row>
    <row r="971" spans="11:14" ht="24.95" customHeight="1">
      <c r="K971" s="346"/>
      <c r="L971" s="67"/>
      <c r="N971" s="67"/>
    </row>
    <row r="972" spans="11:14" ht="24.95" customHeight="1">
      <c r="K972" s="346"/>
      <c r="L972" s="67"/>
      <c r="N972" s="67"/>
    </row>
    <row r="973" spans="11:14" ht="24.95" customHeight="1">
      <c r="K973" s="346"/>
      <c r="L973" s="67"/>
      <c r="N973" s="67"/>
    </row>
    <row r="974" spans="11:14" ht="24.95" customHeight="1">
      <c r="K974" s="346"/>
      <c r="L974" s="67"/>
      <c r="N974" s="67"/>
    </row>
    <row r="975" spans="11:14" ht="24.95" customHeight="1">
      <c r="K975" s="346"/>
      <c r="L975" s="67"/>
      <c r="N975" s="67"/>
    </row>
    <row r="976" spans="11:14" ht="24.95" customHeight="1">
      <c r="K976" s="346"/>
      <c r="L976" s="67"/>
      <c r="N976" s="67"/>
    </row>
    <row r="977" spans="11:14" ht="24.95" customHeight="1">
      <c r="K977" s="346"/>
      <c r="L977" s="67"/>
      <c r="N977" s="67"/>
    </row>
    <row r="978" spans="11:14" ht="24.95" customHeight="1">
      <c r="K978" s="346"/>
      <c r="L978" s="67"/>
      <c r="N978" s="67"/>
    </row>
    <row r="979" spans="11:14" ht="24.95" customHeight="1">
      <c r="K979" s="346"/>
      <c r="L979" s="67"/>
      <c r="N979" s="67"/>
    </row>
    <row r="980" spans="11:14" ht="24.95" customHeight="1">
      <c r="K980" s="346"/>
      <c r="L980" s="67"/>
      <c r="N980" s="67"/>
    </row>
    <row r="981" spans="11:14" ht="24.95" customHeight="1">
      <c r="K981" s="346"/>
      <c r="L981" s="67"/>
      <c r="N981" s="67"/>
    </row>
    <row r="982" spans="11:14" ht="24.95" customHeight="1">
      <c r="K982" s="346"/>
      <c r="L982" s="67"/>
      <c r="N982" s="67"/>
    </row>
    <row r="983" spans="11:14" ht="24.95" customHeight="1">
      <c r="K983" s="346"/>
      <c r="L983" s="67"/>
      <c r="N983" s="67"/>
    </row>
    <row r="984" spans="11:14" ht="24.95" customHeight="1">
      <c r="K984" s="346"/>
      <c r="L984" s="67"/>
      <c r="N984" s="67"/>
    </row>
    <row r="985" spans="11:14" ht="24.95" customHeight="1">
      <c r="K985" s="346"/>
      <c r="L985" s="67"/>
      <c r="N985" s="67"/>
    </row>
    <row r="986" spans="11:14" ht="24.95" customHeight="1">
      <c r="K986" s="346"/>
      <c r="L986" s="67"/>
      <c r="N986" s="67"/>
    </row>
    <row r="987" spans="11:14" ht="24.95" customHeight="1">
      <c r="K987" s="346"/>
      <c r="L987" s="67"/>
      <c r="N987" s="67"/>
    </row>
    <row r="988" spans="11:14" ht="24.95" customHeight="1">
      <c r="K988" s="346"/>
      <c r="L988" s="67"/>
      <c r="N988" s="67"/>
    </row>
    <row r="989" spans="11:14" ht="24.95" customHeight="1">
      <c r="K989" s="346"/>
      <c r="L989" s="67"/>
      <c r="N989" s="67"/>
    </row>
    <row r="990" spans="11:14" ht="24.95" customHeight="1">
      <c r="K990" s="346"/>
      <c r="L990" s="67"/>
      <c r="N990" s="67"/>
    </row>
    <row r="991" spans="11:14" ht="24.95" customHeight="1">
      <c r="K991" s="346"/>
      <c r="L991" s="67"/>
      <c r="N991" s="67"/>
    </row>
    <row r="992" spans="11:14" ht="24.95" customHeight="1">
      <c r="K992" s="346"/>
      <c r="L992" s="67"/>
      <c r="N992" s="67"/>
    </row>
    <row r="993" spans="11:14" ht="24.95" customHeight="1">
      <c r="K993" s="346"/>
      <c r="L993" s="67"/>
      <c r="N993" s="67"/>
    </row>
    <row r="994" spans="11:14" ht="24.95" customHeight="1">
      <c r="K994" s="346"/>
      <c r="L994" s="67"/>
      <c r="N994" s="67"/>
    </row>
    <row r="995" spans="11:14" ht="24.95" customHeight="1">
      <c r="K995" s="346"/>
      <c r="L995" s="67"/>
      <c r="N995" s="67"/>
    </row>
    <row r="996" spans="11:14" ht="24.95" customHeight="1">
      <c r="K996" s="346"/>
      <c r="L996" s="67"/>
      <c r="N996" s="67"/>
    </row>
    <row r="997" spans="11:14" ht="24.95" customHeight="1">
      <c r="K997" s="346"/>
      <c r="L997" s="67"/>
      <c r="N997" s="67"/>
    </row>
    <row r="998" spans="11:14" ht="24.95" customHeight="1">
      <c r="K998" s="346"/>
      <c r="L998" s="67"/>
      <c r="N998" s="67"/>
    </row>
    <row r="999" spans="11:14" ht="24.95" customHeight="1">
      <c r="K999" s="346"/>
      <c r="L999" s="67"/>
      <c r="N999" s="67"/>
    </row>
    <row r="1000" spans="11:14" ht="24.95" customHeight="1">
      <c r="K1000" s="346"/>
      <c r="L1000" s="67"/>
      <c r="N1000" s="67"/>
    </row>
    <row r="1001" spans="11:14" ht="24.95" customHeight="1">
      <c r="K1001" s="346"/>
      <c r="L1001" s="67"/>
      <c r="N1001" s="67"/>
    </row>
    <row r="1002" spans="11:14" ht="24.95" customHeight="1">
      <c r="K1002" s="346"/>
      <c r="L1002" s="67"/>
      <c r="N1002" s="67"/>
    </row>
    <row r="1003" spans="11:14" ht="24.95" customHeight="1">
      <c r="K1003" s="346"/>
      <c r="L1003" s="67"/>
      <c r="N1003" s="67"/>
    </row>
    <row r="1004" spans="11:14" ht="24.95" customHeight="1">
      <c r="K1004" s="346"/>
      <c r="L1004" s="67"/>
      <c r="N1004" s="67"/>
    </row>
    <row r="1005" spans="11:14" ht="24.95" customHeight="1">
      <c r="K1005" s="346"/>
      <c r="L1005" s="67"/>
      <c r="N1005" s="67"/>
    </row>
    <row r="1006" spans="11:14" ht="24.95" customHeight="1">
      <c r="K1006" s="346"/>
      <c r="L1006" s="67"/>
      <c r="N1006" s="67"/>
    </row>
    <row r="1007" spans="11:14" ht="24.95" customHeight="1">
      <c r="K1007" s="346"/>
      <c r="L1007" s="67"/>
      <c r="N1007" s="67"/>
    </row>
    <row r="1008" spans="11:14" ht="24.95" customHeight="1">
      <c r="K1008" s="346"/>
      <c r="L1008" s="67"/>
      <c r="N1008" s="67"/>
    </row>
    <row r="1009" spans="11:14" ht="24.95" customHeight="1">
      <c r="K1009" s="346"/>
      <c r="L1009" s="67"/>
      <c r="N1009" s="67"/>
    </row>
    <row r="1010" spans="11:14" ht="24.95" customHeight="1">
      <c r="K1010" s="346"/>
      <c r="L1010" s="67"/>
      <c r="N1010" s="67"/>
    </row>
    <row r="1011" spans="11:14" ht="24.95" customHeight="1">
      <c r="K1011" s="346"/>
      <c r="L1011" s="67"/>
      <c r="N1011" s="67"/>
    </row>
    <row r="1012" spans="11:14" ht="24.95" customHeight="1">
      <c r="K1012" s="346"/>
      <c r="L1012" s="67"/>
      <c r="N1012" s="67"/>
    </row>
    <row r="1013" spans="11:14" ht="24.95" customHeight="1">
      <c r="K1013" s="346"/>
      <c r="L1013" s="67"/>
      <c r="N1013" s="67"/>
    </row>
    <row r="1014" spans="11:14" ht="24.95" customHeight="1">
      <c r="K1014" s="346"/>
      <c r="L1014" s="67"/>
      <c r="N1014" s="67"/>
    </row>
    <row r="1015" spans="11:14" ht="24.95" customHeight="1">
      <c r="K1015" s="346"/>
      <c r="L1015" s="67"/>
      <c r="N1015" s="67"/>
    </row>
    <row r="1016" spans="11:14" ht="24.95" customHeight="1">
      <c r="K1016" s="346"/>
      <c r="L1016" s="67"/>
      <c r="N1016" s="67"/>
    </row>
    <row r="1017" spans="11:14" ht="24.95" customHeight="1">
      <c r="K1017" s="346"/>
      <c r="L1017" s="67"/>
      <c r="N1017" s="67"/>
    </row>
    <row r="1018" spans="11:14" ht="24.95" customHeight="1">
      <c r="K1018" s="346"/>
      <c r="L1018" s="67"/>
      <c r="N1018" s="67"/>
    </row>
    <row r="1019" spans="11:14" ht="24.95" customHeight="1">
      <c r="K1019" s="346"/>
      <c r="L1019" s="67"/>
      <c r="N1019" s="67"/>
    </row>
    <row r="1020" spans="11:14" ht="24.95" customHeight="1">
      <c r="K1020" s="346"/>
      <c r="L1020" s="67"/>
      <c r="N1020" s="67"/>
    </row>
    <row r="1021" spans="11:14" ht="24.95" customHeight="1">
      <c r="K1021" s="346"/>
      <c r="L1021" s="67"/>
      <c r="N1021" s="67"/>
    </row>
    <row r="1022" spans="11:14" ht="24.95" customHeight="1">
      <c r="K1022" s="346"/>
      <c r="L1022" s="67"/>
      <c r="N1022" s="67"/>
    </row>
    <row r="1023" spans="11:14" ht="24.95" customHeight="1">
      <c r="K1023" s="346"/>
      <c r="L1023" s="67"/>
      <c r="N1023" s="67"/>
    </row>
    <row r="1024" spans="11:14" ht="24.95" customHeight="1">
      <c r="K1024" s="346"/>
      <c r="L1024" s="67"/>
      <c r="N1024" s="67"/>
    </row>
    <row r="1025" spans="11:14" ht="24.95" customHeight="1">
      <c r="K1025" s="346"/>
      <c r="L1025" s="67"/>
      <c r="N1025" s="67"/>
    </row>
    <row r="1026" spans="11:14" ht="24.95" customHeight="1">
      <c r="K1026" s="346"/>
      <c r="L1026" s="67"/>
      <c r="N1026" s="67"/>
    </row>
    <row r="1027" spans="11:14" ht="24.95" customHeight="1">
      <c r="K1027" s="346"/>
      <c r="L1027" s="67"/>
      <c r="N1027" s="67"/>
    </row>
    <row r="1028" spans="11:14" ht="24.95" customHeight="1">
      <c r="K1028" s="346"/>
      <c r="L1028" s="67"/>
      <c r="N1028" s="67"/>
    </row>
    <row r="1029" spans="11:14" ht="24.95" customHeight="1">
      <c r="K1029" s="346"/>
      <c r="L1029" s="67"/>
      <c r="N1029" s="67"/>
    </row>
    <row r="1030" spans="11:14" ht="24.95" customHeight="1">
      <c r="K1030" s="346"/>
      <c r="L1030" s="67"/>
      <c r="N1030" s="67"/>
    </row>
    <row r="1031" spans="11:14" ht="24.95" customHeight="1">
      <c r="K1031" s="346"/>
      <c r="L1031" s="67"/>
      <c r="N1031" s="67"/>
    </row>
    <row r="1032" spans="11:14" ht="24.95" customHeight="1">
      <c r="K1032" s="346"/>
      <c r="L1032" s="67"/>
      <c r="N1032" s="67"/>
    </row>
    <row r="1033" spans="11:14" ht="24.95" customHeight="1">
      <c r="K1033" s="346"/>
      <c r="L1033" s="67"/>
      <c r="N1033" s="67"/>
    </row>
    <row r="1034" spans="11:14" ht="24.95" customHeight="1">
      <c r="K1034" s="346"/>
      <c r="L1034" s="67"/>
      <c r="N1034" s="67"/>
    </row>
    <row r="1035" spans="11:14" ht="24.95" customHeight="1">
      <c r="K1035" s="346"/>
      <c r="L1035" s="67"/>
      <c r="N1035" s="67"/>
    </row>
    <row r="1036" spans="11:14" ht="24.95" customHeight="1">
      <c r="K1036" s="346"/>
      <c r="L1036" s="67"/>
      <c r="N1036" s="67"/>
    </row>
    <row r="1037" spans="11:14" ht="24.95" customHeight="1">
      <c r="K1037" s="346"/>
      <c r="L1037" s="67"/>
      <c r="N1037" s="67"/>
    </row>
    <row r="1038" spans="11:14" ht="24.95" customHeight="1">
      <c r="K1038" s="346"/>
      <c r="L1038" s="67"/>
      <c r="N1038" s="67"/>
    </row>
    <row r="1039" spans="11:14" ht="24.95" customHeight="1">
      <c r="K1039" s="346"/>
      <c r="L1039" s="67"/>
      <c r="N1039" s="67"/>
    </row>
    <row r="1040" spans="11:14" ht="24.95" customHeight="1">
      <c r="K1040" s="346"/>
      <c r="L1040" s="67"/>
      <c r="N1040" s="67"/>
    </row>
    <row r="1041" spans="11:14" ht="24.95" customHeight="1">
      <c r="K1041" s="346"/>
      <c r="L1041" s="67"/>
      <c r="N1041" s="67"/>
    </row>
    <row r="1042" spans="11:14" ht="24.95" customHeight="1">
      <c r="K1042" s="346"/>
      <c r="L1042" s="67"/>
      <c r="N1042" s="67"/>
    </row>
    <row r="1043" spans="11:14" ht="24.95" customHeight="1">
      <c r="K1043" s="346"/>
      <c r="L1043" s="67"/>
      <c r="N1043" s="67"/>
    </row>
    <row r="1044" spans="11:14" ht="24.95" customHeight="1">
      <c r="K1044" s="346"/>
      <c r="L1044" s="67"/>
      <c r="N1044" s="67"/>
    </row>
    <row r="1045" spans="11:14" ht="24.95" customHeight="1">
      <c r="K1045" s="346"/>
      <c r="L1045" s="67"/>
      <c r="N1045" s="67"/>
    </row>
    <row r="1046" spans="11:14" ht="24.95" customHeight="1">
      <c r="K1046" s="346"/>
      <c r="L1046" s="67"/>
      <c r="N1046" s="67"/>
    </row>
    <row r="1047" spans="11:14" ht="24.95" customHeight="1">
      <c r="K1047" s="346"/>
      <c r="L1047" s="67"/>
      <c r="N1047" s="67"/>
    </row>
    <row r="1048" spans="11:14" ht="24.95" customHeight="1">
      <c r="K1048" s="346"/>
      <c r="L1048" s="67"/>
      <c r="N1048" s="67"/>
    </row>
    <row r="1049" spans="11:14" ht="24.95" customHeight="1">
      <c r="K1049" s="346"/>
      <c r="L1049" s="67"/>
      <c r="N1049" s="67"/>
    </row>
    <row r="1050" spans="11:14" ht="24.95" customHeight="1">
      <c r="K1050" s="346"/>
      <c r="L1050" s="67"/>
      <c r="N1050" s="67"/>
    </row>
    <row r="1051" spans="11:14" ht="24.95" customHeight="1">
      <c r="K1051" s="346"/>
      <c r="L1051" s="67"/>
      <c r="N1051" s="67"/>
    </row>
    <row r="1052" spans="11:14" ht="24.95" customHeight="1">
      <c r="K1052" s="346"/>
      <c r="L1052" s="67"/>
      <c r="N1052" s="67"/>
    </row>
    <row r="1053" spans="11:14" ht="24.95" customHeight="1">
      <c r="K1053" s="346"/>
      <c r="L1053" s="67"/>
      <c r="N1053" s="67"/>
    </row>
    <row r="1054" spans="11:14" ht="24.95" customHeight="1">
      <c r="K1054" s="346"/>
      <c r="L1054" s="67"/>
      <c r="N1054" s="67"/>
    </row>
    <row r="1055" spans="11:14" ht="24.95" customHeight="1">
      <c r="K1055" s="346"/>
      <c r="L1055" s="67"/>
      <c r="N1055" s="67"/>
    </row>
    <row r="1056" spans="11:14" ht="24.95" customHeight="1">
      <c r="K1056" s="346"/>
      <c r="L1056" s="67"/>
      <c r="N1056" s="67"/>
    </row>
    <row r="1057" spans="11:14" ht="24.95" customHeight="1">
      <c r="K1057" s="346"/>
      <c r="L1057" s="67"/>
      <c r="N1057" s="67"/>
    </row>
    <row r="1058" spans="11:14" ht="24.95" customHeight="1">
      <c r="K1058" s="346"/>
      <c r="L1058" s="67"/>
      <c r="N1058" s="67"/>
    </row>
    <row r="1059" spans="11:14" ht="24.95" customHeight="1">
      <c r="K1059" s="346"/>
      <c r="L1059" s="67"/>
      <c r="N1059" s="67"/>
    </row>
    <row r="1060" spans="11:14" ht="24.95" customHeight="1">
      <c r="K1060" s="346"/>
      <c r="L1060" s="67"/>
      <c r="N1060" s="67"/>
    </row>
    <row r="1061" spans="11:14" ht="24.95" customHeight="1">
      <c r="K1061" s="346"/>
      <c r="L1061" s="67"/>
      <c r="N1061" s="67"/>
    </row>
    <row r="1062" spans="11:14" ht="24.95" customHeight="1">
      <c r="K1062" s="346"/>
      <c r="L1062" s="67"/>
      <c r="N1062" s="67"/>
    </row>
    <row r="1063" spans="11:14" ht="24.95" customHeight="1">
      <c r="K1063" s="346"/>
      <c r="L1063" s="67"/>
      <c r="N1063" s="67"/>
    </row>
    <row r="1064" spans="11:14" ht="24.95" customHeight="1">
      <c r="K1064" s="346"/>
      <c r="L1064" s="67"/>
      <c r="N1064" s="67"/>
    </row>
    <row r="1065" spans="11:14" ht="24.95" customHeight="1">
      <c r="K1065" s="346"/>
      <c r="L1065" s="67"/>
      <c r="N1065" s="67"/>
    </row>
    <row r="1066" spans="11:14" ht="24.95" customHeight="1">
      <c r="K1066" s="346"/>
      <c r="L1066" s="67"/>
      <c r="N1066" s="67"/>
    </row>
    <row r="1067" spans="11:14" ht="24.95" customHeight="1">
      <c r="K1067" s="346"/>
      <c r="L1067" s="67"/>
      <c r="N1067" s="67"/>
    </row>
    <row r="1068" spans="11:14" ht="24.95" customHeight="1">
      <c r="K1068" s="346"/>
      <c r="L1068" s="67"/>
      <c r="N1068" s="67"/>
    </row>
    <row r="1069" spans="11:14" ht="24.95" customHeight="1">
      <c r="K1069" s="346"/>
      <c r="L1069" s="67"/>
      <c r="N1069" s="67"/>
    </row>
    <row r="1070" spans="11:14" ht="24.95" customHeight="1">
      <c r="K1070" s="346"/>
      <c r="L1070" s="67"/>
      <c r="N1070" s="67"/>
    </row>
    <row r="1071" spans="11:14" ht="24.95" customHeight="1">
      <c r="K1071" s="346"/>
      <c r="L1071" s="67"/>
      <c r="N1071" s="67"/>
    </row>
    <row r="1072" spans="11:14" ht="24.95" customHeight="1">
      <c r="K1072" s="346"/>
      <c r="L1072" s="67"/>
      <c r="N1072" s="67"/>
    </row>
    <row r="1073" spans="11:14" ht="24.95" customHeight="1">
      <c r="K1073" s="346"/>
      <c r="L1073" s="67"/>
      <c r="N1073" s="67"/>
    </row>
    <row r="1074" spans="11:14" ht="24.95" customHeight="1">
      <c r="K1074" s="346"/>
      <c r="L1074" s="67"/>
      <c r="N1074" s="67"/>
    </row>
    <row r="1075" spans="11:14" ht="24.95" customHeight="1">
      <c r="K1075" s="346"/>
      <c r="L1075" s="67"/>
      <c r="N1075" s="67"/>
    </row>
    <row r="1076" spans="11:14" ht="24.95" customHeight="1">
      <c r="K1076" s="346"/>
      <c r="L1076" s="67"/>
      <c r="N1076" s="67"/>
    </row>
    <row r="1077" spans="11:14" ht="24.95" customHeight="1">
      <c r="K1077" s="346"/>
      <c r="L1077" s="67"/>
      <c r="N1077" s="67"/>
    </row>
    <row r="1078" spans="11:14" ht="24.95" customHeight="1">
      <c r="K1078" s="346"/>
      <c r="L1078" s="67"/>
      <c r="N1078" s="67"/>
    </row>
    <row r="1079" spans="11:14" ht="24.95" customHeight="1">
      <c r="K1079" s="346"/>
      <c r="L1079" s="67"/>
      <c r="N1079" s="67"/>
    </row>
    <row r="1080" spans="11:14" ht="24.95" customHeight="1">
      <c r="K1080" s="346"/>
      <c r="L1080" s="67"/>
      <c r="N1080" s="67"/>
    </row>
    <row r="1081" spans="11:14" ht="24.95" customHeight="1">
      <c r="K1081" s="346"/>
      <c r="L1081" s="67"/>
      <c r="N1081" s="67"/>
    </row>
    <row r="1082" spans="11:14" ht="24.95" customHeight="1">
      <c r="K1082" s="346"/>
      <c r="L1082" s="67"/>
      <c r="N1082" s="67"/>
    </row>
    <row r="1083" spans="11:14" ht="24.95" customHeight="1">
      <c r="K1083" s="346"/>
      <c r="L1083" s="67"/>
      <c r="N1083" s="67"/>
    </row>
    <row r="1084" spans="11:14" ht="24.95" customHeight="1">
      <c r="K1084" s="346"/>
      <c r="L1084" s="67"/>
      <c r="N1084" s="67"/>
    </row>
    <row r="1085" spans="11:14" ht="24.95" customHeight="1">
      <c r="K1085" s="346"/>
      <c r="L1085" s="67"/>
      <c r="N1085" s="67"/>
    </row>
    <row r="1086" spans="11:14" ht="24.95" customHeight="1">
      <c r="K1086" s="346"/>
      <c r="L1086" s="67"/>
      <c r="N1086" s="67"/>
    </row>
    <row r="1087" spans="11:14" ht="24.95" customHeight="1">
      <c r="K1087" s="346"/>
      <c r="L1087" s="67"/>
      <c r="N1087" s="67"/>
    </row>
    <row r="1088" spans="11:14" ht="24.95" customHeight="1">
      <c r="K1088" s="346"/>
      <c r="L1088" s="67"/>
      <c r="N1088" s="67"/>
    </row>
    <row r="1089" spans="11:14" ht="24.95" customHeight="1">
      <c r="K1089" s="346"/>
      <c r="L1089" s="67"/>
      <c r="N1089" s="67"/>
    </row>
    <row r="1090" spans="11:14" ht="24.95" customHeight="1">
      <c r="K1090" s="346"/>
      <c r="L1090" s="67"/>
      <c r="N1090" s="67"/>
    </row>
    <row r="1091" spans="11:14" ht="24.95" customHeight="1">
      <c r="K1091" s="346"/>
      <c r="L1091" s="67"/>
      <c r="N1091" s="67"/>
    </row>
    <row r="1092" spans="11:14" ht="24.95" customHeight="1">
      <c r="K1092" s="346"/>
      <c r="L1092" s="67"/>
      <c r="N1092" s="67"/>
    </row>
    <row r="1093" spans="11:14" ht="24.95" customHeight="1">
      <c r="K1093" s="346"/>
      <c r="L1093" s="67"/>
      <c r="N1093" s="67"/>
    </row>
    <row r="1094" spans="11:14" ht="24.95" customHeight="1">
      <c r="K1094" s="346"/>
      <c r="L1094" s="67"/>
      <c r="N1094" s="67"/>
    </row>
    <row r="1095" spans="11:14" ht="24.95" customHeight="1">
      <c r="K1095" s="346"/>
      <c r="L1095" s="67"/>
      <c r="N1095" s="67"/>
    </row>
    <row r="1096" spans="11:14" ht="24.95" customHeight="1">
      <c r="K1096" s="346"/>
      <c r="L1096" s="67"/>
      <c r="N1096" s="67"/>
    </row>
    <row r="1097" spans="11:14" ht="24.95" customHeight="1">
      <c r="K1097" s="346"/>
      <c r="L1097" s="67"/>
      <c r="N1097" s="67"/>
    </row>
    <row r="1098" spans="11:14" ht="24.95" customHeight="1">
      <c r="K1098" s="346"/>
      <c r="L1098" s="67"/>
      <c r="N1098" s="67"/>
    </row>
    <row r="1099" spans="11:14" ht="24.95" customHeight="1">
      <c r="K1099" s="346"/>
      <c r="L1099" s="67"/>
      <c r="N1099" s="67"/>
    </row>
    <row r="1100" spans="11:14" ht="24.95" customHeight="1">
      <c r="K1100" s="346"/>
      <c r="L1100" s="67"/>
      <c r="N1100" s="67"/>
    </row>
    <row r="1101" spans="11:14" ht="24.95" customHeight="1">
      <c r="K1101" s="346"/>
      <c r="L1101" s="67"/>
      <c r="N1101" s="67"/>
    </row>
    <row r="1102" spans="11:14" ht="24.95" customHeight="1">
      <c r="K1102" s="346"/>
      <c r="L1102" s="67"/>
      <c r="N1102" s="67"/>
    </row>
    <row r="1103" spans="11:14" ht="24.95" customHeight="1">
      <c r="K1103" s="346"/>
      <c r="L1103" s="67"/>
      <c r="N1103" s="67"/>
    </row>
    <row r="1104" spans="11:14" ht="24.95" customHeight="1">
      <c r="K1104" s="346"/>
      <c r="L1104" s="67"/>
      <c r="N1104" s="67"/>
    </row>
    <row r="1105" spans="11:14" ht="24.95" customHeight="1">
      <c r="K1105" s="346"/>
      <c r="L1105" s="67"/>
      <c r="N1105" s="67"/>
    </row>
    <row r="1106" spans="11:14" ht="24.95" customHeight="1">
      <c r="K1106" s="346"/>
      <c r="L1106" s="67"/>
      <c r="N1106" s="67"/>
    </row>
    <row r="1107" spans="11:14" ht="24.95" customHeight="1">
      <c r="K1107" s="346"/>
      <c r="L1107" s="67"/>
      <c r="N1107" s="67"/>
    </row>
    <row r="1108" spans="11:14" ht="24.95" customHeight="1">
      <c r="K1108" s="346"/>
      <c r="L1108" s="67"/>
      <c r="N1108" s="67"/>
    </row>
    <row r="1109" spans="11:14" ht="24.95" customHeight="1">
      <c r="K1109" s="346"/>
      <c r="L1109" s="67"/>
      <c r="N1109" s="67"/>
    </row>
    <row r="1110" spans="11:14" ht="24.95" customHeight="1">
      <c r="K1110" s="346"/>
      <c r="L1110" s="67"/>
      <c r="N1110" s="67"/>
    </row>
    <row r="1111" spans="11:14" ht="24.95" customHeight="1">
      <c r="K1111" s="346"/>
      <c r="L1111" s="67"/>
      <c r="N1111" s="67"/>
    </row>
    <row r="1112" spans="11:14" ht="24.95" customHeight="1">
      <c r="K1112" s="346"/>
      <c r="L1112" s="67"/>
      <c r="N1112" s="67"/>
    </row>
    <row r="1113" spans="11:14" ht="24.95" customHeight="1">
      <c r="K1113" s="346"/>
      <c r="L1113" s="67"/>
      <c r="N1113" s="67"/>
    </row>
    <row r="1114" spans="11:14" ht="24.95" customHeight="1">
      <c r="K1114" s="346"/>
      <c r="L1114" s="67"/>
      <c r="N1114" s="67"/>
    </row>
    <row r="1115" spans="11:14" ht="24.95" customHeight="1">
      <c r="K1115" s="346"/>
      <c r="L1115" s="67"/>
      <c r="N1115" s="67"/>
    </row>
    <row r="1116" spans="11:14" ht="24.95" customHeight="1">
      <c r="K1116" s="346"/>
      <c r="L1116" s="67"/>
      <c r="N1116" s="67"/>
    </row>
    <row r="1117" spans="11:14" ht="24.95" customHeight="1">
      <c r="K1117" s="346"/>
      <c r="L1117" s="67"/>
      <c r="N1117" s="67"/>
    </row>
    <row r="1118" spans="11:14" ht="24.95" customHeight="1">
      <c r="K1118" s="346"/>
      <c r="L1118" s="67"/>
      <c r="N1118" s="67"/>
    </row>
    <row r="1119" spans="11:14" ht="24.95" customHeight="1">
      <c r="K1119" s="346"/>
      <c r="L1119" s="67"/>
      <c r="N1119" s="67"/>
    </row>
    <row r="1120" spans="11:14" ht="24.95" customHeight="1">
      <c r="K1120" s="346"/>
      <c r="L1120" s="67"/>
      <c r="N1120" s="67"/>
    </row>
    <row r="1121" spans="11:14" ht="24.95" customHeight="1">
      <c r="K1121" s="346"/>
      <c r="L1121" s="67"/>
      <c r="N1121" s="67"/>
    </row>
    <row r="1122" spans="11:14" ht="24.95" customHeight="1">
      <c r="K1122" s="346"/>
      <c r="L1122" s="67"/>
      <c r="N1122" s="67"/>
    </row>
    <row r="1123" spans="11:14" ht="24.95" customHeight="1">
      <c r="K1123" s="346"/>
      <c r="L1123" s="67"/>
      <c r="N1123" s="67"/>
    </row>
    <row r="1124" spans="11:14" ht="24.95" customHeight="1">
      <c r="K1124" s="346"/>
      <c r="L1124" s="67"/>
      <c r="N1124" s="67"/>
    </row>
    <row r="1125" spans="11:14" ht="24.95" customHeight="1">
      <c r="K1125" s="346"/>
      <c r="L1125" s="67"/>
      <c r="N1125" s="67"/>
    </row>
    <row r="1126" spans="11:14" ht="24.95" customHeight="1">
      <c r="K1126" s="346"/>
      <c r="L1126" s="67"/>
      <c r="N1126" s="67"/>
    </row>
    <row r="1127" spans="11:14" ht="24.95" customHeight="1">
      <c r="K1127" s="346"/>
      <c r="L1127" s="67"/>
      <c r="N1127" s="67"/>
    </row>
    <row r="1128" spans="11:14" ht="24.95" customHeight="1">
      <c r="K1128" s="346"/>
      <c r="L1128" s="67"/>
      <c r="N1128" s="67"/>
    </row>
    <row r="1129" spans="11:14" ht="24.95" customHeight="1">
      <c r="K1129" s="346"/>
      <c r="L1129" s="67"/>
      <c r="N1129" s="67"/>
    </row>
    <row r="1130" spans="11:14" ht="24.95" customHeight="1">
      <c r="K1130" s="346"/>
      <c r="L1130" s="67"/>
      <c r="N1130" s="67"/>
    </row>
    <row r="1131" spans="11:14" ht="24.95" customHeight="1">
      <c r="K1131" s="346"/>
      <c r="L1131" s="67"/>
      <c r="N1131" s="67"/>
    </row>
    <row r="1132" spans="11:14" ht="24.95" customHeight="1">
      <c r="K1132" s="346"/>
      <c r="L1132" s="67"/>
      <c r="N1132" s="67"/>
    </row>
    <row r="1133" spans="11:14" ht="24.95" customHeight="1">
      <c r="K1133" s="346"/>
      <c r="L1133" s="67"/>
      <c r="N1133" s="67"/>
    </row>
    <row r="1134" spans="11:14" ht="24.95" customHeight="1">
      <c r="K1134" s="346"/>
      <c r="L1134" s="67"/>
      <c r="N1134" s="67"/>
    </row>
    <row r="1135" spans="11:14" ht="24.95" customHeight="1">
      <c r="K1135" s="346"/>
      <c r="L1135" s="67"/>
      <c r="N1135" s="67"/>
    </row>
    <row r="1136" spans="11:14" ht="24.95" customHeight="1">
      <c r="K1136" s="346"/>
      <c r="L1136" s="67"/>
      <c r="N1136" s="67"/>
    </row>
    <row r="1137" spans="11:14" ht="24.95" customHeight="1">
      <c r="K1137" s="346"/>
      <c r="L1137" s="67"/>
      <c r="N1137" s="67"/>
    </row>
    <row r="1138" spans="11:14" ht="24.95" customHeight="1">
      <c r="K1138" s="346"/>
      <c r="L1138" s="67"/>
      <c r="N1138" s="67"/>
    </row>
    <row r="1139" spans="11:14" ht="24.95" customHeight="1">
      <c r="K1139" s="346"/>
      <c r="L1139" s="67"/>
      <c r="N1139" s="67"/>
    </row>
    <row r="1140" spans="11:14" ht="24.95" customHeight="1">
      <c r="K1140" s="346"/>
      <c r="L1140" s="67"/>
      <c r="N1140" s="67"/>
    </row>
    <row r="1141" spans="11:14" ht="24.95" customHeight="1">
      <c r="K1141" s="346"/>
      <c r="L1141" s="67"/>
      <c r="N1141" s="67"/>
    </row>
    <row r="1142" spans="11:14" ht="24.95" customHeight="1">
      <c r="K1142" s="346"/>
      <c r="L1142" s="67"/>
      <c r="N1142" s="67"/>
    </row>
    <row r="1143" spans="11:14" ht="24.95" customHeight="1">
      <c r="K1143" s="346"/>
      <c r="L1143" s="67"/>
      <c r="N1143" s="67"/>
    </row>
    <row r="1144" spans="11:14" ht="24.95" customHeight="1">
      <c r="K1144" s="346"/>
      <c r="L1144" s="67"/>
      <c r="N1144" s="67"/>
    </row>
    <row r="1145" spans="11:14" ht="24.95" customHeight="1">
      <c r="K1145" s="346"/>
      <c r="L1145" s="67"/>
      <c r="N1145" s="67"/>
    </row>
    <row r="1146" spans="11:14" ht="24.95" customHeight="1">
      <c r="K1146" s="346"/>
      <c r="L1146" s="67"/>
      <c r="N1146" s="67"/>
    </row>
    <row r="1147" spans="11:14" ht="24.95" customHeight="1">
      <c r="K1147" s="346"/>
      <c r="L1147" s="67"/>
      <c r="N1147" s="67"/>
    </row>
    <row r="1148" spans="11:14" ht="24.95" customHeight="1">
      <c r="K1148" s="346"/>
      <c r="L1148" s="67"/>
      <c r="N1148" s="67"/>
    </row>
    <row r="1149" spans="11:14" ht="24.95" customHeight="1">
      <c r="K1149" s="346"/>
      <c r="L1149" s="67"/>
      <c r="N1149" s="67"/>
    </row>
    <row r="1150" spans="11:14" ht="24.95" customHeight="1">
      <c r="K1150" s="346"/>
      <c r="L1150" s="67"/>
      <c r="N1150" s="67"/>
    </row>
    <row r="1151" spans="11:14" ht="24.95" customHeight="1">
      <c r="K1151" s="346"/>
      <c r="L1151" s="67"/>
      <c r="N1151" s="67"/>
    </row>
    <row r="1152" spans="11:14" ht="24.95" customHeight="1">
      <c r="K1152" s="346"/>
      <c r="L1152" s="67"/>
      <c r="N1152" s="67"/>
    </row>
    <row r="1153" spans="11:14" ht="24.95" customHeight="1">
      <c r="K1153" s="346"/>
      <c r="L1153" s="67"/>
      <c r="N1153" s="67"/>
    </row>
    <row r="1154" spans="11:14" ht="24.95" customHeight="1">
      <c r="K1154" s="346"/>
      <c r="L1154" s="67"/>
      <c r="N1154" s="67"/>
    </row>
    <row r="1155" spans="11:14" ht="24.95" customHeight="1">
      <c r="K1155" s="346"/>
      <c r="L1155" s="67"/>
      <c r="N1155" s="67"/>
    </row>
    <row r="1156" spans="11:14" ht="24.95" customHeight="1">
      <c r="K1156" s="346"/>
      <c r="L1156" s="67"/>
      <c r="N1156" s="67"/>
    </row>
    <row r="1157" spans="11:14" ht="24.95" customHeight="1">
      <c r="K1157" s="346"/>
      <c r="L1157" s="67"/>
      <c r="N1157" s="67"/>
    </row>
    <row r="1158" spans="11:14" ht="24.95" customHeight="1">
      <c r="K1158" s="346"/>
      <c r="L1158" s="67"/>
      <c r="N1158" s="67"/>
    </row>
    <row r="1159" spans="11:14" ht="24.95" customHeight="1">
      <c r="K1159" s="346"/>
      <c r="L1159" s="67"/>
      <c r="N1159" s="67"/>
    </row>
    <row r="1160" spans="11:14" ht="24.95" customHeight="1">
      <c r="K1160" s="346"/>
      <c r="L1160" s="67"/>
      <c r="N1160" s="67"/>
    </row>
    <row r="1161" spans="11:14" ht="24.95" customHeight="1">
      <c r="K1161" s="346"/>
      <c r="L1161" s="67"/>
      <c r="N1161" s="67"/>
    </row>
    <row r="1162" spans="11:14" ht="24.95" customHeight="1">
      <c r="K1162" s="346"/>
      <c r="L1162" s="67"/>
      <c r="N1162" s="67"/>
    </row>
    <row r="1163" spans="11:14" ht="24.95" customHeight="1">
      <c r="K1163" s="346"/>
      <c r="L1163" s="67"/>
      <c r="N1163" s="67"/>
    </row>
    <row r="1164" spans="11:14" ht="24.95" customHeight="1">
      <c r="K1164" s="346"/>
      <c r="L1164" s="67"/>
      <c r="N1164" s="67"/>
    </row>
    <row r="1165" spans="11:14" ht="24.95" customHeight="1">
      <c r="K1165" s="346"/>
      <c r="L1165" s="67"/>
      <c r="N1165" s="67"/>
    </row>
    <row r="1166" spans="11:14" ht="24.95" customHeight="1">
      <c r="K1166" s="346"/>
      <c r="L1166" s="67"/>
      <c r="N1166" s="67"/>
    </row>
    <row r="1167" spans="11:14" ht="24.95" customHeight="1">
      <c r="K1167" s="346"/>
      <c r="L1167" s="67"/>
      <c r="N1167" s="67"/>
    </row>
    <row r="1168" spans="11:14" ht="24.95" customHeight="1">
      <c r="K1168" s="346"/>
      <c r="L1168" s="67"/>
      <c r="N1168" s="67"/>
    </row>
    <row r="1169" spans="11:14" ht="24.95" customHeight="1">
      <c r="K1169" s="346"/>
      <c r="L1169" s="67"/>
      <c r="N1169" s="67"/>
    </row>
    <row r="1170" spans="11:14" ht="24.95" customHeight="1">
      <c r="K1170" s="346"/>
      <c r="L1170" s="67"/>
      <c r="N1170" s="67"/>
    </row>
    <row r="1171" spans="11:14" ht="24.95" customHeight="1">
      <c r="K1171" s="346"/>
      <c r="L1171" s="67"/>
      <c r="N1171" s="67"/>
    </row>
    <row r="1172" spans="11:14" ht="24.95" customHeight="1">
      <c r="K1172" s="346"/>
      <c r="L1172" s="67"/>
      <c r="N1172" s="67"/>
    </row>
    <row r="1173" spans="11:14" ht="24.95" customHeight="1">
      <c r="K1173" s="346"/>
      <c r="L1173" s="67"/>
      <c r="N1173" s="67"/>
    </row>
    <row r="1174" spans="11:14" ht="24.95" customHeight="1">
      <c r="K1174" s="346"/>
      <c r="L1174" s="67"/>
      <c r="N1174" s="67"/>
    </row>
    <row r="1175" spans="11:14" ht="24.95" customHeight="1">
      <c r="K1175" s="346"/>
      <c r="L1175" s="67"/>
      <c r="N1175" s="67"/>
    </row>
    <row r="1176" spans="11:14" ht="24.95" customHeight="1">
      <c r="K1176" s="346"/>
      <c r="L1176" s="67"/>
      <c r="N1176" s="67"/>
    </row>
    <row r="1177" spans="11:14" ht="24.95" customHeight="1">
      <c r="K1177" s="346"/>
      <c r="L1177" s="67"/>
      <c r="N1177" s="67"/>
    </row>
    <row r="1178" spans="11:14" ht="24.95" customHeight="1">
      <c r="K1178" s="346"/>
      <c r="L1178" s="67"/>
      <c r="N1178" s="67"/>
    </row>
    <row r="1179" spans="11:14" ht="24.95" customHeight="1">
      <c r="K1179" s="346"/>
      <c r="L1179" s="67"/>
      <c r="N1179" s="67"/>
    </row>
    <row r="1180" spans="11:14" ht="24.95" customHeight="1">
      <c r="K1180" s="346"/>
      <c r="L1180" s="67"/>
      <c r="N1180" s="67"/>
    </row>
    <row r="1181" spans="11:14" ht="24.95" customHeight="1">
      <c r="K1181" s="346"/>
      <c r="L1181" s="67"/>
      <c r="N1181" s="67"/>
    </row>
    <row r="1182" spans="11:14" ht="24.95" customHeight="1">
      <c r="K1182" s="346"/>
      <c r="L1182" s="67"/>
      <c r="N1182" s="67"/>
    </row>
    <row r="1183" spans="11:14" ht="24.95" customHeight="1">
      <c r="K1183" s="346"/>
      <c r="L1183" s="67"/>
      <c r="N1183" s="67"/>
    </row>
    <row r="1184" spans="11:14" ht="24.95" customHeight="1">
      <c r="K1184" s="346"/>
      <c r="L1184" s="67"/>
      <c r="N1184" s="67"/>
    </row>
    <row r="1185" spans="11:14" ht="24.95" customHeight="1">
      <c r="K1185" s="346"/>
      <c r="L1185" s="67"/>
      <c r="N1185" s="67"/>
    </row>
    <row r="1186" spans="11:14" ht="24.95" customHeight="1">
      <c r="K1186" s="346"/>
      <c r="L1186" s="67"/>
      <c r="N1186" s="67"/>
    </row>
    <row r="1187" spans="11:14" ht="24.95" customHeight="1">
      <c r="K1187" s="346"/>
      <c r="L1187" s="67"/>
      <c r="N1187" s="67"/>
    </row>
    <row r="1188" spans="11:14" ht="24.95" customHeight="1">
      <c r="K1188" s="346"/>
      <c r="L1188" s="67"/>
      <c r="N1188" s="67"/>
    </row>
    <row r="1189" spans="11:14" ht="24.95" customHeight="1">
      <c r="K1189" s="346"/>
      <c r="L1189" s="67"/>
      <c r="N1189" s="67"/>
    </row>
    <row r="1190" spans="11:14" ht="24.95" customHeight="1">
      <c r="K1190" s="346"/>
      <c r="L1190" s="67"/>
      <c r="N1190" s="67"/>
    </row>
    <row r="1191" spans="11:14" ht="24.95" customHeight="1">
      <c r="K1191" s="346"/>
      <c r="L1191" s="67"/>
      <c r="N1191" s="67"/>
    </row>
    <row r="1192" spans="11:14" ht="24.95" customHeight="1">
      <c r="K1192" s="346"/>
      <c r="L1192" s="67"/>
      <c r="N1192" s="67"/>
    </row>
    <row r="1193" spans="11:14" ht="24.95" customHeight="1">
      <c r="K1193" s="346"/>
      <c r="L1193" s="67"/>
      <c r="N1193" s="67"/>
    </row>
    <row r="1194" spans="11:14" ht="24.95" customHeight="1">
      <c r="K1194" s="346"/>
      <c r="L1194" s="67"/>
      <c r="N1194" s="67"/>
    </row>
    <row r="1195" spans="11:14" ht="24.95" customHeight="1">
      <c r="K1195" s="346"/>
      <c r="L1195" s="67"/>
      <c r="N1195" s="67"/>
    </row>
    <row r="1196" spans="11:14" ht="24.95" customHeight="1">
      <c r="K1196" s="346"/>
      <c r="L1196" s="67"/>
      <c r="N1196" s="67"/>
    </row>
    <row r="1197" spans="11:14" ht="24.95" customHeight="1">
      <c r="K1197" s="346"/>
      <c r="L1197" s="67"/>
      <c r="N1197" s="67"/>
    </row>
    <row r="1198" spans="11:14" ht="24.95" customHeight="1">
      <c r="K1198" s="346"/>
      <c r="L1198" s="67"/>
      <c r="N1198" s="67"/>
    </row>
    <row r="1199" spans="11:14" ht="24.95" customHeight="1">
      <c r="K1199" s="346"/>
      <c r="L1199" s="67"/>
      <c r="N1199" s="67"/>
    </row>
    <row r="1200" spans="11:14" ht="24.95" customHeight="1">
      <c r="K1200" s="346"/>
      <c r="L1200" s="67"/>
      <c r="N1200" s="67"/>
    </row>
    <row r="1201" spans="11:14" ht="24.95" customHeight="1">
      <c r="K1201" s="346"/>
      <c r="L1201" s="67"/>
      <c r="N1201" s="67"/>
    </row>
    <row r="1202" spans="11:14" ht="24.95" customHeight="1">
      <c r="K1202" s="346"/>
      <c r="L1202" s="67"/>
      <c r="N1202" s="67"/>
    </row>
    <row r="1203" spans="11:14" ht="24.95" customHeight="1">
      <c r="K1203" s="346"/>
      <c r="L1203" s="67"/>
      <c r="N1203" s="67"/>
    </row>
    <row r="1204" spans="11:14" ht="24.95" customHeight="1">
      <c r="K1204" s="346"/>
      <c r="L1204" s="67"/>
      <c r="N1204" s="67"/>
    </row>
    <row r="1205" spans="11:14" ht="24.95" customHeight="1">
      <c r="K1205" s="346"/>
      <c r="L1205" s="67"/>
      <c r="N1205" s="67"/>
    </row>
    <row r="1206" spans="11:14" ht="24.95" customHeight="1">
      <c r="K1206" s="346"/>
      <c r="L1206" s="67"/>
      <c r="N1206" s="67"/>
    </row>
    <row r="1207" spans="11:14" ht="24.95" customHeight="1">
      <c r="K1207" s="346"/>
      <c r="L1207" s="67"/>
      <c r="N1207" s="67"/>
    </row>
    <row r="1208" spans="11:14" ht="24.95" customHeight="1">
      <c r="K1208" s="346"/>
      <c r="L1208" s="67"/>
      <c r="N1208" s="67"/>
    </row>
    <row r="1209" spans="11:14" ht="24.95" customHeight="1">
      <c r="K1209" s="346"/>
      <c r="L1209" s="67"/>
      <c r="N1209" s="67"/>
    </row>
    <row r="1210" spans="11:14" ht="24.95" customHeight="1">
      <c r="K1210" s="346"/>
      <c r="L1210" s="67"/>
      <c r="N1210" s="67"/>
    </row>
    <row r="1211" spans="11:14" ht="24.95" customHeight="1">
      <c r="K1211" s="346"/>
      <c r="L1211" s="67"/>
      <c r="N1211" s="67"/>
    </row>
    <row r="1212" spans="11:14" ht="24.95" customHeight="1">
      <c r="K1212" s="346"/>
      <c r="L1212" s="67"/>
      <c r="N1212" s="67"/>
    </row>
    <row r="1213" spans="11:14" ht="24.95" customHeight="1">
      <c r="K1213" s="346"/>
      <c r="L1213" s="67"/>
      <c r="N1213" s="67"/>
    </row>
    <row r="1214" spans="11:14" ht="24.95" customHeight="1">
      <c r="K1214" s="346"/>
      <c r="L1214" s="67"/>
      <c r="N1214" s="67"/>
    </row>
    <row r="1215" spans="11:14" ht="24.95" customHeight="1">
      <c r="K1215" s="346"/>
      <c r="L1215" s="67"/>
      <c r="N1215" s="67"/>
    </row>
    <row r="1216" spans="11:14" ht="24.95" customHeight="1">
      <c r="K1216" s="346"/>
      <c r="L1216" s="67"/>
      <c r="N1216" s="67"/>
    </row>
    <row r="1217" spans="11:14" ht="24.95" customHeight="1">
      <c r="K1217" s="346"/>
      <c r="L1217" s="67"/>
      <c r="N1217" s="67"/>
    </row>
    <row r="1218" spans="11:14" ht="24.95" customHeight="1">
      <c r="K1218" s="346"/>
      <c r="L1218" s="67"/>
      <c r="N1218" s="67"/>
    </row>
    <row r="1219" spans="11:14" ht="24.95" customHeight="1">
      <c r="K1219" s="346"/>
      <c r="L1219" s="67"/>
      <c r="N1219" s="67"/>
    </row>
    <row r="1220" spans="11:14" ht="24.95" customHeight="1">
      <c r="K1220" s="346"/>
      <c r="L1220" s="67"/>
      <c r="N1220" s="67"/>
    </row>
    <row r="1221" spans="11:14" ht="24.95" customHeight="1">
      <c r="K1221" s="346"/>
      <c r="L1221" s="67"/>
      <c r="N1221" s="67"/>
    </row>
    <row r="1222" spans="11:14" ht="24.95" customHeight="1">
      <c r="K1222" s="346"/>
      <c r="L1222" s="67"/>
      <c r="N1222" s="67"/>
    </row>
    <row r="1223" spans="11:14" ht="24.95" customHeight="1">
      <c r="K1223" s="346"/>
      <c r="L1223" s="67"/>
      <c r="N1223" s="67"/>
    </row>
    <row r="1224" spans="11:14" ht="24.95" customHeight="1">
      <c r="K1224" s="346"/>
      <c r="L1224" s="67"/>
      <c r="N1224" s="67"/>
    </row>
    <row r="1225" spans="11:14" ht="24.95" customHeight="1">
      <c r="K1225" s="346"/>
      <c r="L1225" s="67"/>
      <c r="N1225" s="67"/>
    </row>
    <row r="1226" spans="11:14" ht="24.95" customHeight="1">
      <c r="K1226" s="346"/>
      <c r="L1226" s="67"/>
      <c r="N1226" s="67"/>
    </row>
    <row r="1227" spans="11:14" ht="24.95" customHeight="1">
      <c r="K1227" s="346"/>
      <c r="L1227" s="67"/>
      <c r="N1227" s="67"/>
    </row>
    <row r="1228" spans="11:14" ht="24.95" customHeight="1">
      <c r="K1228" s="346"/>
      <c r="L1228" s="67"/>
      <c r="N1228" s="67"/>
    </row>
    <row r="1229" spans="11:14" ht="24.95" customHeight="1">
      <c r="K1229" s="346"/>
      <c r="L1229" s="67"/>
      <c r="N1229" s="67"/>
    </row>
    <row r="1230" spans="11:14" ht="24.95" customHeight="1">
      <c r="K1230" s="346"/>
      <c r="L1230" s="67"/>
      <c r="N1230" s="67"/>
    </row>
    <row r="1231" spans="11:14" ht="24.95" customHeight="1">
      <c r="K1231" s="346"/>
      <c r="L1231" s="67"/>
      <c r="N1231" s="67"/>
    </row>
    <row r="1232" spans="11:14" ht="24.95" customHeight="1">
      <c r="K1232" s="346"/>
      <c r="L1232" s="67"/>
      <c r="N1232" s="67"/>
    </row>
    <row r="1233" spans="11:14" ht="24.95" customHeight="1">
      <c r="K1233" s="346"/>
      <c r="L1233" s="67"/>
      <c r="N1233" s="67"/>
    </row>
    <row r="1234" spans="11:14" ht="24.95" customHeight="1">
      <c r="K1234" s="346"/>
      <c r="L1234" s="67"/>
      <c r="N1234" s="67"/>
    </row>
    <row r="1235" spans="11:14" ht="24.95" customHeight="1">
      <c r="K1235" s="346"/>
      <c r="L1235" s="67"/>
      <c r="N1235" s="67"/>
    </row>
    <row r="1236" spans="11:14" ht="24.95" customHeight="1">
      <c r="K1236" s="346"/>
      <c r="L1236" s="67"/>
      <c r="N1236" s="67"/>
    </row>
    <row r="1237" spans="11:14" ht="24.95" customHeight="1">
      <c r="K1237" s="346"/>
      <c r="L1237" s="67"/>
      <c r="N1237" s="67"/>
    </row>
    <row r="1238" spans="11:14" ht="24.95" customHeight="1">
      <c r="K1238" s="346"/>
      <c r="L1238" s="67"/>
      <c r="N1238" s="67"/>
    </row>
    <row r="1239" spans="11:14" ht="24.95" customHeight="1">
      <c r="K1239" s="346"/>
      <c r="L1239" s="67"/>
      <c r="N1239" s="67"/>
    </row>
    <row r="1240" spans="11:14" ht="24.95" customHeight="1">
      <c r="K1240" s="346"/>
      <c r="L1240" s="67"/>
      <c r="N1240" s="67"/>
    </row>
    <row r="1241" spans="11:14" ht="24.95" customHeight="1">
      <c r="K1241" s="346"/>
      <c r="L1241" s="67"/>
      <c r="N1241" s="67"/>
    </row>
    <row r="1242" spans="11:14" ht="24.95" customHeight="1">
      <c r="K1242" s="346"/>
      <c r="L1242" s="67"/>
      <c r="N1242" s="67"/>
    </row>
    <row r="1243" spans="11:14" ht="24.95" customHeight="1">
      <c r="K1243" s="346"/>
      <c r="L1243" s="67"/>
      <c r="N1243" s="67"/>
    </row>
    <row r="1244" spans="11:14" ht="24.95" customHeight="1">
      <c r="K1244" s="346"/>
      <c r="L1244" s="67"/>
      <c r="N1244" s="67"/>
    </row>
    <row r="1245" spans="11:14" ht="24.95" customHeight="1">
      <c r="K1245" s="346"/>
      <c r="L1245" s="67"/>
      <c r="N1245" s="67"/>
    </row>
    <row r="1246" spans="11:14" ht="24.95" customHeight="1">
      <c r="K1246" s="346"/>
      <c r="L1246" s="67"/>
      <c r="N1246" s="67"/>
    </row>
    <row r="1247" spans="11:14" ht="24.95" customHeight="1">
      <c r="K1247" s="346"/>
      <c r="L1247" s="67"/>
      <c r="N1247" s="67"/>
    </row>
    <row r="1248" spans="11:14" ht="24.95" customHeight="1">
      <c r="K1248" s="346"/>
      <c r="L1248" s="67"/>
      <c r="N1248" s="67"/>
    </row>
    <row r="1249" spans="11:14" ht="24.95" customHeight="1">
      <c r="K1249" s="346"/>
      <c r="L1249" s="67"/>
      <c r="N1249" s="67"/>
    </row>
    <row r="1250" spans="11:14" ht="24.95" customHeight="1">
      <c r="K1250" s="346"/>
      <c r="L1250" s="67"/>
      <c r="N1250" s="67"/>
    </row>
    <row r="1251" spans="11:14" ht="24.95" customHeight="1">
      <c r="K1251" s="346"/>
      <c r="L1251" s="67"/>
      <c r="N1251" s="67"/>
    </row>
    <row r="1252" spans="11:14" ht="24.95" customHeight="1">
      <c r="K1252" s="346"/>
      <c r="L1252" s="67"/>
      <c r="N1252" s="67"/>
    </row>
    <row r="1253" spans="11:14" ht="24.95" customHeight="1">
      <c r="K1253" s="346"/>
      <c r="L1253" s="67"/>
      <c r="N1253" s="67"/>
    </row>
    <row r="1254" spans="11:14" ht="24.95" customHeight="1">
      <c r="K1254" s="346"/>
      <c r="L1254" s="67"/>
      <c r="N1254" s="67"/>
    </row>
    <row r="1255" spans="11:14" ht="24.95" customHeight="1">
      <c r="K1255" s="346"/>
      <c r="L1255" s="67"/>
      <c r="N1255" s="67"/>
    </row>
    <row r="1256" spans="11:14" ht="24.95" customHeight="1">
      <c r="K1256" s="346"/>
      <c r="L1256" s="67"/>
      <c r="N1256" s="67"/>
    </row>
    <row r="1257" spans="11:14" ht="24.95" customHeight="1">
      <c r="K1257" s="346"/>
      <c r="L1257" s="67"/>
      <c r="N1257" s="67"/>
    </row>
    <row r="1258" spans="11:14" ht="24.95" customHeight="1">
      <c r="K1258" s="346"/>
      <c r="L1258" s="67"/>
      <c r="N1258" s="67"/>
    </row>
    <row r="1259" spans="11:14" ht="24.95" customHeight="1">
      <c r="K1259" s="346"/>
      <c r="L1259" s="67"/>
      <c r="N1259" s="67"/>
    </row>
    <row r="1260" spans="11:14" ht="24.95" customHeight="1">
      <c r="K1260" s="346"/>
      <c r="L1260" s="67"/>
      <c r="N1260" s="67"/>
    </row>
    <row r="1261" spans="11:14" ht="24.95" customHeight="1">
      <c r="K1261" s="346"/>
      <c r="L1261" s="67"/>
      <c r="N1261" s="67"/>
    </row>
    <row r="1262" spans="11:14" ht="24.95" customHeight="1">
      <c r="K1262" s="346"/>
      <c r="L1262" s="67"/>
      <c r="N1262" s="67"/>
    </row>
    <row r="1263" spans="11:14" ht="24.95" customHeight="1">
      <c r="K1263" s="346"/>
      <c r="L1263" s="67"/>
      <c r="N1263" s="67"/>
    </row>
    <row r="1264" spans="11:14" ht="24.95" customHeight="1">
      <c r="K1264" s="346"/>
      <c r="L1264" s="67"/>
      <c r="N1264" s="67"/>
    </row>
    <row r="1265" spans="11:14" ht="24.95" customHeight="1">
      <c r="K1265" s="346"/>
      <c r="L1265" s="67"/>
      <c r="N1265" s="67"/>
    </row>
    <row r="1266" spans="11:14" ht="24.95" customHeight="1">
      <c r="K1266" s="346"/>
      <c r="L1266" s="67"/>
      <c r="N1266" s="67"/>
    </row>
    <row r="1267" spans="11:14" ht="24.95" customHeight="1">
      <c r="K1267" s="346"/>
      <c r="L1267" s="67"/>
      <c r="N1267" s="67"/>
    </row>
    <row r="1268" spans="11:14" ht="24.95" customHeight="1">
      <c r="K1268" s="346"/>
      <c r="L1268" s="67"/>
      <c r="N1268" s="67"/>
    </row>
    <row r="1269" spans="11:14" ht="24.95" customHeight="1">
      <c r="K1269" s="346"/>
      <c r="L1269" s="67"/>
      <c r="N1269" s="67"/>
    </row>
    <row r="1270" spans="11:14" ht="24.95" customHeight="1">
      <c r="K1270" s="346"/>
      <c r="L1270" s="67"/>
      <c r="N1270" s="67"/>
    </row>
    <row r="1271" spans="11:14" ht="24.95" customHeight="1">
      <c r="K1271" s="346"/>
      <c r="L1271" s="67"/>
      <c r="N1271" s="67"/>
    </row>
    <row r="1272" spans="11:14" ht="24.95" customHeight="1">
      <c r="K1272" s="346"/>
      <c r="L1272" s="67"/>
      <c r="N1272" s="67"/>
    </row>
    <row r="1273" spans="11:14" ht="24.95" customHeight="1">
      <c r="K1273" s="346"/>
      <c r="L1273" s="67"/>
      <c r="N1273" s="67"/>
    </row>
    <row r="1274" spans="11:14" ht="24.95" customHeight="1">
      <c r="K1274" s="346"/>
      <c r="L1274" s="67"/>
      <c r="N1274" s="67"/>
    </row>
    <row r="1275" spans="11:14" ht="24.95" customHeight="1">
      <c r="K1275" s="346"/>
      <c r="L1275" s="67"/>
      <c r="N1275" s="67"/>
    </row>
    <row r="1276" spans="11:14" ht="24.95" customHeight="1">
      <c r="K1276" s="346"/>
      <c r="L1276" s="67"/>
      <c r="N1276" s="67"/>
    </row>
    <row r="1277" spans="11:14" ht="24.95" customHeight="1">
      <c r="K1277" s="346"/>
      <c r="L1277" s="67"/>
      <c r="N1277" s="67"/>
    </row>
    <row r="1278" spans="11:14" ht="24.95" customHeight="1">
      <c r="K1278" s="346"/>
      <c r="L1278" s="67"/>
      <c r="N1278" s="67"/>
    </row>
    <row r="1279" spans="11:14" ht="24.95" customHeight="1">
      <c r="K1279" s="346"/>
      <c r="L1279" s="67"/>
      <c r="N1279" s="67"/>
    </row>
    <row r="1280" spans="11:14" ht="24.95" customHeight="1">
      <c r="K1280" s="346"/>
      <c r="L1280" s="67"/>
      <c r="N1280" s="67"/>
    </row>
    <row r="1281" spans="11:14" ht="24.95" customHeight="1">
      <c r="K1281" s="346"/>
      <c r="L1281" s="67"/>
      <c r="N1281" s="67"/>
    </row>
    <row r="1282" spans="11:14" ht="24.95" customHeight="1">
      <c r="K1282" s="346"/>
      <c r="L1282" s="67"/>
      <c r="N1282" s="67"/>
    </row>
    <row r="1283" spans="11:14" ht="24.95" customHeight="1">
      <c r="K1283" s="346"/>
      <c r="L1283" s="67"/>
      <c r="N1283" s="67"/>
    </row>
    <row r="1284" spans="11:14" ht="24.95" customHeight="1">
      <c r="K1284" s="346"/>
      <c r="L1284" s="67"/>
      <c r="N1284" s="67"/>
    </row>
    <row r="1285" spans="11:14" ht="24.95" customHeight="1">
      <c r="K1285" s="346"/>
      <c r="L1285" s="67"/>
      <c r="N1285" s="67"/>
    </row>
    <row r="1286" spans="11:14" ht="24.95" customHeight="1">
      <c r="K1286" s="346"/>
      <c r="L1286" s="67"/>
      <c r="N1286" s="67"/>
    </row>
    <row r="1287" spans="11:14" ht="24.95" customHeight="1">
      <c r="K1287" s="346"/>
      <c r="L1287" s="67"/>
      <c r="N1287" s="67"/>
    </row>
    <row r="1288" spans="11:14" ht="24.95" customHeight="1">
      <c r="K1288" s="346"/>
      <c r="L1288" s="67"/>
      <c r="N1288" s="67"/>
    </row>
    <row r="1289" spans="11:14" ht="24.95" customHeight="1">
      <c r="K1289" s="346"/>
      <c r="L1289" s="67"/>
      <c r="N1289" s="67"/>
    </row>
    <row r="1290" spans="11:14" ht="24.95" customHeight="1">
      <c r="K1290" s="346"/>
      <c r="L1290" s="67"/>
      <c r="N1290" s="67"/>
    </row>
    <row r="1291" spans="11:14" ht="24.95" customHeight="1">
      <c r="K1291" s="346"/>
      <c r="L1291" s="67"/>
      <c r="N1291" s="67"/>
    </row>
    <row r="1292" spans="11:14" ht="24.95" customHeight="1">
      <c r="K1292" s="346"/>
      <c r="L1292" s="67"/>
      <c r="N1292" s="67"/>
    </row>
    <row r="1293" spans="11:14" ht="24.95" customHeight="1">
      <c r="K1293" s="346"/>
      <c r="L1293" s="67"/>
      <c r="N1293" s="67"/>
    </row>
    <row r="1294" spans="11:14" ht="24.95" customHeight="1">
      <c r="K1294" s="346"/>
      <c r="L1294" s="67"/>
      <c r="N1294" s="67"/>
    </row>
    <row r="1295" spans="11:14" ht="24.95" customHeight="1">
      <c r="K1295" s="346"/>
      <c r="L1295" s="67"/>
      <c r="N1295" s="67"/>
    </row>
    <row r="1296" spans="11:14" ht="24.95" customHeight="1">
      <c r="K1296" s="346"/>
      <c r="L1296" s="67"/>
      <c r="N1296" s="67"/>
    </row>
    <row r="1297" spans="11:14" ht="24.95" customHeight="1">
      <c r="K1297" s="346"/>
      <c r="L1297" s="67"/>
      <c r="N1297" s="67"/>
    </row>
    <row r="1298" spans="11:14" ht="24.95" customHeight="1">
      <c r="K1298" s="346"/>
      <c r="L1298" s="67"/>
      <c r="N1298" s="67"/>
    </row>
    <row r="1299" spans="11:14" ht="24.95" customHeight="1">
      <c r="K1299" s="346"/>
      <c r="L1299" s="67"/>
      <c r="N1299" s="67"/>
    </row>
    <row r="1300" spans="11:14" ht="24.95" customHeight="1">
      <c r="K1300" s="346"/>
      <c r="L1300" s="67"/>
      <c r="N1300" s="67"/>
    </row>
    <row r="1301" spans="11:14" ht="24.95" customHeight="1">
      <c r="K1301" s="346"/>
      <c r="L1301" s="67"/>
      <c r="N1301" s="67"/>
    </row>
    <row r="1302" spans="11:14" ht="24.95" customHeight="1">
      <c r="K1302" s="346"/>
      <c r="L1302" s="67"/>
      <c r="N1302" s="67"/>
    </row>
    <row r="1303" spans="11:14" ht="24.95" customHeight="1">
      <c r="K1303" s="346"/>
      <c r="L1303" s="67"/>
      <c r="N1303" s="67"/>
    </row>
    <row r="1304" spans="11:14" ht="24.95" customHeight="1">
      <c r="K1304" s="346"/>
      <c r="L1304" s="67"/>
      <c r="N1304" s="67"/>
    </row>
    <row r="1305" spans="11:14" ht="24.95" customHeight="1">
      <c r="K1305" s="346"/>
      <c r="L1305" s="67"/>
      <c r="N1305" s="67"/>
    </row>
    <row r="1306" spans="11:14" ht="24.95" customHeight="1">
      <c r="K1306" s="346"/>
      <c r="L1306" s="67"/>
      <c r="N1306" s="67"/>
    </row>
    <row r="1307" spans="11:14" ht="24.95" customHeight="1">
      <c r="K1307" s="346"/>
      <c r="L1307" s="67"/>
      <c r="N1307" s="67"/>
    </row>
    <row r="1308" spans="11:14" ht="24.95" customHeight="1">
      <c r="K1308" s="346"/>
      <c r="L1308" s="67"/>
      <c r="N1308" s="67"/>
    </row>
    <row r="1309" spans="11:14" ht="24.95" customHeight="1">
      <c r="K1309" s="346"/>
      <c r="L1309" s="67"/>
      <c r="N1309" s="67"/>
    </row>
    <row r="1310" spans="11:14" ht="24.95" customHeight="1">
      <c r="K1310" s="346"/>
      <c r="L1310" s="67"/>
      <c r="N1310" s="67"/>
    </row>
    <row r="1311" spans="11:14" ht="24.95" customHeight="1">
      <c r="K1311" s="346"/>
      <c r="L1311" s="67"/>
      <c r="N1311" s="67"/>
    </row>
    <row r="1312" spans="11:14" ht="24.95" customHeight="1">
      <c r="K1312" s="346"/>
      <c r="L1312" s="67"/>
      <c r="N1312" s="67"/>
    </row>
    <row r="1313" spans="11:14" ht="24.95" customHeight="1">
      <c r="K1313" s="346"/>
      <c r="L1313" s="67"/>
      <c r="N1313" s="67"/>
    </row>
    <row r="1314" spans="11:14" ht="24.95" customHeight="1">
      <c r="K1314" s="346"/>
      <c r="L1314" s="67"/>
      <c r="N1314" s="67"/>
    </row>
    <row r="1315" spans="11:14" ht="24.95" customHeight="1">
      <c r="K1315" s="346"/>
      <c r="L1315" s="67"/>
      <c r="N1315" s="67"/>
    </row>
    <row r="1316" spans="11:14" ht="24.95" customHeight="1">
      <c r="K1316" s="346"/>
      <c r="L1316" s="67"/>
      <c r="N1316" s="67"/>
    </row>
    <row r="1317" spans="11:14" ht="24.95" customHeight="1">
      <c r="K1317" s="346"/>
      <c r="L1317" s="67"/>
      <c r="N1317" s="67"/>
    </row>
    <row r="1318" spans="11:14" ht="24.95" customHeight="1">
      <c r="K1318" s="346"/>
      <c r="L1318" s="67"/>
      <c r="N1318" s="67"/>
    </row>
    <row r="1319" spans="11:14" ht="24.95" customHeight="1">
      <c r="K1319" s="346"/>
      <c r="L1319" s="67"/>
      <c r="N1319" s="67"/>
    </row>
    <row r="1320" spans="11:14" ht="24.95" customHeight="1">
      <c r="K1320" s="346"/>
      <c r="L1320" s="67"/>
      <c r="N1320" s="67"/>
    </row>
    <row r="1321" spans="11:14" ht="24.95" customHeight="1">
      <c r="K1321" s="346"/>
      <c r="L1321" s="67"/>
      <c r="N1321" s="67"/>
    </row>
    <row r="1322" spans="11:14" ht="24.95" customHeight="1">
      <c r="K1322" s="346"/>
      <c r="L1322" s="67"/>
      <c r="N1322" s="67"/>
    </row>
    <row r="1323" spans="11:14" ht="24.95" customHeight="1">
      <c r="K1323" s="346"/>
      <c r="L1323" s="67"/>
      <c r="N1323" s="67"/>
    </row>
    <row r="1324" spans="11:14" ht="24.95" customHeight="1">
      <c r="K1324" s="346"/>
      <c r="L1324" s="67"/>
      <c r="N1324" s="67"/>
    </row>
    <row r="1325" spans="11:14" ht="24.95" customHeight="1">
      <c r="K1325" s="346"/>
      <c r="L1325" s="67"/>
      <c r="N1325" s="67"/>
    </row>
    <row r="1326" spans="11:14" ht="24.95" customHeight="1">
      <c r="K1326" s="346"/>
      <c r="L1326" s="67"/>
      <c r="N1326" s="67"/>
    </row>
    <row r="1327" spans="11:14" ht="24.95" customHeight="1">
      <c r="K1327" s="346"/>
      <c r="L1327" s="67"/>
      <c r="N1327" s="67"/>
    </row>
    <row r="1328" spans="11:14" ht="24.95" customHeight="1">
      <c r="K1328" s="346"/>
      <c r="L1328" s="67"/>
      <c r="N1328" s="67"/>
    </row>
    <row r="1329" spans="11:14" ht="24.95" customHeight="1">
      <c r="K1329" s="346"/>
      <c r="L1329" s="67"/>
      <c r="N1329" s="67"/>
    </row>
    <row r="1330" spans="11:14" ht="24.95" customHeight="1">
      <c r="K1330" s="346"/>
      <c r="L1330" s="67"/>
      <c r="N1330" s="67"/>
    </row>
    <row r="1331" spans="11:14" ht="24.95" customHeight="1">
      <c r="K1331" s="346"/>
      <c r="L1331" s="67"/>
      <c r="N1331" s="67"/>
    </row>
    <row r="1332" spans="11:14" ht="24.95" customHeight="1">
      <c r="K1332" s="346"/>
      <c r="L1332" s="67"/>
      <c r="N1332" s="67"/>
    </row>
    <row r="1333" spans="11:14" ht="24.95" customHeight="1">
      <c r="K1333" s="346"/>
      <c r="L1333" s="67"/>
      <c r="N1333" s="67"/>
    </row>
    <row r="1334" spans="11:14" ht="24.95" customHeight="1">
      <c r="K1334" s="346"/>
      <c r="L1334" s="67"/>
      <c r="N1334" s="67"/>
    </row>
    <row r="1335" spans="11:14" ht="24.95" customHeight="1">
      <c r="K1335" s="346"/>
      <c r="L1335" s="67"/>
      <c r="N1335" s="67"/>
    </row>
    <row r="1336" spans="11:14" ht="24.95" customHeight="1">
      <c r="K1336" s="346"/>
      <c r="L1336" s="67"/>
      <c r="N1336" s="67"/>
    </row>
    <row r="1337" spans="11:14" ht="24.95" customHeight="1">
      <c r="K1337" s="346"/>
      <c r="L1337" s="67"/>
      <c r="N1337" s="67"/>
    </row>
    <row r="1338" spans="11:14" ht="24.95" customHeight="1">
      <c r="K1338" s="346"/>
      <c r="L1338" s="67"/>
      <c r="N1338" s="67"/>
    </row>
    <row r="1339" spans="11:14" ht="24.95" customHeight="1">
      <c r="K1339" s="346"/>
      <c r="L1339" s="67"/>
      <c r="N1339" s="67"/>
    </row>
    <row r="1340" spans="11:14" ht="24.95" customHeight="1">
      <c r="K1340" s="346"/>
      <c r="L1340" s="67"/>
      <c r="N1340" s="67"/>
    </row>
    <row r="1341" spans="11:14" ht="24.95" customHeight="1">
      <c r="K1341" s="346"/>
      <c r="L1341" s="67"/>
      <c r="N1341" s="67"/>
    </row>
    <row r="1342" spans="11:14" ht="24.95" customHeight="1">
      <c r="K1342" s="346"/>
      <c r="L1342" s="67"/>
      <c r="N1342" s="67"/>
    </row>
    <row r="1343" spans="11:14" ht="24.95" customHeight="1">
      <c r="K1343" s="346"/>
      <c r="L1343" s="67"/>
      <c r="N1343" s="67"/>
    </row>
    <row r="1344" spans="11:14" ht="24.95" customHeight="1">
      <c r="K1344" s="346"/>
      <c r="L1344" s="67"/>
      <c r="N1344" s="67"/>
    </row>
    <row r="1345" spans="11:14" ht="24.95" customHeight="1">
      <c r="K1345" s="346"/>
      <c r="L1345" s="67"/>
      <c r="N1345" s="67"/>
    </row>
    <row r="1346" spans="11:14" ht="24.95" customHeight="1">
      <c r="K1346" s="346"/>
      <c r="L1346" s="67"/>
      <c r="N1346" s="67"/>
    </row>
    <row r="1347" spans="11:14" ht="24.95" customHeight="1">
      <c r="K1347" s="346"/>
      <c r="L1347" s="67"/>
      <c r="N1347" s="67"/>
    </row>
    <row r="1348" spans="11:14" ht="24.95" customHeight="1">
      <c r="K1348" s="346"/>
      <c r="L1348" s="67"/>
      <c r="N1348" s="67"/>
    </row>
    <row r="1349" spans="11:14" ht="24.95" customHeight="1">
      <c r="K1349" s="346"/>
      <c r="L1349" s="67"/>
      <c r="N1349" s="67"/>
    </row>
    <row r="1350" spans="11:14" ht="24.95" customHeight="1">
      <c r="K1350" s="346"/>
      <c r="L1350" s="67"/>
      <c r="N1350" s="67"/>
    </row>
    <row r="1351" spans="11:14" ht="24.95" customHeight="1">
      <c r="K1351" s="346"/>
      <c r="L1351" s="67"/>
      <c r="N1351" s="67"/>
    </row>
    <row r="1352" spans="11:14" ht="24.95" customHeight="1">
      <c r="K1352" s="346"/>
      <c r="L1352" s="67"/>
      <c r="N1352" s="67"/>
    </row>
    <row r="1353" spans="11:14" ht="24.95" customHeight="1">
      <c r="K1353" s="346"/>
      <c r="L1353" s="67"/>
      <c r="N1353" s="67"/>
    </row>
    <row r="1354" spans="11:14" ht="24.95" customHeight="1">
      <c r="K1354" s="346"/>
      <c r="L1354" s="67"/>
      <c r="N1354" s="67"/>
    </row>
    <row r="1355" spans="11:14" ht="24.95" customHeight="1">
      <c r="K1355" s="346"/>
      <c r="L1355" s="67"/>
      <c r="N1355" s="67"/>
    </row>
    <row r="1356" spans="11:14" ht="24.95" customHeight="1">
      <c r="K1356" s="346"/>
      <c r="L1356" s="67"/>
      <c r="N1356" s="67"/>
    </row>
    <row r="1357" spans="11:14" ht="24.95" customHeight="1">
      <c r="K1357" s="346"/>
      <c r="L1357" s="67"/>
      <c r="N1357" s="67"/>
    </row>
    <row r="1358" spans="11:14" ht="24.95" customHeight="1">
      <c r="K1358" s="346"/>
      <c r="L1358" s="67"/>
      <c r="N1358" s="67"/>
    </row>
    <row r="1359" spans="11:14" ht="24.95" customHeight="1">
      <c r="K1359" s="346"/>
      <c r="L1359" s="67"/>
      <c r="N1359" s="67"/>
    </row>
    <row r="1360" spans="11:14" ht="24.95" customHeight="1">
      <c r="K1360" s="346"/>
      <c r="L1360" s="67"/>
      <c r="N1360" s="67"/>
    </row>
    <row r="1361" spans="11:14" ht="24.95" customHeight="1">
      <c r="K1361" s="346"/>
      <c r="L1361" s="67"/>
      <c r="N1361" s="67"/>
    </row>
    <row r="1362" spans="11:14" ht="24.95" customHeight="1">
      <c r="K1362" s="346"/>
      <c r="L1362" s="67"/>
      <c r="N1362" s="67"/>
    </row>
    <row r="1363" spans="11:14" ht="24.95" customHeight="1">
      <c r="K1363" s="346"/>
      <c r="L1363" s="67"/>
      <c r="N1363" s="67"/>
    </row>
    <row r="1364" spans="11:14" ht="24.95" customHeight="1">
      <c r="K1364" s="346"/>
      <c r="L1364" s="67"/>
      <c r="N1364" s="67"/>
    </row>
    <row r="1365" spans="11:14" ht="24.95" customHeight="1">
      <c r="K1365" s="346"/>
      <c r="L1365" s="67"/>
      <c r="N1365" s="67"/>
    </row>
    <row r="1366" spans="11:14" ht="24.95" customHeight="1">
      <c r="K1366" s="346"/>
      <c r="L1366" s="67"/>
      <c r="N1366" s="67"/>
    </row>
    <row r="1367" spans="11:14" ht="24.95" customHeight="1">
      <c r="K1367" s="346"/>
      <c r="L1367" s="67"/>
      <c r="N1367" s="67"/>
    </row>
    <row r="1368" spans="11:14" ht="24.95" customHeight="1">
      <c r="K1368" s="346"/>
      <c r="L1368" s="67"/>
      <c r="N1368" s="67"/>
    </row>
    <row r="1369" spans="11:14" ht="24.95" customHeight="1">
      <c r="K1369" s="346"/>
      <c r="L1369" s="67"/>
      <c r="N1369" s="67"/>
    </row>
    <row r="1370" spans="11:14" ht="24.95" customHeight="1">
      <c r="K1370" s="346"/>
      <c r="L1370" s="67"/>
      <c r="N1370" s="67"/>
    </row>
    <row r="1371" spans="11:14" ht="24.95" customHeight="1">
      <c r="K1371" s="346"/>
      <c r="L1371" s="67"/>
      <c r="N1371" s="67"/>
    </row>
    <row r="1372" spans="11:14" ht="24.95" customHeight="1">
      <c r="K1372" s="346"/>
      <c r="L1372" s="67"/>
      <c r="N1372" s="67"/>
    </row>
    <row r="1373" spans="11:14" ht="24.95" customHeight="1">
      <c r="K1373" s="346"/>
      <c r="L1373" s="67"/>
      <c r="N1373" s="67"/>
    </row>
    <row r="1374" spans="11:14" ht="24.95" customHeight="1">
      <c r="K1374" s="346"/>
      <c r="L1374" s="67"/>
      <c r="N1374" s="67"/>
    </row>
    <row r="1375" spans="11:14" ht="24.95" customHeight="1">
      <c r="K1375" s="346"/>
      <c r="L1375" s="67"/>
      <c r="N1375" s="67"/>
    </row>
    <row r="1376" spans="11:14" ht="24.95" customHeight="1">
      <c r="K1376" s="346"/>
      <c r="L1376" s="67"/>
      <c r="N1376" s="67"/>
    </row>
    <row r="1377" spans="11:14" ht="24.95" customHeight="1">
      <c r="K1377" s="346"/>
      <c r="L1377" s="67"/>
      <c r="N1377" s="67"/>
    </row>
    <row r="1378" spans="11:14" ht="24.95" customHeight="1">
      <c r="K1378" s="346"/>
      <c r="L1378" s="67"/>
      <c r="N1378" s="67"/>
    </row>
    <row r="1379" spans="11:14" ht="24.95" customHeight="1">
      <c r="K1379" s="346"/>
      <c r="L1379" s="67"/>
      <c r="N1379" s="67"/>
    </row>
    <row r="1380" spans="11:14" ht="24.95" customHeight="1">
      <c r="K1380" s="346"/>
      <c r="L1380" s="67"/>
      <c r="N1380" s="67"/>
    </row>
    <row r="1381" spans="11:14" ht="24.95" customHeight="1">
      <c r="K1381" s="346"/>
      <c r="L1381" s="67"/>
      <c r="N1381" s="67"/>
    </row>
    <row r="1382" spans="11:14" ht="24.95" customHeight="1">
      <c r="K1382" s="346"/>
      <c r="L1382" s="67"/>
      <c r="N1382" s="67"/>
    </row>
    <row r="1383" spans="11:14" ht="24.95" customHeight="1">
      <c r="K1383" s="346"/>
      <c r="L1383" s="67"/>
      <c r="N1383" s="67"/>
    </row>
    <row r="1384" spans="11:14" ht="24.95" customHeight="1">
      <c r="K1384" s="346"/>
      <c r="L1384" s="67"/>
      <c r="N1384" s="67"/>
    </row>
    <row r="1385" spans="11:14" ht="24.95" customHeight="1">
      <c r="K1385" s="346"/>
      <c r="L1385" s="67"/>
      <c r="N1385" s="67"/>
    </row>
    <row r="1386" spans="11:14" ht="24.95" customHeight="1">
      <c r="K1386" s="346"/>
      <c r="L1386" s="67"/>
      <c r="N1386" s="67"/>
    </row>
    <row r="1387" spans="11:14" ht="24.95" customHeight="1">
      <c r="K1387" s="346"/>
      <c r="L1387" s="67"/>
      <c r="N1387" s="67"/>
    </row>
    <row r="1388" spans="11:14" ht="24.95" customHeight="1">
      <c r="K1388" s="346"/>
      <c r="L1388" s="67"/>
      <c r="N1388" s="67"/>
    </row>
    <row r="1389" spans="11:14" ht="24.95" customHeight="1">
      <c r="K1389" s="346"/>
      <c r="L1389" s="67"/>
      <c r="N1389" s="67"/>
    </row>
    <row r="1390" spans="11:14" ht="24.95" customHeight="1">
      <c r="K1390" s="346"/>
      <c r="L1390" s="67"/>
      <c r="N1390" s="67"/>
    </row>
    <row r="1391" spans="11:14" ht="24.95" customHeight="1">
      <c r="K1391" s="346"/>
      <c r="L1391" s="67"/>
      <c r="N1391" s="67"/>
    </row>
    <row r="1392" spans="11:14" ht="24.95" customHeight="1">
      <c r="K1392" s="346"/>
      <c r="L1392" s="67"/>
      <c r="N1392" s="67"/>
    </row>
    <row r="1393" spans="11:14" ht="24.95" customHeight="1">
      <c r="K1393" s="346"/>
      <c r="L1393" s="67"/>
      <c r="N1393" s="67"/>
    </row>
    <row r="1394" spans="11:14" ht="24.95" customHeight="1">
      <c r="K1394" s="346"/>
      <c r="L1394" s="67"/>
      <c r="N1394" s="67"/>
    </row>
    <row r="1395" spans="11:14" ht="24.95" customHeight="1">
      <c r="K1395" s="346"/>
      <c r="L1395" s="67"/>
      <c r="N1395" s="67"/>
    </row>
    <row r="1396" spans="11:14" ht="24.95" customHeight="1">
      <c r="K1396" s="346"/>
      <c r="L1396" s="67"/>
      <c r="N1396" s="67"/>
    </row>
    <row r="1397" spans="11:14" ht="24.95" customHeight="1">
      <c r="K1397" s="346"/>
      <c r="L1397" s="67"/>
      <c r="N1397" s="67"/>
    </row>
    <row r="1398" spans="11:14" ht="24.95" customHeight="1">
      <c r="K1398" s="346"/>
      <c r="L1398" s="67"/>
      <c r="N1398" s="67"/>
    </row>
    <row r="1399" spans="11:14" ht="24.95" customHeight="1">
      <c r="K1399" s="346"/>
      <c r="L1399" s="67"/>
      <c r="N1399" s="67"/>
    </row>
    <row r="1400" spans="11:14" ht="24.95" customHeight="1">
      <c r="K1400" s="346"/>
      <c r="L1400" s="67"/>
      <c r="N1400" s="67"/>
    </row>
    <row r="1401" spans="11:14" ht="24.95" customHeight="1">
      <c r="K1401" s="346"/>
      <c r="L1401" s="67"/>
      <c r="N1401" s="67"/>
    </row>
    <row r="1402" spans="11:14" ht="24.95" customHeight="1">
      <c r="K1402" s="346"/>
      <c r="L1402" s="67"/>
      <c r="N1402" s="67"/>
    </row>
    <row r="1403" spans="11:14" ht="24.95" customHeight="1">
      <c r="K1403" s="346"/>
      <c r="L1403" s="67"/>
      <c r="N1403" s="67"/>
    </row>
    <row r="1404" spans="11:14" ht="24.95" customHeight="1">
      <c r="K1404" s="346"/>
      <c r="L1404" s="67"/>
      <c r="N1404" s="67"/>
    </row>
    <row r="1405" spans="11:14" ht="24.95" customHeight="1">
      <c r="K1405" s="346"/>
      <c r="L1405" s="67"/>
      <c r="N1405" s="67"/>
    </row>
    <row r="1406" spans="11:14" ht="24.95" customHeight="1">
      <c r="K1406" s="346"/>
      <c r="L1406" s="67"/>
      <c r="N1406" s="67"/>
    </row>
    <row r="1407" spans="11:14" ht="24.95" customHeight="1">
      <c r="K1407" s="346"/>
      <c r="L1407" s="67"/>
      <c r="N1407" s="67"/>
    </row>
    <row r="1408" spans="11:14" ht="24.95" customHeight="1">
      <c r="K1408" s="346"/>
      <c r="L1408" s="67"/>
      <c r="N1408" s="67"/>
    </row>
    <row r="1409" spans="11:14" ht="24.95" customHeight="1">
      <c r="K1409" s="346"/>
      <c r="L1409" s="67"/>
      <c r="N1409" s="67"/>
    </row>
    <row r="1410" spans="11:14" ht="24.95" customHeight="1">
      <c r="K1410" s="346"/>
      <c r="L1410" s="67"/>
      <c r="N1410" s="67"/>
    </row>
    <row r="1411" spans="11:14" ht="24.95" customHeight="1">
      <c r="K1411" s="346"/>
      <c r="L1411" s="67"/>
      <c r="N1411" s="67"/>
    </row>
    <row r="1412" spans="11:14" ht="24.95" customHeight="1">
      <c r="K1412" s="346"/>
      <c r="L1412" s="67"/>
      <c r="N1412" s="67"/>
    </row>
    <row r="1413" spans="11:14" ht="24.95" customHeight="1">
      <c r="K1413" s="346"/>
      <c r="L1413" s="67"/>
      <c r="N1413" s="67"/>
    </row>
    <row r="1414" spans="11:14" ht="24.95" customHeight="1">
      <c r="K1414" s="346"/>
      <c r="L1414" s="67"/>
      <c r="N1414" s="67"/>
    </row>
    <row r="1415" spans="11:14" ht="24.95" customHeight="1">
      <c r="K1415" s="346"/>
      <c r="L1415" s="67"/>
      <c r="N1415" s="67"/>
    </row>
    <row r="1416" spans="11:14" ht="24.95" customHeight="1">
      <c r="K1416" s="346"/>
      <c r="L1416" s="67"/>
      <c r="N1416" s="67"/>
    </row>
    <row r="1417" spans="11:14" ht="24.95" customHeight="1">
      <c r="K1417" s="346"/>
      <c r="L1417" s="67"/>
      <c r="N1417" s="67"/>
    </row>
    <row r="1418" spans="11:14" ht="24.95" customHeight="1">
      <c r="K1418" s="346"/>
      <c r="L1418" s="67"/>
      <c r="N1418" s="67"/>
    </row>
    <row r="1419" spans="11:14" ht="24.95" customHeight="1">
      <c r="K1419" s="346"/>
      <c r="L1419" s="67"/>
      <c r="N1419" s="67"/>
    </row>
    <row r="1420" spans="11:14" ht="24.95" customHeight="1">
      <c r="K1420" s="346"/>
      <c r="L1420" s="67"/>
      <c r="N1420" s="67"/>
    </row>
    <row r="1421" spans="11:14" ht="24.95" customHeight="1">
      <c r="K1421" s="346"/>
      <c r="L1421" s="67"/>
      <c r="N1421" s="67"/>
    </row>
    <row r="1422" spans="11:14" ht="24.95" customHeight="1">
      <c r="K1422" s="346"/>
      <c r="L1422" s="67"/>
      <c r="N1422" s="67"/>
    </row>
    <row r="1423" spans="11:14" ht="24.95" customHeight="1">
      <c r="K1423" s="346"/>
      <c r="L1423" s="67"/>
      <c r="N1423" s="67"/>
    </row>
    <row r="1424" spans="11:14" ht="24.95" customHeight="1">
      <c r="K1424" s="346"/>
      <c r="L1424" s="67"/>
      <c r="N1424" s="67"/>
    </row>
    <row r="1425" spans="11:14" ht="24.95" customHeight="1">
      <c r="K1425" s="346"/>
      <c r="L1425" s="67"/>
      <c r="N1425" s="67"/>
    </row>
    <row r="1426" spans="11:14" ht="24.95" customHeight="1">
      <c r="K1426" s="346"/>
      <c r="L1426" s="67"/>
      <c r="N1426" s="67"/>
    </row>
    <row r="1427" spans="11:14" ht="24.95" customHeight="1">
      <c r="K1427" s="346"/>
      <c r="L1427" s="67"/>
      <c r="N1427" s="67"/>
    </row>
    <row r="1428" spans="11:14" ht="24.95" customHeight="1">
      <c r="K1428" s="346"/>
      <c r="L1428" s="67"/>
      <c r="N1428" s="67"/>
    </row>
    <row r="1429" spans="11:14" ht="24.95" customHeight="1">
      <c r="K1429" s="346"/>
      <c r="L1429" s="67"/>
      <c r="N1429" s="67"/>
    </row>
    <row r="1430" spans="11:14" ht="24.95" customHeight="1">
      <c r="K1430" s="346"/>
      <c r="L1430" s="67"/>
      <c r="N1430" s="67"/>
    </row>
    <row r="1431" spans="11:14" ht="24.95" customHeight="1">
      <c r="K1431" s="346"/>
      <c r="L1431" s="67"/>
      <c r="N1431" s="67"/>
    </row>
    <row r="1432" spans="11:14" ht="24.95" customHeight="1">
      <c r="K1432" s="346"/>
      <c r="L1432" s="67"/>
      <c r="N1432" s="67"/>
    </row>
    <row r="1433" spans="11:14" ht="24.95" customHeight="1">
      <c r="K1433" s="346"/>
      <c r="L1433" s="67"/>
      <c r="N1433" s="67"/>
    </row>
    <row r="1434" spans="11:14" ht="24.95" customHeight="1">
      <c r="K1434" s="346"/>
      <c r="L1434" s="67"/>
      <c r="N1434" s="67"/>
    </row>
    <row r="1435" spans="11:14" ht="24.95" customHeight="1">
      <c r="K1435" s="346"/>
      <c r="L1435" s="67"/>
      <c r="N1435" s="67"/>
    </row>
    <row r="1436" spans="11:14" ht="24.95" customHeight="1">
      <c r="K1436" s="346"/>
      <c r="L1436" s="67"/>
      <c r="N1436" s="67"/>
    </row>
    <row r="1437" spans="11:14" ht="24.95" customHeight="1">
      <c r="K1437" s="346"/>
      <c r="L1437" s="67"/>
      <c r="N1437" s="67"/>
    </row>
    <row r="1438" spans="11:14" ht="24.95" customHeight="1">
      <c r="K1438" s="346"/>
      <c r="L1438" s="67"/>
      <c r="N1438" s="67"/>
    </row>
    <row r="1439" spans="11:14" ht="24.95" customHeight="1">
      <c r="K1439" s="346"/>
      <c r="L1439" s="67"/>
      <c r="N1439" s="67"/>
    </row>
    <row r="1440" spans="11:14" ht="24.95" customHeight="1">
      <c r="K1440" s="346"/>
      <c r="L1440" s="67"/>
      <c r="N1440" s="67"/>
    </row>
    <row r="1441" spans="11:14" ht="24.95" customHeight="1">
      <c r="K1441" s="346"/>
      <c r="L1441" s="67"/>
      <c r="N1441" s="67"/>
    </row>
    <row r="1442" spans="11:14" ht="24.95" customHeight="1">
      <c r="K1442" s="346"/>
      <c r="L1442" s="67"/>
      <c r="N1442" s="67"/>
    </row>
    <row r="1443" spans="11:14" ht="24.95" customHeight="1">
      <c r="K1443" s="346"/>
      <c r="L1443" s="67"/>
      <c r="N1443" s="67"/>
    </row>
    <row r="1444" spans="11:14" ht="24.95" customHeight="1">
      <c r="K1444" s="346"/>
      <c r="L1444" s="67"/>
      <c r="N1444" s="67"/>
    </row>
    <row r="1445" spans="11:14" ht="24.95" customHeight="1">
      <c r="K1445" s="346"/>
      <c r="L1445" s="67"/>
      <c r="N1445" s="67"/>
    </row>
    <row r="1446" spans="11:14" ht="24.95" customHeight="1">
      <c r="K1446" s="346"/>
      <c r="L1446" s="67"/>
      <c r="N1446" s="67"/>
    </row>
    <row r="1447" spans="11:14" ht="24.95" customHeight="1">
      <c r="K1447" s="346"/>
      <c r="L1447" s="67"/>
      <c r="N1447" s="67"/>
    </row>
    <row r="1448" spans="11:14" ht="24.95" customHeight="1">
      <c r="K1448" s="346"/>
      <c r="L1448" s="67"/>
      <c r="N1448" s="67"/>
    </row>
    <row r="1449" spans="11:14" ht="24.95" customHeight="1">
      <c r="K1449" s="346"/>
      <c r="L1449" s="67"/>
      <c r="N1449" s="67"/>
    </row>
    <row r="1450" spans="11:14" ht="24.95" customHeight="1">
      <c r="K1450" s="346"/>
      <c r="L1450" s="67"/>
      <c r="N1450" s="67"/>
    </row>
    <row r="1451" spans="11:14" ht="24.95" customHeight="1">
      <c r="K1451" s="346"/>
      <c r="L1451" s="67"/>
      <c r="N1451" s="67"/>
    </row>
    <row r="1452" spans="11:14" ht="24.95" customHeight="1">
      <c r="K1452" s="346"/>
      <c r="L1452" s="67"/>
      <c r="N1452" s="67"/>
    </row>
    <row r="1453" spans="11:14" ht="24.95" customHeight="1">
      <c r="K1453" s="346"/>
      <c r="L1453" s="67"/>
      <c r="N1453" s="67"/>
    </row>
    <row r="1454" spans="11:14" ht="24.95" customHeight="1">
      <c r="K1454" s="346"/>
      <c r="L1454" s="67"/>
      <c r="N1454" s="67"/>
    </row>
    <row r="1455" spans="11:14" ht="24.95" customHeight="1">
      <c r="K1455" s="346"/>
      <c r="L1455" s="67"/>
      <c r="N1455" s="67"/>
    </row>
    <row r="1456" spans="11:14" ht="24.95" customHeight="1">
      <c r="K1456" s="346"/>
      <c r="L1456" s="67"/>
      <c r="N1456" s="67"/>
    </row>
    <row r="1457" spans="11:14" ht="24.95" customHeight="1">
      <c r="K1457" s="346"/>
      <c r="L1457" s="67"/>
      <c r="N1457" s="67"/>
    </row>
    <row r="1458" spans="11:14" ht="24.95" customHeight="1">
      <c r="K1458" s="346"/>
      <c r="L1458" s="67"/>
      <c r="N1458" s="67"/>
    </row>
    <row r="1459" spans="11:14" ht="24.95" customHeight="1">
      <c r="K1459" s="346"/>
      <c r="L1459" s="67"/>
      <c r="N1459" s="67"/>
    </row>
    <row r="1460" spans="11:14" ht="24.95" customHeight="1">
      <c r="K1460" s="346"/>
      <c r="L1460" s="67"/>
      <c r="N1460" s="67"/>
    </row>
    <row r="1461" spans="11:14" ht="24.95" customHeight="1">
      <c r="K1461" s="346"/>
      <c r="L1461" s="67"/>
      <c r="N1461" s="67"/>
    </row>
    <row r="1462" spans="11:14" ht="24.95" customHeight="1">
      <c r="K1462" s="346"/>
      <c r="L1462" s="67"/>
      <c r="N1462" s="67"/>
    </row>
    <row r="1463" spans="11:14" ht="24.95" customHeight="1">
      <c r="K1463" s="346"/>
      <c r="L1463" s="67"/>
      <c r="N1463" s="67"/>
    </row>
    <row r="1464" spans="11:14" ht="24.95" customHeight="1">
      <c r="K1464" s="346"/>
      <c r="L1464" s="67"/>
      <c r="N1464" s="67"/>
    </row>
    <row r="1465" spans="11:14" ht="24.95" customHeight="1">
      <c r="K1465" s="346"/>
      <c r="L1465" s="67"/>
      <c r="N1465" s="67"/>
    </row>
    <row r="1466" spans="11:14" ht="24.95" customHeight="1">
      <c r="K1466" s="346"/>
      <c r="L1466" s="67"/>
      <c r="N1466" s="67"/>
    </row>
    <row r="1467" spans="11:14" ht="24.95" customHeight="1">
      <c r="K1467" s="346"/>
      <c r="L1467" s="67"/>
      <c r="N1467" s="67"/>
    </row>
    <row r="1468" spans="11:14" ht="24.95" customHeight="1">
      <c r="K1468" s="346"/>
      <c r="L1468" s="67"/>
      <c r="N1468" s="67"/>
    </row>
    <row r="1469" spans="11:14" ht="24.95" customHeight="1">
      <c r="K1469" s="346"/>
      <c r="L1469" s="67"/>
      <c r="N1469" s="67"/>
    </row>
    <row r="1470" spans="11:14" ht="24.95" customHeight="1">
      <c r="K1470" s="346"/>
      <c r="L1470" s="67"/>
      <c r="N1470" s="67"/>
    </row>
    <row r="1471" spans="11:14" ht="24.95" customHeight="1">
      <c r="K1471" s="346"/>
      <c r="L1471" s="67"/>
      <c r="N1471" s="67"/>
    </row>
    <row r="1472" spans="11:14" ht="24.95" customHeight="1">
      <c r="K1472" s="346"/>
      <c r="L1472" s="67"/>
      <c r="N1472" s="67"/>
    </row>
    <row r="1473" spans="11:14" ht="24.95" customHeight="1">
      <c r="K1473" s="346"/>
      <c r="L1473" s="67"/>
      <c r="N1473" s="67"/>
    </row>
    <row r="1474" spans="11:14" ht="24.95" customHeight="1">
      <c r="K1474" s="346"/>
      <c r="L1474" s="67"/>
      <c r="N1474" s="67"/>
    </row>
    <row r="1475" spans="11:14" ht="24.95" customHeight="1">
      <c r="K1475" s="346"/>
      <c r="L1475" s="67"/>
      <c r="N1475" s="67"/>
    </row>
    <row r="1476" spans="11:14" ht="24.95" customHeight="1">
      <c r="K1476" s="346"/>
      <c r="L1476" s="67"/>
      <c r="N1476" s="67"/>
    </row>
    <row r="1477" spans="11:14" ht="24.95" customHeight="1">
      <c r="K1477" s="346"/>
      <c r="L1477" s="67"/>
      <c r="N1477" s="67"/>
    </row>
    <row r="1478" spans="11:14" ht="24.95" customHeight="1">
      <c r="K1478" s="346"/>
      <c r="L1478" s="67"/>
      <c r="N1478" s="67"/>
    </row>
    <row r="1479" spans="11:14" ht="24.95" customHeight="1">
      <c r="K1479" s="346"/>
      <c r="L1479" s="67"/>
      <c r="N1479" s="67"/>
    </row>
    <row r="1480" spans="11:14" ht="24.95" customHeight="1">
      <c r="K1480" s="346"/>
      <c r="L1480" s="67"/>
      <c r="N1480" s="67"/>
    </row>
    <row r="1481" spans="11:14" ht="24.95" customHeight="1">
      <c r="K1481" s="346"/>
      <c r="L1481" s="67"/>
      <c r="N1481" s="67"/>
    </row>
    <row r="1482" spans="11:14" ht="24.95" customHeight="1">
      <c r="K1482" s="346"/>
      <c r="L1482" s="67"/>
      <c r="N1482" s="67"/>
    </row>
    <row r="1483" spans="11:14" ht="24.95" customHeight="1">
      <c r="K1483" s="346"/>
      <c r="L1483" s="67"/>
      <c r="N1483" s="67"/>
    </row>
    <row r="1484" spans="11:14" ht="24.95" customHeight="1">
      <c r="K1484" s="346"/>
      <c r="L1484" s="67"/>
      <c r="N1484" s="67"/>
    </row>
    <row r="1485" spans="11:14" ht="24.95" customHeight="1">
      <c r="K1485" s="346"/>
      <c r="L1485" s="67"/>
      <c r="N1485" s="67"/>
    </row>
    <row r="1486" spans="11:14" ht="24.95" customHeight="1">
      <c r="K1486" s="346"/>
      <c r="L1486" s="67"/>
      <c r="N1486" s="67"/>
    </row>
    <row r="1487" spans="11:14" ht="24.95" customHeight="1">
      <c r="K1487" s="346"/>
      <c r="L1487" s="67"/>
      <c r="N1487" s="67"/>
    </row>
    <row r="1488" spans="11:14" ht="24.95" customHeight="1">
      <c r="K1488" s="346"/>
      <c r="L1488" s="67"/>
      <c r="N1488" s="67"/>
    </row>
    <row r="1489" spans="11:14" ht="24.95" customHeight="1">
      <c r="K1489" s="346"/>
      <c r="L1489" s="67"/>
      <c r="N1489" s="67"/>
    </row>
    <row r="1490" spans="11:14" ht="24.95" customHeight="1">
      <c r="K1490" s="346"/>
      <c r="L1490" s="67"/>
      <c r="N1490" s="67"/>
    </row>
    <row r="1491" spans="11:14" ht="24.95" customHeight="1">
      <c r="K1491" s="346"/>
      <c r="L1491" s="67"/>
      <c r="N1491" s="67"/>
    </row>
    <row r="1492" spans="11:14" ht="24.95" customHeight="1">
      <c r="K1492" s="346"/>
      <c r="L1492" s="67"/>
      <c r="N1492" s="67"/>
    </row>
    <row r="1493" spans="11:14" ht="24.95" customHeight="1">
      <c r="K1493" s="346"/>
      <c r="L1493" s="67"/>
      <c r="N1493" s="67"/>
    </row>
    <row r="1494" spans="11:14" ht="24.95" customHeight="1">
      <c r="K1494" s="346"/>
      <c r="L1494" s="67"/>
      <c r="N1494" s="67"/>
    </row>
    <row r="1495" spans="11:14" ht="24.95" customHeight="1">
      <c r="K1495" s="346"/>
      <c r="L1495" s="67"/>
      <c r="N1495" s="67"/>
    </row>
    <row r="1496" spans="11:14" ht="24.95" customHeight="1">
      <c r="K1496" s="346"/>
      <c r="L1496" s="67"/>
      <c r="N1496" s="67"/>
    </row>
    <row r="1497" spans="11:14" ht="24.95" customHeight="1">
      <c r="K1497" s="346"/>
      <c r="L1497" s="67"/>
      <c r="N1497" s="67"/>
    </row>
    <row r="1498" spans="11:14" ht="24.95" customHeight="1">
      <c r="K1498" s="346"/>
      <c r="L1498" s="67"/>
      <c r="N1498" s="67"/>
    </row>
    <row r="1499" spans="11:14" ht="24.95" customHeight="1">
      <c r="K1499" s="346"/>
      <c r="L1499" s="67"/>
      <c r="N1499" s="67"/>
    </row>
    <row r="1500" spans="11:14" ht="24.95" customHeight="1">
      <c r="K1500" s="346"/>
      <c r="L1500" s="67"/>
      <c r="N1500" s="67"/>
    </row>
    <row r="1501" spans="11:14" ht="24.95" customHeight="1">
      <c r="K1501" s="346"/>
      <c r="L1501" s="67"/>
      <c r="N1501" s="67"/>
    </row>
    <row r="1502" spans="11:14" ht="24.95" customHeight="1">
      <c r="K1502" s="346"/>
      <c r="L1502" s="67"/>
      <c r="N1502" s="67"/>
    </row>
    <row r="1503" spans="11:14" ht="24.95" customHeight="1">
      <c r="K1503" s="346"/>
      <c r="L1503" s="67"/>
      <c r="N1503" s="67"/>
    </row>
    <row r="1504" spans="11:14" ht="24.95" customHeight="1">
      <c r="K1504" s="346"/>
      <c r="L1504" s="67"/>
      <c r="N1504" s="67"/>
    </row>
    <row r="1505" spans="11:14" ht="24.95" customHeight="1">
      <c r="K1505" s="346"/>
      <c r="L1505" s="67"/>
      <c r="N1505" s="67"/>
    </row>
    <row r="1506" spans="11:14" ht="24.95" customHeight="1">
      <c r="K1506" s="346"/>
      <c r="L1506" s="67"/>
      <c r="N1506" s="67"/>
    </row>
    <row r="1507" spans="11:14" ht="24.95" customHeight="1">
      <c r="K1507" s="346"/>
      <c r="L1507" s="67"/>
      <c r="N1507" s="67"/>
    </row>
    <row r="1508" spans="11:14" ht="24.95" customHeight="1">
      <c r="K1508" s="346"/>
      <c r="L1508" s="67"/>
      <c r="N1508" s="67"/>
    </row>
    <row r="1509" spans="11:14" ht="24.95" customHeight="1">
      <c r="K1509" s="346"/>
      <c r="L1509" s="67"/>
      <c r="N1509" s="67"/>
    </row>
    <row r="1510" spans="11:14" ht="24.95" customHeight="1">
      <c r="K1510" s="346"/>
      <c r="L1510" s="67"/>
      <c r="N1510" s="67"/>
    </row>
    <row r="1511" spans="11:14" ht="24.95" customHeight="1">
      <c r="K1511" s="346"/>
      <c r="L1511" s="67"/>
      <c r="N1511" s="67"/>
    </row>
    <row r="1512" spans="11:14" ht="24.95" customHeight="1">
      <c r="K1512" s="346"/>
      <c r="L1512" s="67"/>
      <c r="N1512" s="67"/>
    </row>
    <row r="1513" spans="11:14" ht="24.95" customHeight="1">
      <c r="K1513" s="346"/>
      <c r="L1513" s="67"/>
      <c r="N1513" s="67"/>
    </row>
    <row r="1514" spans="11:14" ht="24.95" customHeight="1">
      <c r="K1514" s="346"/>
      <c r="L1514" s="67"/>
      <c r="N1514" s="67"/>
    </row>
    <row r="1515" spans="11:14" ht="24.95" customHeight="1">
      <c r="K1515" s="346"/>
      <c r="L1515" s="67"/>
      <c r="N1515" s="67"/>
    </row>
    <row r="1516" spans="11:14" ht="24.95" customHeight="1">
      <c r="K1516" s="346"/>
      <c r="L1516" s="67"/>
      <c r="N1516" s="67"/>
    </row>
    <row r="1517" spans="11:14" ht="24.95" customHeight="1">
      <c r="K1517" s="346"/>
      <c r="L1517" s="67"/>
      <c r="N1517" s="67"/>
    </row>
    <row r="1518" spans="11:14" ht="24.95" customHeight="1">
      <c r="K1518" s="346"/>
      <c r="L1518" s="67"/>
      <c r="N1518" s="67"/>
    </row>
    <row r="1519" spans="11:14" ht="24.95" customHeight="1">
      <c r="K1519" s="346"/>
      <c r="L1519" s="67"/>
      <c r="N1519" s="67"/>
    </row>
    <row r="1520" spans="11:14" ht="24.95" customHeight="1">
      <c r="K1520" s="346"/>
      <c r="L1520" s="67"/>
      <c r="N1520" s="67"/>
    </row>
    <row r="1521" spans="11:14" ht="24.95" customHeight="1">
      <c r="K1521" s="346"/>
      <c r="L1521" s="67"/>
      <c r="N1521" s="67"/>
    </row>
    <row r="1522" spans="11:14" ht="24.95" customHeight="1">
      <c r="K1522" s="346"/>
      <c r="L1522" s="67"/>
      <c r="N1522" s="67"/>
    </row>
    <row r="1523" spans="11:14" ht="24.95" customHeight="1">
      <c r="K1523" s="346"/>
      <c r="L1523" s="67"/>
      <c r="N1523" s="67"/>
    </row>
    <row r="1524" spans="11:14" ht="24.95" customHeight="1">
      <c r="K1524" s="346"/>
      <c r="L1524" s="67"/>
      <c r="N1524" s="67"/>
    </row>
    <row r="1525" spans="11:14" ht="24.95" customHeight="1">
      <c r="K1525" s="346"/>
      <c r="L1525" s="67"/>
      <c r="N1525" s="67"/>
    </row>
    <row r="1526" spans="11:14" ht="24.95" customHeight="1">
      <c r="K1526" s="346"/>
      <c r="L1526" s="67"/>
      <c r="N1526" s="67"/>
    </row>
    <row r="1527" spans="11:14" ht="24.95" customHeight="1">
      <c r="K1527" s="346"/>
      <c r="L1527" s="67"/>
      <c r="N1527" s="67"/>
    </row>
    <row r="1528" spans="11:14" ht="24.95" customHeight="1">
      <c r="K1528" s="346"/>
      <c r="L1528" s="67"/>
      <c r="N1528" s="67"/>
    </row>
    <row r="1529" spans="11:14" ht="24.95" customHeight="1">
      <c r="K1529" s="346"/>
      <c r="L1529" s="67"/>
      <c r="N1529" s="67"/>
    </row>
    <row r="1530" spans="11:14" ht="24.95" customHeight="1">
      <c r="K1530" s="346"/>
      <c r="L1530" s="67"/>
      <c r="N1530" s="67"/>
    </row>
    <row r="1531" spans="11:14" ht="24.95" customHeight="1">
      <c r="K1531" s="346"/>
      <c r="L1531" s="67"/>
      <c r="N1531" s="67"/>
    </row>
    <row r="1532" spans="11:14" ht="24.95" customHeight="1">
      <c r="K1532" s="346"/>
      <c r="L1532" s="67"/>
      <c r="N1532" s="67"/>
    </row>
    <row r="1533" spans="11:14" ht="24.95" customHeight="1">
      <c r="K1533" s="346"/>
      <c r="L1533" s="67"/>
      <c r="N1533" s="67"/>
    </row>
    <row r="1534" spans="11:14" ht="24.95" customHeight="1">
      <c r="K1534" s="346"/>
      <c r="L1534" s="67"/>
      <c r="N1534" s="67"/>
    </row>
    <row r="1535" spans="11:14" ht="24.95" customHeight="1">
      <c r="K1535" s="346"/>
      <c r="L1535" s="67"/>
      <c r="N1535" s="67"/>
    </row>
    <row r="1536" spans="11:14" ht="24.95" customHeight="1">
      <c r="K1536" s="346"/>
      <c r="L1536" s="67"/>
      <c r="N1536" s="67"/>
    </row>
    <row r="1537" spans="11:14" ht="24.95" customHeight="1">
      <c r="K1537" s="346"/>
      <c r="L1537" s="67"/>
      <c r="N1537" s="67"/>
    </row>
    <row r="1538" spans="11:14" ht="24.95" customHeight="1">
      <c r="K1538" s="346"/>
      <c r="L1538" s="67"/>
      <c r="N1538" s="67"/>
    </row>
    <row r="1539" spans="11:14" ht="24.95" customHeight="1">
      <c r="K1539" s="346"/>
      <c r="L1539" s="67"/>
      <c r="N1539" s="67"/>
    </row>
    <row r="1540" spans="11:14" ht="24.95" customHeight="1">
      <c r="K1540" s="346"/>
      <c r="L1540" s="67"/>
      <c r="N1540" s="67"/>
    </row>
    <row r="1541" spans="11:14" ht="24.95" customHeight="1">
      <c r="K1541" s="346"/>
      <c r="L1541" s="67"/>
      <c r="N1541" s="67"/>
    </row>
    <row r="1542" spans="11:14" ht="24.95" customHeight="1">
      <c r="K1542" s="346"/>
      <c r="L1542" s="67"/>
      <c r="N1542" s="67"/>
    </row>
    <row r="1543" spans="11:14" ht="24.95" customHeight="1">
      <c r="K1543" s="346"/>
      <c r="L1543" s="67"/>
      <c r="N1543" s="67"/>
    </row>
    <row r="1544" spans="11:14" ht="24.95" customHeight="1">
      <c r="K1544" s="346"/>
      <c r="L1544" s="67"/>
      <c r="N1544" s="67"/>
    </row>
    <row r="1545" spans="11:14" ht="24.95" customHeight="1">
      <c r="K1545" s="346"/>
      <c r="L1545" s="67"/>
      <c r="N1545" s="67"/>
    </row>
    <row r="1546" spans="11:14" ht="24.95" customHeight="1">
      <c r="K1546" s="346"/>
      <c r="L1546" s="67"/>
      <c r="N1546" s="67"/>
    </row>
    <row r="1547" spans="11:14" ht="24.95" customHeight="1">
      <c r="K1547" s="346"/>
      <c r="L1547" s="67"/>
      <c r="N1547" s="67"/>
    </row>
    <row r="1548" spans="11:14" ht="24.95" customHeight="1">
      <c r="K1548" s="346"/>
      <c r="L1548" s="67"/>
      <c r="N1548" s="67"/>
    </row>
    <row r="1549" spans="11:14" ht="24.95" customHeight="1">
      <c r="K1549" s="346"/>
      <c r="L1549" s="67"/>
      <c r="N1549" s="67"/>
    </row>
    <row r="1550" spans="11:14" ht="24.95" customHeight="1">
      <c r="K1550" s="346"/>
      <c r="L1550" s="67"/>
      <c r="N1550" s="67"/>
    </row>
    <row r="1551" spans="11:14" ht="24.95" customHeight="1">
      <c r="K1551" s="346"/>
      <c r="L1551" s="67"/>
      <c r="N1551" s="67"/>
    </row>
    <row r="1552" spans="11:14" ht="24.95" customHeight="1">
      <c r="K1552" s="346"/>
      <c r="L1552" s="67"/>
      <c r="N1552" s="67"/>
    </row>
    <row r="1553" spans="11:14" ht="24.95" customHeight="1">
      <c r="K1553" s="346"/>
      <c r="L1553" s="67"/>
      <c r="N1553" s="67"/>
    </row>
    <row r="1554" spans="11:14" ht="24.95" customHeight="1">
      <c r="K1554" s="346"/>
      <c r="L1554" s="67"/>
      <c r="N1554" s="67"/>
    </row>
    <row r="1555" spans="11:14" ht="24.95" customHeight="1">
      <c r="K1555" s="346"/>
      <c r="L1555" s="67"/>
      <c r="N1555" s="67"/>
    </row>
    <row r="1556" spans="11:14" ht="24.95" customHeight="1">
      <c r="K1556" s="346"/>
      <c r="L1556" s="67"/>
      <c r="N1556" s="67"/>
    </row>
    <row r="1557" spans="11:14" ht="24.95" customHeight="1">
      <c r="K1557" s="346"/>
      <c r="L1557" s="67"/>
      <c r="N1557" s="67"/>
    </row>
    <row r="1558" spans="11:14" ht="24.95" customHeight="1">
      <c r="K1558" s="346"/>
      <c r="L1558" s="67"/>
      <c r="N1558" s="67"/>
    </row>
    <row r="1559" spans="11:14" ht="24.95" customHeight="1">
      <c r="K1559" s="346"/>
      <c r="L1559" s="67"/>
      <c r="N1559" s="67"/>
    </row>
    <row r="1560" spans="11:14" ht="24.95" customHeight="1">
      <c r="K1560" s="346"/>
      <c r="L1560" s="67"/>
      <c r="N1560" s="67"/>
    </row>
    <row r="1561" spans="11:14" ht="24.95" customHeight="1">
      <c r="K1561" s="346"/>
      <c r="L1561" s="67"/>
      <c r="N1561" s="67"/>
    </row>
    <row r="1562" spans="11:14" ht="24.95" customHeight="1">
      <c r="K1562" s="346"/>
      <c r="L1562" s="67"/>
      <c r="N1562" s="67"/>
    </row>
    <row r="1563" spans="11:14" ht="24.95" customHeight="1">
      <c r="K1563" s="346"/>
      <c r="L1563" s="67"/>
      <c r="N1563" s="67"/>
    </row>
    <row r="1564" spans="11:14" ht="24.95" customHeight="1">
      <c r="K1564" s="346"/>
      <c r="L1564" s="67"/>
      <c r="N1564" s="67"/>
    </row>
    <row r="1565" spans="11:14" ht="24.95" customHeight="1">
      <c r="K1565" s="346"/>
      <c r="L1565" s="67"/>
      <c r="N1565" s="67"/>
    </row>
    <row r="1566" spans="11:14" ht="24.95" customHeight="1">
      <c r="K1566" s="346"/>
      <c r="L1566" s="67"/>
      <c r="N1566" s="67"/>
    </row>
    <row r="1567" spans="11:14" ht="24.95" customHeight="1">
      <c r="K1567" s="346"/>
      <c r="L1567" s="67"/>
      <c r="N1567" s="67"/>
    </row>
    <row r="1568" spans="11:14" ht="24.95" customHeight="1">
      <c r="K1568" s="346"/>
      <c r="L1568" s="67"/>
      <c r="N1568" s="67"/>
    </row>
    <row r="1569" spans="11:14" ht="24.95" customHeight="1">
      <c r="K1569" s="346"/>
      <c r="L1569" s="67"/>
      <c r="N1569" s="67"/>
    </row>
    <row r="1570" spans="11:14" ht="24.95" customHeight="1">
      <c r="K1570" s="346"/>
      <c r="L1570" s="67"/>
      <c r="N1570" s="67"/>
    </row>
    <row r="1571" spans="11:14" ht="24.95" customHeight="1">
      <c r="K1571" s="346"/>
      <c r="L1571" s="67"/>
      <c r="N1571" s="67"/>
    </row>
    <row r="1572" spans="11:14" ht="24.95" customHeight="1">
      <c r="K1572" s="346"/>
      <c r="L1572" s="67"/>
      <c r="N1572" s="67"/>
    </row>
    <row r="1573" spans="11:14" ht="24.95" customHeight="1">
      <c r="K1573" s="346"/>
      <c r="L1573" s="67"/>
      <c r="N1573" s="67"/>
    </row>
    <row r="1574" spans="11:14" ht="24.95" customHeight="1">
      <c r="K1574" s="346"/>
      <c r="L1574" s="67"/>
      <c r="N1574" s="67"/>
    </row>
    <row r="1575" spans="11:14" ht="24.95" customHeight="1">
      <c r="K1575" s="346"/>
      <c r="L1575" s="67"/>
      <c r="N1575" s="67"/>
    </row>
    <row r="1576" spans="11:14" ht="24.95" customHeight="1">
      <c r="K1576" s="346"/>
      <c r="L1576" s="67"/>
      <c r="N1576" s="67"/>
    </row>
    <row r="1577" spans="11:14" ht="24.95" customHeight="1">
      <c r="K1577" s="346"/>
      <c r="L1577" s="67"/>
      <c r="N1577" s="67"/>
    </row>
    <row r="1578" spans="11:14" ht="24.95" customHeight="1">
      <c r="K1578" s="346"/>
      <c r="L1578" s="67"/>
      <c r="N1578" s="67"/>
    </row>
    <row r="1579" spans="11:14" ht="24.95" customHeight="1">
      <c r="K1579" s="346"/>
      <c r="L1579" s="67"/>
      <c r="N1579" s="67"/>
    </row>
    <row r="1580" spans="11:14" ht="24.95" customHeight="1">
      <c r="K1580" s="346"/>
      <c r="L1580" s="67"/>
      <c r="N1580" s="67"/>
    </row>
    <row r="1581" spans="11:14" ht="24.95" customHeight="1">
      <c r="K1581" s="346"/>
      <c r="L1581" s="67"/>
      <c r="N1581" s="67"/>
    </row>
    <row r="1582" spans="11:14" ht="24.95" customHeight="1">
      <c r="K1582" s="346"/>
      <c r="L1582" s="67"/>
      <c r="N1582" s="67"/>
    </row>
    <row r="1583" spans="11:14" ht="24.95" customHeight="1">
      <c r="K1583" s="346"/>
      <c r="L1583" s="67"/>
      <c r="N1583" s="67"/>
    </row>
    <row r="1584" spans="11:14" ht="24.95" customHeight="1">
      <c r="K1584" s="346"/>
      <c r="L1584" s="67"/>
      <c r="N1584" s="67"/>
    </row>
    <row r="1585" spans="11:14" ht="24.95" customHeight="1">
      <c r="K1585" s="346"/>
      <c r="L1585" s="67"/>
      <c r="N1585" s="67"/>
    </row>
    <row r="1586" spans="11:14" ht="24.95" customHeight="1">
      <c r="K1586" s="346"/>
      <c r="L1586" s="67"/>
      <c r="N1586" s="67"/>
    </row>
    <row r="1587" spans="11:14" ht="24.95" customHeight="1">
      <c r="K1587" s="346"/>
      <c r="L1587" s="67"/>
      <c r="N1587" s="67"/>
    </row>
    <row r="1588" spans="11:14" ht="24.95" customHeight="1">
      <c r="K1588" s="346"/>
      <c r="L1588" s="67"/>
      <c r="N1588" s="67"/>
    </row>
    <row r="1589" spans="11:14" ht="24.95" customHeight="1">
      <c r="K1589" s="346"/>
      <c r="L1589" s="67"/>
      <c r="N1589" s="67"/>
    </row>
    <row r="1590" spans="11:14" ht="24.95" customHeight="1">
      <c r="K1590" s="346"/>
      <c r="L1590" s="67"/>
      <c r="N1590" s="67"/>
    </row>
    <row r="1591" spans="11:14" ht="24.95" customHeight="1">
      <c r="K1591" s="346"/>
      <c r="L1591" s="67"/>
      <c r="N1591" s="67"/>
    </row>
    <row r="1592" spans="11:14" ht="24.95" customHeight="1">
      <c r="K1592" s="346"/>
      <c r="L1592" s="67"/>
      <c r="N1592" s="67"/>
    </row>
    <row r="1593" spans="11:14" ht="24.95" customHeight="1">
      <c r="K1593" s="346"/>
      <c r="L1593" s="67"/>
      <c r="N1593" s="67"/>
    </row>
    <row r="1594" spans="11:14" ht="24.95" customHeight="1">
      <c r="K1594" s="346"/>
      <c r="L1594" s="67"/>
      <c r="N1594" s="67"/>
    </row>
    <row r="1595" spans="11:14" ht="24.95" customHeight="1">
      <c r="K1595" s="346"/>
      <c r="L1595" s="67"/>
      <c r="N1595" s="67"/>
    </row>
    <row r="1596" spans="11:14" ht="24.95" customHeight="1">
      <c r="K1596" s="346"/>
      <c r="L1596" s="67"/>
      <c r="N1596" s="67"/>
    </row>
    <row r="1597" spans="11:14" ht="24.95" customHeight="1">
      <c r="K1597" s="346"/>
      <c r="L1597" s="67"/>
      <c r="N1597" s="67"/>
    </row>
    <row r="1598" spans="11:14" ht="24.95" customHeight="1">
      <c r="K1598" s="346"/>
      <c r="L1598" s="67"/>
      <c r="N1598" s="67"/>
    </row>
    <row r="1599" spans="11:14" ht="24.95" customHeight="1">
      <c r="K1599" s="346"/>
      <c r="L1599" s="67"/>
      <c r="N1599" s="67"/>
    </row>
    <row r="1600" spans="11:14" ht="24.95" customHeight="1">
      <c r="K1600" s="346"/>
      <c r="L1600" s="67"/>
      <c r="N1600" s="67"/>
    </row>
    <row r="1601" spans="11:14" ht="24.95" customHeight="1">
      <c r="K1601" s="346"/>
      <c r="L1601" s="67"/>
      <c r="N1601" s="67"/>
    </row>
    <row r="1602" spans="11:14" ht="24.95" customHeight="1">
      <c r="K1602" s="346"/>
      <c r="L1602" s="67"/>
      <c r="N1602" s="67"/>
    </row>
    <row r="1603" spans="11:14" ht="24.95" customHeight="1">
      <c r="K1603" s="346"/>
      <c r="L1603" s="67"/>
      <c r="N1603" s="67"/>
    </row>
    <row r="1604" spans="11:14" ht="24.95" customHeight="1">
      <c r="K1604" s="346"/>
      <c r="L1604" s="67"/>
      <c r="N1604" s="67"/>
    </row>
    <row r="1605" spans="11:14" ht="24.95" customHeight="1">
      <c r="K1605" s="346"/>
      <c r="L1605" s="67"/>
      <c r="N1605" s="67"/>
    </row>
    <row r="1606" spans="11:14" ht="24.95" customHeight="1">
      <c r="K1606" s="346"/>
      <c r="L1606" s="67"/>
      <c r="N1606" s="67"/>
    </row>
    <row r="1607" spans="11:14" ht="24.95" customHeight="1">
      <c r="K1607" s="346"/>
      <c r="L1607" s="67"/>
      <c r="N1607" s="67"/>
    </row>
    <row r="1608" spans="11:14" ht="24.95" customHeight="1">
      <c r="K1608" s="346"/>
      <c r="L1608" s="67"/>
      <c r="N1608" s="67"/>
    </row>
    <row r="1609" spans="11:14" ht="24.95" customHeight="1">
      <c r="K1609" s="346"/>
      <c r="L1609" s="67"/>
      <c r="N1609" s="67"/>
    </row>
    <row r="1610" spans="11:14" ht="24.95" customHeight="1">
      <c r="K1610" s="346"/>
      <c r="L1610" s="67"/>
      <c r="N1610" s="67"/>
    </row>
    <row r="1611" spans="11:14" ht="24.95" customHeight="1">
      <c r="K1611" s="346"/>
      <c r="L1611" s="67"/>
      <c r="N1611" s="67"/>
    </row>
    <row r="1612" spans="11:14" ht="24.95" customHeight="1">
      <c r="K1612" s="346"/>
      <c r="L1612" s="67"/>
      <c r="N1612" s="67"/>
    </row>
    <row r="1613" spans="11:14" ht="24.95" customHeight="1">
      <c r="K1613" s="346"/>
      <c r="L1613" s="67"/>
      <c r="N1613" s="67"/>
    </row>
    <row r="1614" spans="11:14" ht="24.95" customHeight="1">
      <c r="K1614" s="346"/>
      <c r="L1614" s="67"/>
      <c r="N1614" s="67"/>
    </row>
    <row r="1615" spans="11:14" ht="24.95" customHeight="1">
      <c r="K1615" s="346"/>
      <c r="L1615" s="67"/>
      <c r="N1615" s="67"/>
    </row>
    <row r="1616" spans="11:14" ht="24.95" customHeight="1">
      <c r="K1616" s="346"/>
      <c r="L1616" s="67"/>
      <c r="N1616" s="67"/>
    </row>
    <row r="1617" spans="11:14" ht="24.95" customHeight="1">
      <c r="K1617" s="346"/>
      <c r="L1617" s="67"/>
      <c r="N1617" s="67"/>
    </row>
    <row r="1618" spans="11:14" ht="24.95" customHeight="1">
      <c r="K1618" s="346"/>
      <c r="L1618" s="67"/>
      <c r="N1618" s="67"/>
    </row>
    <row r="1619" spans="11:14" ht="24.95" customHeight="1">
      <c r="K1619" s="346"/>
      <c r="L1619" s="67"/>
      <c r="N1619" s="67"/>
    </row>
    <row r="1620" spans="11:14" ht="24.95" customHeight="1">
      <c r="K1620" s="346"/>
      <c r="L1620" s="67"/>
      <c r="N1620" s="67"/>
    </row>
    <row r="1621" spans="11:14" ht="24.95" customHeight="1">
      <c r="K1621" s="346"/>
      <c r="L1621" s="67"/>
      <c r="N1621" s="67"/>
    </row>
    <row r="1622" spans="11:14" ht="24.95" customHeight="1">
      <c r="K1622" s="346"/>
      <c r="L1622" s="67"/>
      <c r="N1622" s="67"/>
    </row>
    <row r="1623" spans="11:14" ht="24.95" customHeight="1">
      <c r="K1623" s="346"/>
      <c r="L1623" s="67"/>
      <c r="N1623" s="67"/>
    </row>
    <row r="1624" spans="11:14" ht="24.95" customHeight="1">
      <c r="K1624" s="346"/>
      <c r="L1624" s="67"/>
      <c r="N1624" s="67"/>
    </row>
    <row r="1625" spans="11:14" ht="24.95" customHeight="1">
      <c r="K1625" s="346"/>
      <c r="L1625" s="67"/>
      <c r="N1625" s="67"/>
    </row>
    <row r="1626" spans="11:14" ht="24.95" customHeight="1">
      <c r="K1626" s="346"/>
      <c r="L1626" s="67"/>
      <c r="N1626" s="67"/>
    </row>
    <row r="1627" spans="11:14" ht="24.95" customHeight="1">
      <c r="K1627" s="346"/>
      <c r="L1627" s="67"/>
      <c r="N1627" s="67"/>
    </row>
    <row r="1628" spans="11:14" ht="24.95" customHeight="1">
      <c r="K1628" s="346"/>
      <c r="L1628" s="67"/>
      <c r="N1628" s="67"/>
    </row>
    <row r="1629" spans="11:14" ht="24.95" customHeight="1">
      <c r="K1629" s="346"/>
      <c r="L1629" s="67"/>
      <c r="N1629" s="67"/>
    </row>
    <row r="1630" spans="11:14" ht="24.95" customHeight="1">
      <c r="K1630" s="346"/>
      <c r="L1630" s="67"/>
      <c r="N1630" s="67"/>
    </row>
    <row r="1631" spans="11:14" ht="24.95" customHeight="1">
      <c r="K1631" s="346"/>
      <c r="L1631" s="67"/>
      <c r="N1631" s="67"/>
    </row>
    <row r="1632" spans="11:14" ht="24.95" customHeight="1">
      <c r="K1632" s="346"/>
      <c r="L1632" s="67"/>
      <c r="N1632" s="67"/>
    </row>
    <row r="1633" spans="11:14" ht="24.95" customHeight="1">
      <c r="K1633" s="346"/>
      <c r="L1633" s="67"/>
      <c r="N1633" s="67"/>
    </row>
    <row r="1634" spans="11:14" ht="24.95" customHeight="1">
      <c r="K1634" s="346"/>
      <c r="L1634" s="67"/>
      <c r="N1634" s="67"/>
    </row>
    <row r="1635" spans="11:14" ht="24.95" customHeight="1">
      <c r="K1635" s="346"/>
      <c r="L1635" s="67"/>
      <c r="N1635" s="67"/>
    </row>
    <row r="1636" spans="11:14" ht="24.95" customHeight="1">
      <c r="K1636" s="346"/>
      <c r="L1636" s="67"/>
      <c r="N1636" s="67"/>
    </row>
    <row r="1637" spans="11:14" ht="24.95" customHeight="1">
      <c r="K1637" s="346"/>
      <c r="L1637" s="67"/>
      <c r="N1637" s="67"/>
    </row>
    <row r="1638" spans="11:14" ht="24.95" customHeight="1">
      <c r="K1638" s="346"/>
      <c r="L1638" s="67"/>
      <c r="N1638" s="67"/>
    </row>
    <row r="1639" spans="11:14" ht="24.95" customHeight="1">
      <c r="K1639" s="346"/>
      <c r="L1639" s="67"/>
      <c r="N1639" s="67"/>
    </row>
    <row r="1640" spans="11:14" ht="24.95" customHeight="1">
      <c r="K1640" s="346"/>
      <c r="L1640" s="67"/>
      <c r="N1640" s="67"/>
    </row>
    <row r="1641" spans="11:14" ht="24.95" customHeight="1">
      <c r="K1641" s="346"/>
      <c r="L1641" s="67"/>
      <c r="N1641" s="67"/>
    </row>
    <row r="1642" spans="11:14" ht="24.95" customHeight="1">
      <c r="K1642" s="346"/>
      <c r="L1642" s="67"/>
      <c r="N1642" s="67"/>
    </row>
    <row r="1643" spans="11:14" ht="24.95" customHeight="1">
      <c r="K1643" s="346"/>
      <c r="L1643" s="67"/>
      <c r="N1643" s="67"/>
    </row>
    <row r="1644" spans="11:14" ht="24.95" customHeight="1">
      <c r="K1644" s="346"/>
      <c r="L1644" s="67"/>
      <c r="N1644" s="67"/>
    </row>
    <row r="1645" spans="11:14" ht="24.95" customHeight="1">
      <c r="K1645" s="346"/>
      <c r="L1645" s="67"/>
      <c r="N1645" s="67"/>
    </row>
    <row r="1646" spans="11:14" ht="24.95" customHeight="1">
      <c r="K1646" s="346"/>
      <c r="L1646" s="67"/>
      <c r="N1646" s="67"/>
    </row>
    <row r="1647" spans="11:14" ht="24.95" customHeight="1">
      <c r="K1647" s="346"/>
      <c r="L1647" s="67"/>
      <c r="N1647" s="67"/>
    </row>
    <row r="1648" spans="11:14" ht="24.95" customHeight="1">
      <c r="K1648" s="346"/>
      <c r="L1648" s="67"/>
      <c r="N1648" s="67"/>
    </row>
    <row r="1649" spans="11:14" ht="24.95" customHeight="1">
      <c r="K1649" s="346"/>
      <c r="L1649" s="67"/>
      <c r="N1649" s="67"/>
    </row>
    <row r="1650" spans="11:14" ht="24.95" customHeight="1">
      <c r="K1650" s="346"/>
      <c r="L1650" s="67"/>
      <c r="N1650" s="67"/>
    </row>
    <row r="1651" spans="11:14" ht="24.95" customHeight="1">
      <c r="K1651" s="346"/>
      <c r="L1651" s="67"/>
      <c r="N1651" s="67"/>
    </row>
    <row r="1652" spans="11:14" ht="24.95" customHeight="1">
      <c r="K1652" s="346"/>
      <c r="L1652" s="67"/>
      <c r="N1652" s="67"/>
    </row>
    <row r="1653" spans="11:14" ht="24.95" customHeight="1">
      <c r="K1653" s="346"/>
      <c r="L1653" s="67"/>
      <c r="N1653" s="67"/>
    </row>
    <row r="1654" spans="11:14" ht="24.95" customHeight="1">
      <c r="K1654" s="346"/>
      <c r="L1654" s="67"/>
      <c r="N1654" s="67"/>
    </row>
    <row r="1655" spans="11:14" ht="24.95" customHeight="1">
      <c r="K1655" s="346"/>
      <c r="L1655" s="67"/>
      <c r="N1655" s="67"/>
    </row>
    <row r="1656" spans="11:14" ht="24.95" customHeight="1">
      <c r="K1656" s="346"/>
      <c r="L1656" s="67"/>
      <c r="N1656" s="67"/>
    </row>
    <row r="1657" spans="11:14" ht="24.95" customHeight="1">
      <c r="K1657" s="346"/>
      <c r="L1657" s="67"/>
      <c r="N1657" s="67"/>
    </row>
    <row r="1658" spans="11:14" ht="24.95" customHeight="1">
      <c r="K1658" s="346"/>
      <c r="L1658" s="67"/>
      <c r="N1658" s="67"/>
    </row>
    <row r="1659" spans="11:14" ht="24.95" customHeight="1">
      <c r="K1659" s="346"/>
      <c r="L1659" s="67"/>
      <c r="N1659" s="67"/>
    </row>
    <row r="1660" spans="11:14" ht="24.95" customHeight="1">
      <c r="K1660" s="346"/>
      <c r="L1660" s="67"/>
      <c r="N1660" s="67"/>
    </row>
    <row r="1661" spans="11:14" ht="24.95" customHeight="1">
      <c r="K1661" s="346"/>
      <c r="L1661" s="67"/>
      <c r="N1661" s="67"/>
    </row>
    <row r="1662" spans="11:14" ht="24.95" customHeight="1">
      <c r="K1662" s="346"/>
      <c r="L1662" s="67"/>
      <c r="N1662" s="67"/>
    </row>
    <row r="1663" spans="11:14" ht="24.95" customHeight="1">
      <c r="K1663" s="346"/>
      <c r="L1663" s="67"/>
      <c r="N1663" s="67"/>
    </row>
    <row r="1664" spans="11:14" ht="24.95" customHeight="1">
      <c r="K1664" s="346"/>
      <c r="L1664" s="67"/>
      <c r="N1664" s="67"/>
    </row>
    <row r="1665" spans="11:14" ht="24.95" customHeight="1">
      <c r="K1665" s="346"/>
      <c r="L1665" s="67"/>
      <c r="N1665" s="67"/>
    </row>
    <row r="1666" spans="11:14" ht="24.95" customHeight="1">
      <c r="K1666" s="346"/>
      <c r="L1666" s="67"/>
      <c r="N1666" s="67"/>
    </row>
    <row r="1667" spans="11:14" ht="24.95" customHeight="1">
      <c r="K1667" s="346"/>
      <c r="L1667" s="67"/>
      <c r="N1667" s="67"/>
    </row>
    <row r="1668" spans="11:14" ht="24.95" customHeight="1">
      <c r="K1668" s="346"/>
      <c r="L1668" s="67"/>
      <c r="N1668" s="67"/>
    </row>
    <row r="1669" spans="11:14" ht="24.95" customHeight="1">
      <c r="K1669" s="346"/>
      <c r="L1669" s="67"/>
      <c r="N1669" s="67"/>
    </row>
    <row r="1670" spans="11:14" ht="24.95" customHeight="1">
      <c r="K1670" s="346"/>
      <c r="L1670" s="67"/>
      <c r="N1670" s="67"/>
    </row>
    <row r="1671" spans="11:14" ht="24.95" customHeight="1">
      <c r="K1671" s="346"/>
      <c r="L1671" s="67"/>
      <c r="N1671" s="67"/>
    </row>
    <row r="1672" spans="11:14" ht="24.95" customHeight="1">
      <c r="K1672" s="346"/>
      <c r="L1672" s="67"/>
      <c r="N1672" s="67"/>
    </row>
    <row r="1673" spans="11:14" ht="24.95" customHeight="1">
      <c r="K1673" s="346"/>
      <c r="L1673" s="67"/>
      <c r="N1673" s="67"/>
    </row>
    <row r="1674" spans="11:14" ht="24.95" customHeight="1">
      <c r="K1674" s="346"/>
      <c r="L1674" s="67"/>
      <c r="N1674" s="67"/>
    </row>
    <row r="1675" spans="11:14" ht="24.95" customHeight="1">
      <c r="K1675" s="346"/>
      <c r="L1675" s="67"/>
      <c r="N1675" s="67"/>
    </row>
    <row r="1676" spans="11:14" ht="24.95" customHeight="1">
      <c r="K1676" s="346"/>
      <c r="L1676" s="67"/>
      <c r="N1676" s="67"/>
    </row>
    <row r="1677" spans="11:14" ht="24.95" customHeight="1">
      <c r="K1677" s="346"/>
      <c r="L1677" s="67"/>
      <c r="N1677" s="67"/>
    </row>
    <row r="1678" spans="11:14" ht="24.95" customHeight="1">
      <c r="K1678" s="346"/>
      <c r="L1678" s="67"/>
      <c r="N1678" s="67"/>
    </row>
    <row r="1679" spans="11:14" ht="24.95" customHeight="1">
      <c r="K1679" s="346"/>
      <c r="L1679" s="67"/>
      <c r="N1679" s="67"/>
    </row>
    <row r="1680" spans="11:14" ht="24.95" customHeight="1">
      <c r="K1680" s="346"/>
      <c r="L1680" s="67"/>
      <c r="N1680" s="67"/>
    </row>
    <row r="1681" spans="11:14" ht="24.95" customHeight="1">
      <c r="K1681" s="346"/>
      <c r="L1681" s="67"/>
      <c r="N1681" s="67"/>
    </row>
    <row r="1682" spans="11:14" ht="24.95" customHeight="1">
      <c r="K1682" s="346"/>
      <c r="L1682" s="67"/>
      <c r="N1682" s="67"/>
    </row>
    <row r="1683" spans="11:14" ht="24.95" customHeight="1">
      <c r="K1683" s="346"/>
      <c r="L1683" s="67"/>
      <c r="N1683" s="67"/>
    </row>
    <row r="1684" spans="11:14" ht="24.95" customHeight="1">
      <c r="K1684" s="346"/>
      <c r="L1684" s="67"/>
      <c r="N1684" s="67"/>
    </row>
    <row r="1685" spans="11:14" ht="24.95" customHeight="1">
      <c r="K1685" s="346"/>
      <c r="L1685" s="67"/>
      <c r="N1685" s="67"/>
    </row>
    <row r="1686" spans="11:14" ht="24.95" customHeight="1">
      <c r="K1686" s="346"/>
      <c r="L1686" s="67"/>
      <c r="N1686" s="67"/>
    </row>
    <row r="1687" spans="11:14" ht="24.95" customHeight="1">
      <c r="K1687" s="346"/>
      <c r="L1687" s="67"/>
      <c r="N1687" s="67"/>
    </row>
    <row r="1688" spans="11:14" ht="24.95" customHeight="1">
      <c r="K1688" s="346"/>
      <c r="L1688" s="67"/>
      <c r="N1688" s="67"/>
    </row>
    <row r="1689" spans="11:14" ht="24.95" customHeight="1">
      <c r="K1689" s="346"/>
      <c r="L1689" s="67"/>
      <c r="N1689" s="67"/>
    </row>
    <row r="1690" spans="11:14" ht="24.95" customHeight="1">
      <c r="K1690" s="346"/>
      <c r="L1690" s="67"/>
      <c r="N1690" s="67"/>
    </row>
    <row r="1691" spans="11:14" ht="24.95" customHeight="1">
      <c r="K1691" s="346"/>
      <c r="L1691" s="67"/>
      <c r="N1691" s="67"/>
    </row>
    <row r="1692" spans="11:14" ht="24.95" customHeight="1">
      <c r="K1692" s="346"/>
      <c r="L1692" s="67"/>
      <c r="N1692" s="67"/>
    </row>
    <row r="1693" spans="11:14" ht="24.95" customHeight="1">
      <c r="K1693" s="346"/>
      <c r="L1693" s="67"/>
      <c r="N1693" s="67"/>
    </row>
    <row r="1694" spans="11:14" ht="24.95" customHeight="1">
      <c r="K1694" s="346"/>
      <c r="L1694" s="67"/>
      <c r="N1694" s="67"/>
    </row>
    <row r="1695" spans="11:14" ht="24.95" customHeight="1">
      <c r="K1695" s="346"/>
      <c r="L1695" s="67"/>
      <c r="N1695" s="67"/>
    </row>
    <row r="1696" spans="11:14" ht="24.95" customHeight="1">
      <c r="K1696" s="346"/>
      <c r="L1696" s="67"/>
      <c r="N1696" s="67"/>
    </row>
    <row r="1697" spans="11:14" ht="24.95" customHeight="1">
      <c r="K1697" s="346"/>
      <c r="L1697" s="67"/>
      <c r="N1697" s="67"/>
    </row>
    <row r="1698" spans="11:14" ht="24.95" customHeight="1">
      <c r="K1698" s="346"/>
      <c r="L1698" s="67"/>
      <c r="N1698" s="67"/>
    </row>
    <row r="1699" spans="11:14" ht="24.95" customHeight="1">
      <c r="K1699" s="346"/>
      <c r="L1699" s="67"/>
      <c r="N1699" s="67"/>
    </row>
    <row r="1700" spans="11:14" ht="24.95" customHeight="1">
      <c r="K1700" s="346"/>
      <c r="L1700" s="67"/>
      <c r="N1700" s="67"/>
    </row>
    <row r="1701" spans="11:14" ht="24.95" customHeight="1">
      <c r="K1701" s="346"/>
      <c r="L1701" s="67"/>
      <c r="N1701" s="67"/>
    </row>
    <row r="1702" spans="11:14" ht="24.95" customHeight="1">
      <c r="K1702" s="346"/>
      <c r="L1702" s="67"/>
      <c r="N1702" s="67"/>
    </row>
    <row r="1703" spans="11:14" ht="24.95" customHeight="1">
      <c r="K1703" s="346"/>
      <c r="L1703" s="67"/>
      <c r="N1703" s="67"/>
    </row>
    <row r="1704" spans="11:14" ht="24.95" customHeight="1">
      <c r="K1704" s="346"/>
      <c r="L1704" s="67"/>
      <c r="N1704" s="67"/>
    </row>
    <row r="1705" spans="11:14" ht="24.95" customHeight="1">
      <c r="K1705" s="346"/>
      <c r="L1705" s="67"/>
      <c r="N1705" s="67"/>
    </row>
    <row r="1706" spans="11:14" ht="24.95" customHeight="1">
      <c r="K1706" s="346"/>
      <c r="L1706" s="67"/>
      <c r="N1706" s="67"/>
    </row>
    <row r="1707" spans="11:14" ht="24.95" customHeight="1">
      <c r="K1707" s="346"/>
      <c r="L1707" s="67"/>
      <c r="N1707" s="67"/>
    </row>
    <row r="1708" spans="11:14" ht="24.95" customHeight="1">
      <c r="K1708" s="346"/>
      <c r="L1708" s="67"/>
      <c r="N1708" s="67"/>
    </row>
    <row r="1709" spans="11:14" ht="24.95" customHeight="1">
      <c r="K1709" s="346"/>
      <c r="L1709" s="67"/>
      <c r="N1709" s="67"/>
    </row>
    <row r="1710" spans="11:14" ht="24.95" customHeight="1">
      <c r="K1710" s="346"/>
      <c r="L1710" s="67"/>
      <c r="N1710" s="67"/>
    </row>
    <row r="1711" spans="11:14" ht="24.95" customHeight="1">
      <c r="K1711" s="346"/>
      <c r="L1711" s="67"/>
      <c r="N1711" s="67"/>
    </row>
    <row r="1712" spans="11:14" ht="24.95" customHeight="1">
      <c r="K1712" s="346"/>
      <c r="L1712" s="67"/>
      <c r="N1712" s="67"/>
    </row>
    <row r="1713" spans="11:14" ht="24.95" customHeight="1">
      <c r="K1713" s="346"/>
      <c r="L1713" s="67"/>
      <c r="N1713" s="67"/>
    </row>
    <row r="1714" spans="11:14" ht="24.95" customHeight="1">
      <c r="K1714" s="346"/>
      <c r="L1714" s="67"/>
      <c r="N1714" s="67"/>
    </row>
    <row r="1715" spans="11:14" ht="24.95" customHeight="1">
      <c r="K1715" s="346"/>
      <c r="L1715" s="67"/>
      <c r="N1715" s="67"/>
    </row>
    <row r="1716" spans="11:14" ht="24.95" customHeight="1">
      <c r="K1716" s="346"/>
      <c r="L1716" s="67"/>
      <c r="N1716" s="67"/>
    </row>
    <row r="1717" spans="11:14" ht="24.95" customHeight="1">
      <c r="K1717" s="346"/>
      <c r="L1717" s="67"/>
      <c r="N1717" s="67"/>
    </row>
    <row r="1718" spans="11:14" ht="24.95" customHeight="1">
      <c r="K1718" s="346"/>
      <c r="L1718" s="67"/>
      <c r="N1718" s="67"/>
    </row>
    <row r="1719" spans="11:14" ht="24.95" customHeight="1">
      <c r="K1719" s="346"/>
      <c r="L1719" s="67"/>
      <c r="N1719" s="67"/>
    </row>
    <row r="1720" spans="11:14" ht="24.95" customHeight="1">
      <c r="K1720" s="346"/>
      <c r="L1720" s="67"/>
      <c r="N1720" s="67"/>
    </row>
    <row r="1721" spans="11:14" ht="24.95" customHeight="1">
      <c r="K1721" s="346"/>
      <c r="L1721" s="67"/>
      <c r="N1721" s="67"/>
    </row>
    <row r="1722" spans="11:14" ht="24.95" customHeight="1">
      <c r="K1722" s="346"/>
      <c r="L1722" s="67"/>
      <c r="N1722" s="67"/>
    </row>
    <row r="1723" spans="11:14" ht="24.95" customHeight="1">
      <c r="K1723" s="346"/>
      <c r="L1723" s="67"/>
      <c r="N1723" s="67"/>
    </row>
    <row r="1724" spans="11:14" ht="24.95" customHeight="1">
      <c r="K1724" s="346"/>
      <c r="L1724" s="67"/>
      <c r="N1724" s="67"/>
    </row>
    <row r="1725" spans="11:14" ht="24.95" customHeight="1">
      <c r="K1725" s="346"/>
      <c r="L1725" s="67"/>
      <c r="N1725" s="67"/>
    </row>
    <row r="1726" spans="11:14" ht="24.95" customHeight="1">
      <c r="K1726" s="346"/>
      <c r="L1726" s="67"/>
      <c r="N1726" s="67"/>
    </row>
    <row r="1727" spans="11:14" ht="24.95" customHeight="1">
      <c r="K1727" s="346"/>
      <c r="L1727" s="67"/>
      <c r="N1727" s="67"/>
    </row>
    <row r="1728" spans="11:14" ht="24.95" customHeight="1">
      <c r="K1728" s="346"/>
      <c r="L1728" s="67"/>
      <c r="N1728" s="67"/>
    </row>
    <row r="1729" spans="11:14" ht="24.95" customHeight="1">
      <c r="K1729" s="346"/>
      <c r="L1729" s="67"/>
      <c r="N1729" s="67"/>
    </row>
    <row r="1730" spans="11:14" ht="24.95" customHeight="1">
      <c r="K1730" s="346"/>
      <c r="L1730" s="67"/>
      <c r="N1730" s="67"/>
    </row>
    <row r="1731" spans="11:14" ht="24.95" customHeight="1">
      <c r="K1731" s="346"/>
      <c r="L1731" s="67"/>
      <c r="N1731" s="67"/>
    </row>
    <row r="1732" spans="11:14" ht="24.95" customHeight="1">
      <c r="K1732" s="346"/>
      <c r="L1732" s="67"/>
      <c r="N1732" s="67"/>
    </row>
    <row r="1733" spans="11:14" ht="24.95" customHeight="1">
      <c r="K1733" s="346"/>
      <c r="L1733" s="67"/>
      <c r="N1733" s="67"/>
    </row>
    <row r="1734" spans="11:14" ht="24.95" customHeight="1">
      <c r="K1734" s="346"/>
      <c r="L1734" s="67"/>
      <c r="N1734" s="67"/>
    </row>
    <row r="1735" spans="11:14" ht="24.95" customHeight="1">
      <c r="K1735" s="346"/>
      <c r="L1735" s="67"/>
      <c r="N1735" s="67"/>
    </row>
    <row r="1736" spans="11:14" ht="24.95" customHeight="1">
      <c r="K1736" s="346"/>
      <c r="L1736" s="67"/>
      <c r="N1736" s="67"/>
    </row>
    <row r="1737" spans="11:14" ht="24.95" customHeight="1">
      <c r="K1737" s="346"/>
      <c r="L1737" s="67"/>
      <c r="N1737" s="67"/>
    </row>
    <row r="1738" spans="11:14" ht="24.95" customHeight="1">
      <c r="K1738" s="346"/>
      <c r="L1738" s="67"/>
      <c r="N1738" s="67"/>
    </row>
    <row r="1739" spans="11:14" ht="24.95" customHeight="1">
      <c r="K1739" s="346"/>
      <c r="L1739" s="67"/>
      <c r="N1739" s="67"/>
    </row>
    <row r="1740" spans="11:14" ht="24.95" customHeight="1">
      <c r="K1740" s="346"/>
      <c r="L1740" s="67"/>
      <c r="N1740" s="67"/>
    </row>
    <row r="1741" spans="11:14" ht="24.95" customHeight="1">
      <c r="K1741" s="346"/>
      <c r="L1741" s="67"/>
      <c r="N1741" s="67"/>
    </row>
    <row r="1742" spans="11:14" ht="24.95" customHeight="1">
      <c r="K1742" s="346"/>
      <c r="L1742" s="67"/>
      <c r="N1742" s="67"/>
    </row>
    <row r="1743" spans="11:14" ht="24.95" customHeight="1">
      <c r="K1743" s="346"/>
      <c r="L1743" s="67"/>
      <c r="N1743" s="67"/>
    </row>
    <row r="1744" spans="11:14" ht="24.95" customHeight="1">
      <c r="K1744" s="346"/>
      <c r="L1744" s="67"/>
      <c r="N1744" s="67"/>
    </row>
    <row r="1745" spans="11:14" ht="24.95" customHeight="1">
      <c r="K1745" s="346"/>
      <c r="L1745" s="67"/>
      <c r="N1745" s="67"/>
    </row>
    <row r="1746" spans="11:14" ht="24.95" customHeight="1">
      <c r="K1746" s="346"/>
      <c r="L1746" s="67"/>
      <c r="N1746" s="67"/>
    </row>
    <row r="1747" spans="11:14" ht="24.95" customHeight="1">
      <c r="K1747" s="346"/>
      <c r="L1747" s="67"/>
      <c r="N1747" s="67"/>
    </row>
    <row r="1748" spans="11:14" ht="24.95" customHeight="1">
      <c r="K1748" s="346"/>
      <c r="L1748" s="67"/>
      <c r="N1748" s="67"/>
    </row>
    <row r="1749" spans="11:14" ht="24.95" customHeight="1">
      <c r="K1749" s="346"/>
      <c r="L1749" s="67"/>
      <c r="N1749" s="67"/>
    </row>
    <row r="1750" spans="11:14" ht="24.95" customHeight="1">
      <c r="K1750" s="346"/>
      <c r="L1750" s="67"/>
      <c r="N1750" s="67"/>
    </row>
    <row r="1751" spans="11:14" ht="24.95" customHeight="1">
      <c r="K1751" s="346"/>
      <c r="L1751" s="67"/>
      <c r="N1751" s="67"/>
    </row>
    <row r="1752" spans="11:14" ht="24.95" customHeight="1">
      <c r="K1752" s="346"/>
      <c r="L1752" s="67"/>
      <c r="N1752" s="67"/>
    </row>
    <row r="1753" spans="11:14" ht="24.95" customHeight="1">
      <c r="K1753" s="346"/>
      <c r="L1753" s="67"/>
      <c r="N1753" s="67"/>
    </row>
    <row r="1754" spans="11:14" ht="24.95" customHeight="1">
      <c r="K1754" s="346"/>
      <c r="L1754" s="67"/>
      <c r="N1754" s="67"/>
    </row>
    <row r="1755" spans="11:14" ht="24.95" customHeight="1">
      <c r="K1755" s="346"/>
      <c r="L1755" s="67"/>
      <c r="N1755" s="67"/>
    </row>
    <row r="1756" spans="11:14" ht="24.95" customHeight="1">
      <c r="K1756" s="346"/>
      <c r="L1756" s="67"/>
      <c r="N1756" s="67"/>
    </row>
    <row r="1757" spans="11:14" ht="24.95" customHeight="1">
      <c r="K1757" s="346"/>
      <c r="L1757" s="67"/>
      <c r="N1757" s="67"/>
    </row>
    <row r="1758" spans="11:14" ht="24.95" customHeight="1">
      <c r="K1758" s="346"/>
      <c r="L1758" s="67"/>
      <c r="N1758" s="67"/>
    </row>
    <row r="1759" spans="11:14" ht="24.95" customHeight="1">
      <c r="K1759" s="346"/>
      <c r="L1759" s="67"/>
      <c r="N1759" s="67"/>
    </row>
    <row r="1760" spans="11:14" ht="24.95" customHeight="1">
      <c r="K1760" s="346"/>
      <c r="L1760" s="67"/>
      <c r="N1760" s="67"/>
    </row>
    <row r="1761" spans="11:14" ht="24.95" customHeight="1">
      <c r="K1761" s="346"/>
      <c r="L1761" s="67"/>
      <c r="N1761" s="67"/>
    </row>
    <row r="1762" spans="11:14" ht="24.95" customHeight="1">
      <c r="K1762" s="346"/>
      <c r="L1762" s="67"/>
      <c r="N1762" s="67"/>
    </row>
    <row r="1763" spans="11:14" ht="24.95" customHeight="1">
      <c r="K1763" s="346"/>
      <c r="L1763" s="67"/>
      <c r="N1763" s="67"/>
    </row>
    <row r="1764" spans="11:14" ht="24.95" customHeight="1">
      <c r="K1764" s="346"/>
      <c r="L1764" s="67"/>
      <c r="N1764" s="67"/>
    </row>
    <row r="1765" spans="11:14" ht="24.95" customHeight="1">
      <c r="K1765" s="346"/>
      <c r="L1765" s="67"/>
      <c r="N1765" s="67"/>
    </row>
    <row r="1766" spans="11:14" ht="24.95" customHeight="1">
      <c r="K1766" s="346"/>
      <c r="L1766" s="67"/>
      <c r="N1766" s="67"/>
    </row>
    <row r="1767" spans="11:14" ht="24.95" customHeight="1">
      <c r="K1767" s="346"/>
      <c r="L1767" s="67"/>
      <c r="N1767" s="67"/>
    </row>
    <row r="1768" spans="11:14" ht="24.95" customHeight="1">
      <c r="K1768" s="346"/>
      <c r="L1768" s="67"/>
      <c r="N1768" s="67"/>
    </row>
    <row r="1769" spans="11:14" ht="24.95" customHeight="1">
      <c r="K1769" s="346"/>
      <c r="L1769" s="67"/>
      <c r="N1769" s="67"/>
    </row>
    <row r="1770" spans="11:14" ht="24.95" customHeight="1">
      <c r="K1770" s="346"/>
      <c r="L1770" s="67"/>
      <c r="N1770" s="67"/>
    </row>
    <row r="1771" spans="11:14" ht="24.95" customHeight="1">
      <c r="K1771" s="346"/>
      <c r="L1771" s="67"/>
      <c r="N1771" s="67"/>
    </row>
    <row r="1772" spans="11:14" ht="24.95" customHeight="1">
      <c r="K1772" s="346"/>
      <c r="L1772" s="67"/>
      <c r="N1772" s="67"/>
    </row>
    <row r="1773" spans="11:14" ht="24.95" customHeight="1">
      <c r="K1773" s="346"/>
      <c r="L1773" s="67"/>
      <c r="N1773" s="67"/>
    </row>
    <row r="1774" spans="11:14" ht="24.95" customHeight="1">
      <c r="K1774" s="346"/>
      <c r="L1774" s="67"/>
      <c r="N1774" s="67"/>
    </row>
    <row r="1775" spans="11:14" ht="24.95" customHeight="1">
      <c r="K1775" s="346"/>
      <c r="L1775" s="67"/>
      <c r="N1775" s="67"/>
    </row>
    <row r="1776" spans="11:14" ht="24.95" customHeight="1">
      <c r="K1776" s="346"/>
      <c r="L1776" s="67"/>
      <c r="N1776" s="67"/>
    </row>
    <row r="1777" spans="11:14" ht="24.95" customHeight="1">
      <c r="K1777" s="346"/>
      <c r="L1777" s="67"/>
      <c r="N1777" s="67"/>
    </row>
    <row r="1778" spans="11:14" ht="24.95" customHeight="1">
      <c r="K1778" s="346"/>
      <c r="L1778" s="67"/>
      <c r="N1778" s="67"/>
    </row>
    <row r="1779" spans="11:14" ht="24.95" customHeight="1">
      <c r="K1779" s="346"/>
      <c r="L1779" s="67"/>
      <c r="N1779" s="67"/>
    </row>
    <row r="1780" spans="11:14" ht="24.95" customHeight="1">
      <c r="K1780" s="346"/>
      <c r="L1780" s="67"/>
      <c r="N1780" s="67"/>
    </row>
    <row r="1781" spans="11:14" ht="24.95" customHeight="1">
      <c r="K1781" s="346"/>
      <c r="L1781" s="67"/>
      <c r="N1781" s="67"/>
    </row>
    <row r="1782" spans="11:14" ht="24.95" customHeight="1">
      <c r="K1782" s="346"/>
      <c r="L1782" s="67"/>
      <c r="N1782" s="67"/>
    </row>
    <row r="1783" spans="11:14" ht="24.95" customHeight="1">
      <c r="K1783" s="346"/>
      <c r="L1783" s="67"/>
      <c r="N1783" s="67"/>
    </row>
    <row r="1784" spans="11:14" ht="24.95" customHeight="1">
      <c r="K1784" s="346"/>
      <c r="L1784" s="67"/>
      <c r="N1784" s="67"/>
    </row>
    <row r="1785" spans="11:14" ht="24.95" customHeight="1">
      <c r="K1785" s="346"/>
      <c r="L1785" s="67"/>
      <c r="N1785" s="67"/>
    </row>
    <row r="1786" spans="11:14" ht="24.95" customHeight="1">
      <c r="K1786" s="346"/>
      <c r="L1786" s="67"/>
      <c r="N1786" s="67"/>
    </row>
    <row r="1787" spans="11:14" ht="24.95" customHeight="1">
      <c r="K1787" s="346"/>
      <c r="L1787" s="67"/>
      <c r="N1787" s="67"/>
    </row>
    <row r="1788" spans="11:14" ht="24.95" customHeight="1">
      <c r="K1788" s="346"/>
      <c r="L1788" s="67"/>
      <c r="N1788" s="67"/>
    </row>
    <row r="1789" spans="11:14" ht="24.95" customHeight="1">
      <c r="K1789" s="346"/>
      <c r="L1789" s="67"/>
      <c r="N1789" s="67"/>
    </row>
    <row r="1790" spans="11:14" ht="24.95" customHeight="1">
      <c r="K1790" s="346"/>
      <c r="L1790" s="67"/>
      <c r="N1790" s="67"/>
    </row>
    <row r="1791" spans="11:14" ht="24.95" customHeight="1">
      <c r="K1791" s="346"/>
      <c r="L1791" s="67"/>
      <c r="N1791" s="67"/>
    </row>
    <row r="1792" spans="11:14" ht="24.95" customHeight="1">
      <c r="K1792" s="346"/>
      <c r="L1792" s="67"/>
      <c r="N1792" s="67"/>
    </row>
    <row r="1793" spans="11:14" ht="24.95" customHeight="1">
      <c r="K1793" s="346"/>
      <c r="L1793" s="67"/>
      <c r="N1793" s="67"/>
    </row>
    <row r="1794" spans="11:14" ht="24.95" customHeight="1">
      <c r="K1794" s="346"/>
      <c r="L1794" s="67"/>
      <c r="N1794" s="67"/>
    </row>
    <row r="1795" spans="11:14" ht="24.95" customHeight="1">
      <c r="K1795" s="346"/>
      <c r="L1795" s="67"/>
      <c r="N1795" s="67"/>
    </row>
    <row r="1796" spans="11:14" ht="24.95" customHeight="1">
      <c r="K1796" s="346"/>
      <c r="L1796" s="67"/>
      <c r="N1796" s="67"/>
    </row>
    <row r="1797" spans="11:14" ht="24.95" customHeight="1">
      <c r="K1797" s="346"/>
      <c r="L1797" s="67"/>
      <c r="N1797" s="67"/>
    </row>
    <row r="1798" spans="11:14" ht="24.95" customHeight="1">
      <c r="K1798" s="346"/>
      <c r="L1798" s="67"/>
      <c r="N1798" s="67"/>
    </row>
    <row r="1799" spans="11:14" ht="24.95" customHeight="1">
      <c r="K1799" s="346"/>
      <c r="L1799" s="67"/>
      <c r="N1799" s="67"/>
    </row>
    <row r="1800" spans="11:14" ht="24.95" customHeight="1">
      <c r="K1800" s="346"/>
      <c r="L1800" s="67"/>
      <c r="N1800" s="67"/>
    </row>
    <row r="1801" spans="11:14" ht="24.95" customHeight="1">
      <c r="K1801" s="346"/>
      <c r="L1801" s="67"/>
      <c r="N1801" s="67"/>
    </row>
    <row r="1802" spans="11:14" ht="24.95" customHeight="1">
      <c r="K1802" s="346"/>
      <c r="L1802" s="67"/>
      <c r="N1802" s="67"/>
    </row>
    <row r="1803" spans="11:14" ht="24.95" customHeight="1">
      <c r="K1803" s="346"/>
      <c r="L1803" s="67"/>
      <c r="N1803" s="67"/>
    </row>
    <row r="1804" spans="11:14" ht="24.95" customHeight="1">
      <c r="K1804" s="346"/>
      <c r="L1804" s="67"/>
      <c r="N1804" s="67"/>
    </row>
    <row r="1805" spans="11:14" ht="24.95" customHeight="1">
      <c r="K1805" s="346"/>
      <c r="L1805" s="67"/>
      <c r="N1805" s="67"/>
    </row>
    <row r="1806" spans="11:14" ht="24.95" customHeight="1">
      <c r="K1806" s="346"/>
      <c r="L1806" s="67"/>
      <c r="N1806" s="67"/>
    </row>
    <row r="1807" spans="11:14" ht="24.95" customHeight="1">
      <c r="K1807" s="346"/>
      <c r="L1807" s="67"/>
      <c r="N1807" s="67"/>
    </row>
    <row r="1808" spans="11:14" ht="24.95" customHeight="1">
      <c r="K1808" s="346"/>
      <c r="L1808" s="67"/>
      <c r="N1808" s="67"/>
    </row>
    <row r="1809" spans="11:14" ht="24.95" customHeight="1">
      <c r="K1809" s="346"/>
      <c r="L1809" s="67"/>
      <c r="N1809" s="67"/>
    </row>
    <row r="1810" spans="11:14" ht="24.95" customHeight="1">
      <c r="K1810" s="346"/>
      <c r="L1810" s="67"/>
      <c r="N1810" s="67"/>
    </row>
    <row r="1811" spans="11:14" ht="24.95" customHeight="1">
      <c r="K1811" s="346"/>
      <c r="L1811" s="67"/>
      <c r="N1811" s="67"/>
    </row>
    <row r="1812" spans="11:14" ht="24.95" customHeight="1">
      <c r="K1812" s="346"/>
      <c r="L1812" s="67"/>
      <c r="N1812" s="67"/>
    </row>
    <row r="1813" spans="11:14" ht="24.95" customHeight="1">
      <c r="K1813" s="346"/>
      <c r="L1813" s="67"/>
      <c r="N1813" s="67"/>
    </row>
    <row r="1814" spans="11:14" ht="24.95" customHeight="1">
      <c r="K1814" s="346"/>
      <c r="L1814" s="67"/>
      <c r="N1814" s="67"/>
    </row>
    <row r="1815" spans="11:14" ht="24.95" customHeight="1">
      <c r="K1815" s="346"/>
      <c r="L1815" s="67"/>
      <c r="N1815" s="67"/>
    </row>
    <row r="1816" spans="11:14" ht="24.95" customHeight="1">
      <c r="K1816" s="346"/>
      <c r="L1816" s="67"/>
      <c r="N1816" s="67"/>
    </row>
    <row r="1817" spans="11:14" ht="24.95" customHeight="1">
      <c r="K1817" s="346"/>
      <c r="L1817" s="67"/>
      <c r="N1817" s="67"/>
    </row>
    <row r="1818" spans="11:14" ht="24.95" customHeight="1">
      <c r="K1818" s="346"/>
      <c r="L1818" s="67"/>
      <c r="N1818" s="67"/>
    </row>
    <row r="1819" spans="11:14" ht="24.95" customHeight="1">
      <c r="K1819" s="346"/>
      <c r="L1819" s="67"/>
      <c r="N1819" s="67"/>
    </row>
    <row r="1820" spans="11:14" ht="24.95" customHeight="1">
      <c r="K1820" s="346"/>
      <c r="L1820" s="67"/>
      <c r="N1820" s="67"/>
    </row>
    <row r="1821" spans="11:14" ht="24.95" customHeight="1">
      <c r="K1821" s="346"/>
      <c r="L1821" s="67"/>
      <c r="N1821" s="67"/>
    </row>
    <row r="1822" spans="11:14" ht="24.95" customHeight="1">
      <c r="K1822" s="346"/>
      <c r="L1822" s="67"/>
      <c r="N1822" s="67"/>
    </row>
    <row r="1823" spans="11:14" ht="24.95" customHeight="1">
      <c r="K1823" s="346"/>
      <c r="L1823" s="67"/>
      <c r="N1823" s="67"/>
    </row>
    <row r="1824" spans="11:14" ht="24.95" customHeight="1">
      <c r="K1824" s="346"/>
      <c r="L1824" s="67"/>
      <c r="N1824" s="67"/>
    </row>
    <row r="1825" spans="11:14" ht="24.95" customHeight="1">
      <c r="K1825" s="346"/>
      <c r="L1825" s="67"/>
      <c r="N1825" s="67"/>
    </row>
    <row r="1826" spans="11:14" ht="24.95" customHeight="1">
      <c r="K1826" s="346"/>
      <c r="L1826" s="67"/>
      <c r="N1826" s="67"/>
    </row>
    <row r="1827" spans="11:14" ht="24.95" customHeight="1">
      <c r="K1827" s="346"/>
      <c r="L1827" s="67"/>
      <c r="N1827" s="67"/>
    </row>
    <row r="1828" spans="11:14" ht="24.95" customHeight="1">
      <c r="K1828" s="346"/>
      <c r="L1828" s="67"/>
      <c r="N1828" s="67"/>
    </row>
    <row r="1829" spans="11:14" ht="24.95" customHeight="1">
      <c r="K1829" s="346"/>
      <c r="L1829" s="67"/>
      <c r="N1829" s="67"/>
    </row>
    <row r="1830" spans="11:14" ht="24.95" customHeight="1">
      <c r="K1830" s="346"/>
      <c r="L1830" s="67"/>
      <c r="N1830" s="67"/>
    </row>
    <row r="1831" spans="11:14" ht="24.95" customHeight="1">
      <c r="K1831" s="346"/>
      <c r="L1831" s="67"/>
      <c r="N1831" s="67"/>
    </row>
    <row r="1832" spans="11:14" ht="24.95" customHeight="1">
      <c r="K1832" s="346"/>
      <c r="L1832" s="67"/>
      <c r="N1832" s="67"/>
    </row>
    <row r="1833" spans="11:14" ht="24.95" customHeight="1">
      <c r="K1833" s="346"/>
      <c r="L1833" s="67"/>
      <c r="N1833" s="67"/>
    </row>
    <row r="1834" spans="11:14" ht="24.95" customHeight="1">
      <c r="K1834" s="346"/>
      <c r="L1834" s="67"/>
      <c r="N1834" s="67"/>
    </row>
    <row r="1835" spans="11:14" ht="24.95" customHeight="1">
      <c r="K1835" s="346"/>
      <c r="L1835" s="67"/>
      <c r="N1835" s="67"/>
    </row>
    <row r="1836" spans="11:14" ht="24.95" customHeight="1">
      <c r="K1836" s="346"/>
      <c r="L1836" s="67"/>
      <c r="N1836" s="67"/>
    </row>
    <row r="1837" spans="11:14" ht="24.95" customHeight="1">
      <c r="K1837" s="346"/>
      <c r="L1837" s="67"/>
      <c r="N1837" s="67"/>
    </row>
    <row r="1838" spans="11:14" ht="24.95" customHeight="1">
      <c r="K1838" s="346"/>
      <c r="L1838" s="67"/>
      <c r="N1838" s="67"/>
    </row>
    <row r="1839" spans="11:14" ht="24.95" customHeight="1">
      <c r="K1839" s="346"/>
      <c r="L1839" s="67"/>
      <c r="N1839" s="67"/>
    </row>
    <row r="1840" spans="11:14" ht="24.95" customHeight="1">
      <c r="K1840" s="346"/>
      <c r="L1840" s="67"/>
      <c r="N1840" s="67"/>
    </row>
    <row r="1841" spans="11:14" ht="24.95" customHeight="1">
      <c r="K1841" s="346"/>
      <c r="L1841" s="67"/>
      <c r="N1841" s="67"/>
    </row>
    <row r="1842" spans="11:14" ht="24.95" customHeight="1">
      <c r="K1842" s="346"/>
      <c r="L1842" s="67"/>
      <c r="N1842" s="67"/>
    </row>
    <row r="1843" spans="11:14" ht="24.95" customHeight="1">
      <c r="K1843" s="346"/>
      <c r="L1843" s="67"/>
      <c r="N1843" s="67"/>
    </row>
    <row r="1844" spans="11:14" ht="24.95" customHeight="1">
      <c r="K1844" s="346"/>
      <c r="L1844" s="67"/>
      <c r="N1844" s="67"/>
    </row>
    <row r="1845" spans="11:14" ht="24.95" customHeight="1">
      <c r="K1845" s="346"/>
      <c r="L1845" s="67"/>
      <c r="N1845" s="67"/>
    </row>
    <row r="1846" spans="11:14" ht="24.95" customHeight="1">
      <c r="K1846" s="346"/>
      <c r="L1846" s="67"/>
      <c r="N1846" s="67"/>
    </row>
    <row r="1847" spans="11:14" ht="24.95" customHeight="1">
      <c r="K1847" s="346"/>
      <c r="L1847" s="67"/>
      <c r="N1847" s="67"/>
    </row>
    <row r="1848" spans="11:14" ht="24.95" customHeight="1">
      <c r="K1848" s="346"/>
      <c r="L1848" s="67"/>
      <c r="N1848" s="67"/>
    </row>
    <row r="1849" spans="11:14" ht="24.95" customHeight="1">
      <c r="K1849" s="346"/>
      <c r="L1849" s="67"/>
      <c r="N1849" s="67"/>
    </row>
    <row r="1850" spans="11:14" ht="24.95" customHeight="1">
      <c r="K1850" s="346"/>
      <c r="L1850" s="67"/>
      <c r="N1850" s="67"/>
    </row>
    <row r="1851" spans="11:14" ht="24.95" customHeight="1">
      <c r="K1851" s="346"/>
      <c r="L1851" s="67"/>
      <c r="N1851" s="67"/>
    </row>
    <row r="1852" spans="11:14" ht="24.95" customHeight="1">
      <c r="K1852" s="346"/>
      <c r="L1852" s="67"/>
      <c r="N1852" s="67"/>
    </row>
    <row r="1853" spans="11:14" ht="24.95" customHeight="1">
      <c r="K1853" s="346"/>
      <c r="L1853" s="67"/>
      <c r="N1853" s="67"/>
    </row>
    <row r="1854" spans="11:14" ht="24.95" customHeight="1">
      <c r="K1854" s="346"/>
      <c r="L1854" s="67"/>
      <c r="N1854" s="67"/>
    </row>
    <row r="1855" spans="11:14" ht="24.95" customHeight="1">
      <c r="K1855" s="346"/>
      <c r="L1855" s="67"/>
      <c r="N1855" s="67"/>
    </row>
    <row r="1856" spans="11:14" ht="24.95" customHeight="1">
      <c r="K1856" s="346"/>
      <c r="L1856" s="67"/>
      <c r="N1856" s="67"/>
    </row>
    <row r="1857" spans="11:14" ht="24.95" customHeight="1">
      <c r="K1857" s="346"/>
      <c r="L1857" s="67"/>
      <c r="N1857" s="67"/>
    </row>
    <row r="1858" spans="11:14" ht="24.95" customHeight="1">
      <c r="K1858" s="346"/>
      <c r="L1858" s="67"/>
      <c r="N1858" s="67"/>
    </row>
    <row r="1859" spans="11:14" ht="24.95" customHeight="1">
      <c r="K1859" s="346"/>
      <c r="L1859" s="67"/>
      <c r="N1859" s="67"/>
    </row>
    <row r="1860" spans="11:14" ht="24.95" customHeight="1">
      <c r="K1860" s="346"/>
      <c r="L1860" s="67"/>
      <c r="N1860" s="67"/>
    </row>
    <row r="1861" spans="11:14" ht="24.95" customHeight="1">
      <c r="K1861" s="346"/>
      <c r="L1861" s="67"/>
      <c r="N1861" s="67"/>
    </row>
    <row r="1862" spans="11:14" ht="24.95" customHeight="1">
      <c r="K1862" s="346"/>
      <c r="L1862" s="67"/>
      <c r="N1862" s="67"/>
    </row>
    <row r="1863" spans="11:14" ht="24.95" customHeight="1">
      <c r="K1863" s="346"/>
      <c r="L1863" s="67"/>
      <c r="N1863" s="67"/>
    </row>
    <row r="1864" spans="11:14" ht="24.95" customHeight="1">
      <c r="K1864" s="346"/>
      <c r="L1864" s="67"/>
      <c r="N1864" s="67"/>
    </row>
    <row r="1865" spans="11:14" ht="24.95" customHeight="1">
      <c r="K1865" s="346"/>
      <c r="L1865" s="67"/>
      <c r="N1865" s="67"/>
    </row>
    <row r="1866" spans="11:14" ht="24.95" customHeight="1">
      <c r="K1866" s="346"/>
      <c r="L1866" s="67"/>
      <c r="N1866" s="67"/>
    </row>
    <row r="1867" spans="11:14" ht="24.95" customHeight="1">
      <c r="K1867" s="346"/>
      <c r="L1867" s="67"/>
      <c r="N1867" s="67"/>
    </row>
    <row r="1868" spans="11:14" ht="24.95" customHeight="1">
      <c r="K1868" s="346"/>
      <c r="L1868" s="67"/>
      <c r="N1868" s="67"/>
    </row>
    <row r="1869" spans="11:14" ht="24.95" customHeight="1">
      <c r="K1869" s="346"/>
      <c r="L1869" s="67"/>
      <c r="N1869" s="67"/>
    </row>
    <row r="1870" spans="11:14" ht="24.95" customHeight="1">
      <c r="K1870" s="346"/>
      <c r="L1870" s="67"/>
      <c r="N1870" s="67"/>
    </row>
    <row r="1871" spans="11:14" ht="24.95" customHeight="1">
      <c r="K1871" s="346"/>
      <c r="L1871" s="67"/>
      <c r="N1871" s="67"/>
    </row>
    <row r="1872" spans="11:14" ht="24.95" customHeight="1">
      <c r="K1872" s="346"/>
      <c r="L1872" s="67"/>
      <c r="N1872" s="67"/>
    </row>
    <row r="1873" spans="11:14" ht="24.95" customHeight="1">
      <c r="K1873" s="346"/>
      <c r="L1873" s="67"/>
      <c r="N1873" s="67"/>
    </row>
    <row r="1874" spans="11:14" ht="24.95" customHeight="1">
      <c r="K1874" s="346"/>
      <c r="L1874" s="67"/>
      <c r="N1874" s="67"/>
    </row>
    <row r="1875" spans="11:14" ht="24.95" customHeight="1">
      <c r="K1875" s="346"/>
      <c r="L1875" s="67"/>
      <c r="N1875" s="67"/>
    </row>
    <row r="1876" spans="11:14" ht="24.95" customHeight="1">
      <c r="K1876" s="346"/>
      <c r="L1876" s="67"/>
      <c r="N1876" s="67"/>
    </row>
    <row r="1877" spans="11:14" ht="24.95" customHeight="1">
      <c r="K1877" s="346"/>
      <c r="L1877" s="67"/>
      <c r="N1877" s="67"/>
    </row>
    <row r="1878" spans="11:14" ht="24.95" customHeight="1">
      <c r="K1878" s="346"/>
      <c r="L1878" s="67"/>
      <c r="N1878" s="67"/>
    </row>
    <row r="1879" spans="11:14" ht="24.95" customHeight="1">
      <c r="K1879" s="346"/>
      <c r="L1879" s="67"/>
      <c r="N1879" s="67"/>
    </row>
    <row r="1880" spans="11:14" ht="24.95" customHeight="1">
      <c r="K1880" s="346"/>
      <c r="L1880" s="67"/>
      <c r="N1880" s="67"/>
    </row>
    <row r="1881" spans="11:14" ht="24.95" customHeight="1">
      <c r="K1881" s="346"/>
      <c r="L1881" s="67"/>
      <c r="N1881" s="67"/>
    </row>
    <row r="1882" spans="11:14" ht="24.95" customHeight="1">
      <c r="K1882" s="346"/>
      <c r="L1882" s="67"/>
      <c r="N1882" s="67"/>
    </row>
    <row r="1883" spans="11:14" ht="24.95" customHeight="1">
      <c r="K1883" s="346"/>
      <c r="L1883" s="67"/>
      <c r="N1883" s="67"/>
    </row>
    <row r="1884" spans="11:14" ht="24.95" customHeight="1">
      <c r="K1884" s="346"/>
      <c r="L1884" s="67"/>
      <c r="N1884" s="67"/>
    </row>
    <row r="1885" spans="11:14" ht="24.95" customHeight="1">
      <c r="K1885" s="346"/>
      <c r="L1885" s="67"/>
      <c r="N1885" s="67"/>
    </row>
    <row r="1886" spans="11:14" ht="24.95" customHeight="1">
      <c r="K1886" s="346"/>
      <c r="L1886" s="67"/>
      <c r="N1886" s="67"/>
    </row>
    <row r="1887" spans="11:14" ht="24.95" customHeight="1">
      <c r="K1887" s="346"/>
      <c r="L1887" s="67"/>
      <c r="N1887" s="67"/>
    </row>
    <row r="1888" spans="11:14" ht="24.95" customHeight="1">
      <c r="K1888" s="346"/>
      <c r="L1888" s="67"/>
      <c r="N1888" s="67"/>
    </row>
    <row r="1889" spans="11:14" ht="24.95" customHeight="1">
      <c r="K1889" s="346"/>
      <c r="L1889" s="67"/>
      <c r="N1889" s="67"/>
    </row>
    <row r="1890" spans="11:14" ht="24.95" customHeight="1">
      <c r="K1890" s="346"/>
      <c r="L1890" s="67"/>
      <c r="N1890" s="67"/>
    </row>
    <row r="1891" spans="11:14" ht="24.95" customHeight="1">
      <c r="K1891" s="346"/>
      <c r="L1891" s="67"/>
      <c r="N1891" s="67"/>
    </row>
    <row r="1892" spans="11:14" ht="24.95" customHeight="1">
      <c r="K1892" s="346"/>
      <c r="L1892" s="67"/>
      <c r="N1892" s="67"/>
    </row>
    <row r="1893" spans="11:14" ht="24.95" customHeight="1">
      <c r="K1893" s="346"/>
      <c r="L1893" s="67"/>
      <c r="N1893" s="67"/>
    </row>
    <row r="1894" spans="11:14" ht="24.95" customHeight="1">
      <c r="K1894" s="346"/>
      <c r="L1894" s="67"/>
      <c r="N1894" s="67"/>
    </row>
    <row r="1895" spans="11:14" ht="24.95" customHeight="1">
      <c r="K1895" s="346"/>
      <c r="L1895" s="67"/>
      <c r="N1895" s="67"/>
    </row>
    <row r="1896" spans="11:14" ht="24.95" customHeight="1">
      <c r="K1896" s="346"/>
      <c r="L1896" s="67"/>
      <c r="N1896" s="67"/>
    </row>
    <row r="1897" spans="11:14" ht="24.95" customHeight="1">
      <c r="K1897" s="346"/>
      <c r="L1897" s="67"/>
      <c r="N1897" s="67"/>
    </row>
    <row r="1898" spans="11:14" ht="24.95" customHeight="1">
      <c r="K1898" s="346"/>
      <c r="L1898" s="67"/>
      <c r="N1898" s="67"/>
    </row>
    <row r="1899" spans="11:14" ht="24.95" customHeight="1">
      <c r="K1899" s="346"/>
      <c r="L1899" s="67"/>
      <c r="N1899" s="67"/>
    </row>
    <row r="1900" spans="11:14" ht="24.95" customHeight="1">
      <c r="K1900" s="346"/>
      <c r="L1900" s="67"/>
      <c r="N1900" s="67"/>
    </row>
    <row r="1901" spans="11:14" ht="24.95" customHeight="1">
      <c r="K1901" s="346"/>
      <c r="L1901" s="67"/>
      <c r="N1901" s="67"/>
    </row>
    <row r="1902" spans="11:14" ht="24.95" customHeight="1">
      <c r="K1902" s="346"/>
      <c r="L1902" s="67"/>
      <c r="N1902" s="67"/>
    </row>
    <row r="1903" spans="11:14" ht="24.95" customHeight="1">
      <c r="K1903" s="346"/>
      <c r="L1903" s="67"/>
      <c r="N1903" s="67"/>
    </row>
    <row r="1904" spans="11:14" ht="24.95" customHeight="1">
      <c r="K1904" s="346"/>
      <c r="L1904" s="67"/>
      <c r="N1904" s="67"/>
    </row>
    <row r="1905" spans="11:14" ht="24.95" customHeight="1">
      <c r="K1905" s="346"/>
      <c r="L1905" s="67"/>
      <c r="N1905" s="67"/>
    </row>
    <row r="1906" spans="11:14" ht="24.95" customHeight="1">
      <c r="K1906" s="346"/>
      <c r="L1906" s="67"/>
      <c r="N1906" s="67"/>
    </row>
    <row r="1907" spans="11:14" ht="24.95" customHeight="1">
      <c r="K1907" s="346"/>
      <c r="L1907" s="67"/>
      <c r="N1907" s="67"/>
    </row>
    <row r="1908" spans="11:14" ht="24.95" customHeight="1">
      <c r="K1908" s="346"/>
      <c r="L1908" s="67"/>
      <c r="N1908" s="67"/>
    </row>
    <row r="1909" spans="11:14" ht="24.95" customHeight="1">
      <c r="K1909" s="346"/>
      <c r="L1909" s="67"/>
      <c r="N1909" s="67"/>
    </row>
    <row r="1910" spans="11:14" ht="24.95" customHeight="1">
      <c r="K1910" s="346"/>
      <c r="L1910" s="67"/>
      <c r="N1910" s="67"/>
    </row>
    <row r="1911" spans="11:14" ht="24.95" customHeight="1">
      <c r="K1911" s="346"/>
      <c r="L1911" s="67"/>
      <c r="N1911" s="67"/>
    </row>
    <row r="1912" spans="11:14" ht="24.95" customHeight="1">
      <c r="K1912" s="346"/>
      <c r="L1912" s="67"/>
      <c r="N1912" s="67"/>
    </row>
    <row r="1913" spans="11:14" ht="24.95" customHeight="1">
      <c r="K1913" s="346"/>
      <c r="L1913" s="67"/>
      <c r="N1913" s="67"/>
    </row>
    <row r="1914" spans="11:14" ht="24.95" customHeight="1">
      <c r="K1914" s="346"/>
      <c r="L1914" s="67"/>
      <c r="N1914" s="67"/>
    </row>
    <row r="1915" spans="11:14" ht="24.95" customHeight="1">
      <c r="K1915" s="346"/>
      <c r="L1915" s="67"/>
      <c r="N1915" s="67"/>
    </row>
    <row r="1916" spans="11:14" ht="24.95" customHeight="1">
      <c r="K1916" s="346"/>
      <c r="L1916" s="67"/>
      <c r="N1916" s="67"/>
    </row>
    <row r="1917" spans="11:14" ht="24.95" customHeight="1">
      <c r="K1917" s="346"/>
      <c r="L1917" s="67"/>
      <c r="N1917" s="67"/>
    </row>
    <row r="1918" spans="11:14" ht="24.95" customHeight="1">
      <c r="K1918" s="346"/>
      <c r="L1918" s="67"/>
      <c r="N1918" s="67"/>
    </row>
    <row r="1919" spans="11:14" ht="24.95" customHeight="1">
      <c r="K1919" s="346"/>
      <c r="L1919" s="67"/>
      <c r="N1919" s="67"/>
    </row>
    <row r="1920" spans="11:14" ht="24.95" customHeight="1">
      <c r="K1920" s="346"/>
      <c r="L1920" s="67"/>
      <c r="N1920" s="67"/>
    </row>
    <row r="1921" spans="11:14" ht="24.95" customHeight="1">
      <c r="K1921" s="346"/>
      <c r="L1921" s="67"/>
      <c r="N1921" s="67"/>
    </row>
    <row r="1922" spans="11:14" ht="24.95" customHeight="1">
      <c r="K1922" s="346"/>
      <c r="L1922" s="67"/>
      <c r="N1922" s="67"/>
    </row>
    <row r="1923" spans="11:14" ht="24.95" customHeight="1">
      <c r="K1923" s="346"/>
      <c r="L1923" s="67"/>
      <c r="N1923" s="67"/>
    </row>
    <row r="1924" spans="11:14" ht="24.95" customHeight="1">
      <c r="K1924" s="346"/>
      <c r="L1924" s="67"/>
      <c r="N1924" s="67"/>
    </row>
    <row r="1925" spans="11:14" ht="24.95" customHeight="1">
      <c r="K1925" s="346"/>
      <c r="L1925" s="67"/>
      <c r="N1925" s="67"/>
    </row>
    <row r="1926" spans="11:14" ht="24.95" customHeight="1">
      <c r="K1926" s="346"/>
      <c r="L1926" s="67"/>
      <c r="N1926" s="67"/>
    </row>
    <row r="1927" spans="11:14" ht="24.95" customHeight="1">
      <c r="K1927" s="346"/>
      <c r="L1927" s="67"/>
      <c r="N1927" s="67"/>
    </row>
    <row r="1928" spans="11:14" ht="24.95" customHeight="1">
      <c r="K1928" s="346"/>
      <c r="L1928" s="67"/>
      <c r="N1928" s="67"/>
    </row>
    <row r="1929" spans="11:14" ht="24.95" customHeight="1">
      <c r="K1929" s="346"/>
      <c r="L1929" s="67"/>
      <c r="N1929" s="67"/>
    </row>
    <row r="1930" spans="11:14" ht="24.95" customHeight="1">
      <c r="K1930" s="346"/>
      <c r="L1930" s="67"/>
      <c r="N1930" s="67"/>
    </row>
    <row r="1931" spans="11:14" ht="24.95" customHeight="1">
      <c r="K1931" s="346"/>
      <c r="L1931" s="67"/>
      <c r="N1931" s="67"/>
    </row>
    <row r="1932" spans="11:14" ht="24.95" customHeight="1">
      <c r="K1932" s="346"/>
      <c r="L1932" s="67"/>
      <c r="N1932" s="67"/>
    </row>
    <row r="1933" spans="11:14" ht="24.95" customHeight="1">
      <c r="K1933" s="346"/>
      <c r="L1933" s="67"/>
      <c r="N1933" s="67"/>
    </row>
    <row r="1934" spans="11:14" ht="24.95" customHeight="1">
      <c r="K1934" s="346"/>
      <c r="L1934" s="67"/>
      <c r="N1934" s="67"/>
    </row>
    <row r="1935" spans="11:14" ht="24.95" customHeight="1">
      <c r="K1935" s="346"/>
      <c r="L1935" s="67"/>
      <c r="N1935" s="67"/>
    </row>
    <row r="1936" spans="11:14" ht="24.95" customHeight="1">
      <c r="K1936" s="346"/>
      <c r="L1936" s="67"/>
      <c r="N1936" s="67"/>
    </row>
    <row r="1937" spans="11:14" ht="24.95" customHeight="1">
      <c r="K1937" s="346"/>
      <c r="L1937" s="67"/>
      <c r="N1937" s="67"/>
    </row>
    <row r="1938" spans="11:14" ht="24.95" customHeight="1">
      <c r="K1938" s="346"/>
      <c r="L1938" s="67"/>
      <c r="N1938" s="67"/>
    </row>
    <row r="1939" spans="11:14" ht="24.95" customHeight="1">
      <c r="K1939" s="346"/>
      <c r="L1939" s="67"/>
      <c r="N1939" s="67"/>
    </row>
    <row r="1940" spans="11:14" ht="24.95" customHeight="1">
      <c r="K1940" s="346"/>
      <c r="L1940" s="67"/>
      <c r="N1940" s="67"/>
    </row>
    <row r="1941" spans="11:14" ht="24.95" customHeight="1">
      <c r="K1941" s="346"/>
      <c r="L1941" s="67"/>
      <c r="N1941" s="67"/>
    </row>
    <row r="1942" spans="11:14" ht="24.95" customHeight="1">
      <c r="K1942" s="346"/>
      <c r="L1942" s="67"/>
      <c r="N1942" s="67"/>
    </row>
    <row r="1943" spans="11:14" ht="24.95" customHeight="1">
      <c r="K1943" s="346"/>
      <c r="L1943" s="67"/>
      <c r="N1943" s="67"/>
    </row>
    <row r="1944" spans="11:14" ht="24.95" customHeight="1">
      <c r="K1944" s="346"/>
      <c r="L1944" s="67"/>
      <c r="N1944" s="67"/>
    </row>
    <row r="1945" spans="11:14" ht="24.95" customHeight="1">
      <c r="K1945" s="346"/>
      <c r="L1945" s="67"/>
      <c r="N1945" s="67"/>
    </row>
    <row r="1946" spans="11:14" ht="24.95" customHeight="1">
      <c r="K1946" s="346"/>
      <c r="L1946" s="67"/>
      <c r="N1946" s="67"/>
    </row>
    <row r="1947" spans="11:14" ht="24.95" customHeight="1">
      <c r="K1947" s="346"/>
      <c r="L1947" s="67"/>
      <c r="N1947" s="67"/>
    </row>
    <row r="1948" spans="11:14" ht="24.95" customHeight="1">
      <c r="K1948" s="346"/>
      <c r="L1948" s="67"/>
      <c r="N1948" s="67"/>
    </row>
    <row r="1949" spans="11:14" ht="24.95" customHeight="1">
      <c r="K1949" s="346"/>
      <c r="L1949" s="67"/>
      <c r="N1949" s="67"/>
    </row>
    <row r="1950" spans="11:14" ht="24.95" customHeight="1">
      <c r="K1950" s="346"/>
      <c r="L1950" s="67"/>
      <c r="N1950" s="67"/>
    </row>
    <row r="1951" spans="11:14" ht="24.95" customHeight="1">
      <c r="K1951" s="346"/>
      <c r="L1951" s="67"/>
      <c r="N1951" s="67"/>
    </row>
    <row r="1952" spans="11:14" ht="24.95" customHeight="1">
      <c r="K1952" s="346"/>
      <c r="L1952" s="67"/>
      <c r="N1952" s="67"/>
    </row>
    <row r="1953" spans="11:14" ht="24.95" customHeight="1">
      <c r="K1953" s="346"/>
      <c r="L1953" s="67"/>
      <c r="N1953" s="67"/>
    </row>
    <row r="1954" spans="11:14" ht="24.95" customHeight="1">
      <c r="K1954" s="346"/>
      <c r="L1954" s="67"/>
      <c r="N1954" s="67"/>
    </row>
    <row r="1955" spans="11:14" ht="24.95" customHeight="1">
      <c r="K1955" s="346"/>
      <c r="L1955" s="67"/>
      <c r="N1955" s="67"/>
    </row>
    <row r="1956" spans="11:14" ht="24.95" customHeight="1">
      <c r="K1956" s="346"/>
      <c r="L1956" s="67"/>
      <c r="N1956" s="67"/>
    </row>
    <row r="1957" spans="11:14" ht="24.95" customHeight="1">
      <c r="K1957" s="346"/>
      <c r="L1957" s="67"/>
      <c r="N1957" s="67"/>
    </row>
    <row r="1958" spans="11:14" ht="24.95" customHeight="1">
      <c r="K1958" s="346"/>
      <c r="L1958" s="67"/>
      <c r="N1958" s="67"/>
    </row>
    <row r="1959" spans="11:14" ht="24.95" customHeight="1">
      <c r="K1959" s="346"/>
      <c r="L1959" s="67"/>
      <c r="N1959" s="67"/>
    </row>
    <row r="1960" spans="11:14" ht="24.95" customHeight="1">
      <c r="K1960" s="346"/>
      <c r="L1960" s="67"/>
      <c r="N1960" s="67"/>
    </row>
    <row r="1961" spans="11:14" ht="24.95" customHeight="1">
      <c r="K1961" s="346"/>
      <c r="L1961" s="67"/>
      <c r="N1961" s="67"/>
    </row>
    <row r="1962" spans="11:14" ht="24.95" customHeight="1">
      <c r="K1962" s="346"/>
      <c r="L1962" s="67"/>
      <c r="N1962" s="67"/>
    </row>
    <row r="1963" spans="11:14" ht="24.95" customHeight="1">
      <c r="K1963" s="346"/>
      <c r="L1963" s="67"/>
      <c r="N1963" s="67"/>
    </row>
    <row r="1964" spans="11:14" ht="24.95" customHeight="1">
      <c r="K1964" s="346"/>
      <c r="L1964" s="67"/>
      <c r="N1964" s="67"/>
    </row>
    <row r="1965" spans="11:14" ht="24.95" customHeight="1">
      <c r="K1965" s="346"/>
      <c r="L1965" s="67"/>
      <c r="N1965" s="67"/>
    </row>
    <row r="1966" spans="11:14" ht="24.95" customHeight="1">
      <c r="K1966" s="346"/>
      <c r="L1966" s="67"/>
      <c r="N1966" s="67"/>
    </row>
    <row r="1967" spans="11:14" ht="24.95" customHeight="1">
      <c r="K1967" s="346"/>
      <c r="L1967" s="67"/>
      <c r="N1967" s="67"/>
    </row>
    <row r="1968" spans="11:14" ht="24.95" customHeight="1">
      <c r="K1968" s="346"/>
      <c r="L1968" s="67"/>
      <c r="N1968" s="67"/>
    </row>
    <row r="1969" spans="11:14" ht="24.95" customHeight="1">
      <c r="K1969" s="346"/>
      <c r="L1969" s="67"/>
      <c r="N1969" s="67"/>
    </row>
    <row r="1970" spans="11:14" ht="24.95" customHeight="1">
      <c r="K1970" s="346"/>
      <c r="L1970" s="67"/>
      <c r="N1970" s="67"/>
    </row>
    <row r="1971" spans="11:14" ht="24.95" customHeight="1">
      <c r="K1971" s="346"/>
      <c r="L1971" s="67"/>
      <c r="N1971" s="67"/>
    </row>
    <row r="1972" spans="11:14" ht="24.95" customHeight="1">
      <c r="K1972" s="346"/>
      <c r="L1972" s="67"/>
      <c r="N1972" s="67"/>
    </row>
    <row r="1973" spans="11:14" ht="24.95" customHeight="1">
      <c r="K1973" s="346"/>
      <c r="L1973" s="67"/>
      <c r="N1973" s="67"/>
    </row>
    <row r="1974" spans="11:14" ht="24.95" customHeight="1">
      <c r="K1974" s="346"/>
      <c r="L1974" s="67"/>
      <c r="N1974" s="67"/>
    </row>
    <row r="1975" spans="11:14" ht="24.95" customHeight="1">
      <c r="K1975" s="346"/>
      <c r="L1975" s="67"/>
      <c r="N1975" s="67"/>
    </row>
    <row r="1976" spans="11:14" ht="24.95" customHeight="1">
      <c r="K1976" s="346"/>
      <c r="L1976" s="67"/>
      <c r="N1976" s="67"/>
    </row>
    <row r="1977" spans="11:14" ht="24.95" customHeight="1">
      <c r="K1977" s="346"/>
      <c r="L1977" s="67"/>
      <c r="N1977" s="67"/>
    </row>
    <row r="1978" spans="11:14" ht="24.95" customHeight="1">
      <c r="K1978" s="346"/>
      <c r="L1978" s="67"/>
      <c r="N1978" s="67"/>
    </row>
    <row r="1979" spans="11:14" ht="24.95" customHeight="1">
      <c r="K1979" s="346"/>
      <c r="L1979" s="67"/>
      <c r="N1979" s="67"/>
    </row>
    <row r="1980" spans="11:14" ht="24.95" customHeight="1">
      <c r="K1980" s="346"/>
      <c r="L1980" s="67"/>
      <c r="N1980" s="67"/>
    </row>
    <row r="1981" spans="11:14" ht="24.95" customHeight="1">
      <c r="K1981" s="346"/>
      <c r="L1981" s="67"/>
      <c r="N1981" s="67"/>
    </row>
    <row r="1982" spans="11:14" ht="24.95" customHeight="1">
      <c r="K1982" s="346"/>
      <c r="L1982" s="67"/>
      <c r="N1982" s="67"/>
    </row>
    <row r="1983" spans="11:14" ht="24.95" customHeight="1">
      <c r="K1983" s="346"/>
      <c r="L1983" s="67"/>
      <c r="N1983" s="67"/>
    </row>
    <row r="1984" spans="11:14" ht="24.95" customHeight="1">
      <c r="K1984" s="346"/>
      <c r="L1984" s="67"/>
      <c r="N1984" s="67"/>
    </row>
    <row r="1985" spans="11:14" ht="24.95" customHeight="1">
      <c r="K1985" s="346"/>
      <c r="L1985" s="67"/>
      <c r="N1985" s="67"/>
    </row>
    <row r="1986" spans="11:14" ht="24.95" customHeight="1">
      <c r="K1986" s="346"/>
      <c r="L1986" s="67"/>
      <c r="N1986" s="67"/>
    </row>
    <row r="1987" spans="11:14" ht="24.95" customHeight="1">
      <c r="K1987" s="346"/>
      <c r="L1987" s="67"/>
      <c r="N1987" s="67"/>
    </row>
    <row r="1988" spans="11:14" ht="24.95" customHeight="1">
      <c r="K1988" s="346"/>
      <c r="L1988" s="67"/>
      <c r="N1988" s="67"/>
    </row>
    <row r="1989" spans="11:14" ht="24.95" customHeight="1">
      <c r="K1989" s="346"/>
      <c r="L1989" s="67"/>
      <c r="N1989" s="67"/>
    </row>
    <row r="1990" spans="11:14" ht="24.95" customHeight="1">
      <c r="K1990" s="346"/>
      <c r="L1990" s="67"/>
      <c r="N1990" s="67"/>
    </row>
    <row r="1991" spans="11:14" ht="24.95" customHeight="1">
      <c r="K1991" s="346"/>
      <c r="L1991" s="67"/>
      <c r="N1991" s="67"/>
    </row>
    <row r="1992" spans="11:14" ht="24.95" customHeight="1">
      <c r="K1992" s="346"/>
      <c r="L1992" s="67"/>
      <c r="N1992" s="67"/>
    </row>
    <row r="1993" spans="11:14" ht="24.95" customHeight="1">
      <c r="K1993" s="346"/>
      <c r="L1993" s="67"/>
      <c r="N1993" s="67"/>
    </row>
    <row r="1994" spans="11:14" ht="24.95" customHeight="1">
      <c r="K1994" s="346"/>
      <c r="L1994" s="67"/>
      <c r="N1994" s="67"/>
    </row>
    <row r="1995" spans="11:14" ht="24.95" customHeight="1">
      <c r="K1995" s="346"/>
      <c r="L1995" s="67"/>
      <c r="N1995" s="67"/>
    </row>
    <row r="1996" spans="11:14" ht="24.95" customHeight="1">
      <c r="K1996" s="346"/>
      <c r="L1996" s="67"/>
      <c r="N1996" s="67"/>
    </row>
    <row r="1997" spans="11:14" ht="24.95" customHeight="1">
      <c r="K1997" s="346"/>
      <c r="L1997" s="67"/>
      <c r="N1997" s="67"/>
    </row>
    <row r="1998" spans="11:14" ht="24.95" customHeight="1">
      <c r="K1998" s="346"/>
      <c r="L1998" s="67"/>
      <c r="N1998" s="67"/>
    </row>
    <row r="1999" spans="11:14" ht="24.95" customHeight="1">
      <c r="K1999" s="346"/>
      <c r="L1999" s="67"/>
      <c r="N1999" s="67"/>
    </row>
    <row r="2000" spans="11:14" ht="24.95" customHeight="1">
      <c r="K2000" s="346"/>
      <c r="L2000" s="67"/>
      <c r="N2000" s="67"/>
    </row>
    <row r="2001" spans="11:14" ht="24.95" customHeight="1">
      <c r="K2001" s="346"/>
      <c r="L2001" s="67"/>
      <c r="N2001" s="67"/>
    </row>
    <row r="2002" spans="11:14" ht="24.95" customHeight="1">
      <c r="K2002" s="346"/>
      <c r="L2002" s="67"/>
      <c r="N2002" s="67"/>
    </row>
    <row r="2003" spans="11:14" ht="24.95" customHeight="1">
      <c r="K2003" s="346"/>
      <c r="L2003" s="67"/>
      <c r="N2003" s="67"/>
    </row>
    <row r="2004" spans="11:14" ht="24.95" customHeight="1">
      <c r="K2004" s="346"/>
      <c r="L2004" s="67"/>
      <c r="N2004" s="67"/>
    </row>
    <row r="2005" spans="11:14" ht="24.95" customHeight="1">
      <c r="K2005" s="346"/>
      <c r="L2005" s="67"/>
      <c r="N2005" s="67"/>
    </row>
    <row r="2006" spans="11:14" ht="24.95" customHeight="1">
      <c r="K2006" s="346"/>
      <c r="L2006" s="67"/>
      <c r="N2006" s="67"/>
    </row>
    <row r="2007" spans="11:14" ht="24.95" customHeight="1">
      <c r="K2007" s="346"/>
      <c r="L2007" s="67"/>
      <c r="N2007" s="67"/>
    </row>
    <row r="2008" spans="11:14" ht="24.95" customHeight="1">
      <c r="K2008" s="346"/>
      <c r="L2008" s="67"/>
      <c r="N2008" s="67"/>
    </row>
    <row r="2009" spans="11:14" ht="24.95" customHeight="1">
      <c r="K2009" s="346"/>
      <c r="L2009" s="67"/>
      <c r="N2009" s="67"/>
    </row>
    <row r="2010" spans="11:14" ht="24.95" customHeight="1">
      <c r="K2010" s="346"/>
      <c r="L2010" s="67"/>
      <c r="N2010" s="67"/>
    </row>
    <row r="2011" spans="11:14" ht="24.95" customHeight="1">
      <c r="K2011" s="346"/>
      <c r="L2011" s="67"/>
      <c r="N2011" s="67"/>
    </row>
    <row r="2012" spans="11:14" ht="24.95" customHeight="1">
      <c r="K2012" s="346"/>
      <c r="L2012" s="67"/>
      <c r="N2012" s="67"/>
    </row>
    <row r="2013" spans="11:14" ht="24.95" customHeight="1">
      <c r="K2013" s="346"/>
      <c r="L2013" s="67"/>
      <c r="N2013" s="67"/>
    </row>
    <row r="2014" spans="11:14" ht="24.95" customHeight="1">
      <c r="K2014" s="346"/>
      <c r="L2014" s="67"/>
      <c r="N2014" s="67"/>
    </row>
    <row r="2015" spans="11:14" ht="24.95" customHeight="1">
      <c r="K2015" s="346"/>
      <c r="L2015" s="67"/>
      <c r="N2015" s="67"/>
    </row>
    <row r="2016" spans="11:14" ht="24.95" customHeight="1">
      <c r="K2016" s="346"/>
      <c r="L2016" s="67"/>
      <c r="N2016" s="67"/>
    </row>
    <row r="2017" spans="11:14" ht="24.95" customHeight="1">
      <c r="K2017" s="346"/>
      <c r="L2017" s="67"/>
      <c r="N2017" s="67"/>
    </row>
    <row r="2018" spans="11:14" ht="24.95" customHeight="1">
      <c r="K2018" s="346"/>
      <c r="L2018" s="67"/>
      <c r="N2018" s="67"/>
    </row>
    <row r="2019" spans="11:14" ht="24.95" customHeight="1">
      <c r="K2019" s="346"/>
      <c r="L2019" s="67"/>
      <c r="N2019" s="67"/>
    </row>
    <row r="2020" spans="11:14" ht="24.95" customHeight="1">
      <c r="K2020" s="346"/>
      <c r="L2020" s="67"/>
      <c r="N2020" s="67"/>
    </row>
    <row r="2021" spans="11:14" ht="24.95" customHeight="1">
      <c r="K2021" s="346"/>
      <c r="L2021" s="67"/>
      <c r="N2021" s="67"/>
    </row>
    <row r="2022" spans="11:14" ht="24.95" customHeight="1">
      <c r="K2022" s="346"/>
      <c r="L2022" s="67"/>
      <c r="N2022" s="67"/>
    </row>
    <row r="2023" spans="11:14" ht="24.95" customHeight="1">
      <c r="K2023" s="346"/>
      <c r="L2023" s="67"/>
      <c r="N2023" s="67"/>
    </row>
    <row r="2024" spans="11:14" ht="24.95" customHeight="1">
      <c r="K2024" s="346"/>
      <c r="L2024" s="67"/>
      <c r="N2024" s="67"/>
    </row>
    <row r="2025" spans="11:14" ht="24.95" customHeight="1">
      <c r="K2025" s="346"/>
      <c r="L2025" s="67"/>
      <c r="N2025" s="67"/>
    </row>
    <row r="2026" spans="11:14" ht="24.95" customHeight="1">
      <c r="K2026" s="346"/>
      <c r="L2026" s="67"/>
      <c r="N2026" s="67"/>
    </row>
    <row r="2027" spans="11:14" ht="24.95" customHeight="1">
      <c r="K2027" s="346"/>
      <c r="L2027" s="67"/>
      <c r="N2027" s="67"/>
    </row>
    <row r="2028" spans="11:14" ht="24.95" customHeight="1">
      <c r="K2028" s="346"/>
      <c r="L2028" s="67"/>
      <c r="N2028" s="67"/>
    </row>
    <row r="2029" spans="11:14" ht="24.95" customHeight="1">
      <c r="K2029" s="346"/>
      <c r="L2029" s="67"/>
      <c r="N2029" s="67"/>
    </row>
    <row r="2030" spans="11:14" ht="24.95" customHeight="1">
      <c r="K2030" s="346"/>
      <c r="L2030" s="67"/>
      <c r="N2030" s="67"/>
    </row>
    <row r="2031" spans="11:14" ht="24.95" customHeight="1">
      <c r="K2031" s="346"/>
      <c r="L2031" s="67"/>
      <c r="N2031" s="67"/>
    </row>
    <row r="2032" spans="11:14" ht="24.95" customHeight="1">
      <c r="K2032" s="346"/>
      <c r="L2032" s="67"/>
      <c r="N2032" s="67"/>
    </row>
    <row r="2033" spans="11:14" ht="24.95" customHeight="1">
      <c r="K2033" s="346"/>
      <c r="L2033" s="67"/>
      <c r="N2033" s="67"/>
    </row>
    <row r="2034" spans="11:14" ht="24.95" customHeight="1">
      <c r="K2034" s="346"/>
      <c r="L2034" s="67"/>
      <c r="N2034" s="67"/>
    </row>
    <row r="2035" spans="11:14" ht="24.95" customHeight="1">
      <c r="K2035" s="346"/>
      <c r="L2035" s="67"/>
      <c r="N2035" s="67"/>
    </row>
    <row r="2036" spans="11:14" ht="24.95" customHeight="1">
      <c r="K2036" s="346"/>
      <c r="L2036" s="67"/>
      <c r="N2036" s="67"/>
    </row>
    <row r="2037" spans="11:14" ht="24.95" customHeight="1">
      <c r="K2037" s="346"/>
      <c r="L2037" s="67"/>
      <c r="N2037" s="67"/>
    </row>
    <row r="2038" spans="11:14" ht="24.95" customHeight="1">
      <c r="K2038" s="346"/>
      <c r="L2038" s="67"/>
      <c r="N2038" s="67"/>
    </row>
    <row r="2039" spans="11:14" ht="24.95" customHeight="1">
      <c r="K2039" s="346"/>
      <c r="L2039" s="67"/>
      <c r="N2039" s="67"/>
    </row>
    <row r="2040" spans="11:14" ht="24.95" customHeight="1">
      <c r="K2040" s="346"/>
      <c r="L2040" s="67"/>
      <c r="N2040" s="67"/>
    </row>
    <row r="2041" spans="11:14" ht="24.95" customHeight="1">
      <c r="K2041" s="346"/>
      <c r="L2041" s="67"/>
      <c r="N2041" s="67"/>
    </row>
    <row r="2042" spans="11:14" ht="24.95" customHeight="1">
      <c r="K2042" s="346"/>
      <c r="L2042" s="67"/>
      <c r="N2042" s="67"/>
    </row>
    <row r="2043" spans="11:14" ht="24.95" customHeight="1">
      <c r="K2043" s="346"/>
      <c r="L2043" s="67"/>
      <c r="N2043" s="67"/>
    </row>
    <row r="2044" spans="11:14" ht="24.95" customHeight="1">
      <c r="K2044" s="346"/>
      <c r="L2044" s="67"/>
      <c r="N2044" s="67"/>
    </row>
    <row r="2045" spans="11:14" ht="24.95" customHeight="1">
      <c r="K2045" s="346"/>
      <c r="L2045" s="67"/>
      <c r="N2045" s="67"/>
    </row>
    <row r="2046" spans="11:14" ht="24.95" customHeight="1">
      <c r="K2046" s="346"/>
      <c r="L2046" s="67"/>
      <c r="N2046" s="67"/>
    </row>
    <row r="2047" spans="11:14" ht="24.95" customHeight="1">
      <c r="K2047" s="346"/>
      <c r="L2047" s="67"/>
      <c r="N2047" s="67"/>
    </row>
    <row r="2048" spans="11:14" ht="24.95" customHeight="1">
      <c r="K2048" s="346"/>
      <c r="L2048" s="67"/>
      <c r="N2048" s="67"/>
    </row>
    <row r="2049" spans="11:14" ht="24.95" customHeight="1">
      <c r="K2049" s="346"/>
      <c r="L2049" s="67"/>
      <c r="N2049" s="67"/>
    </row>
    <row r="2050" spans="11:14" ht="24.95" customHeight="1">
      <c r="K2050" s="346"/>
      <c r="L2050" s="67"/>
      <c r="N2050" s="67"/>
    </row>
    <row r="2051" spans="11:14" ht="24.95" customHeight="1">
      <c r="K2051" s="346"/>
      <c r="L2051" s="67"/>
      <c r="N2051" s="67"/>
    </row>
    <row r="2052" spans="11:14" ht="24.95" customHeight="1">
      <c r="K2052" s="346"/>
      <c r="L2052" s="67"/>
      <c r="N2052" s="67"/>
    </row>
    <row r="2053" spans="11:14" ht="24.95" customHeight="1">
      <c r="K2053" s="346"/>
      <c r="L2053" s="67"/>
      <c r="N2053" s="67"/>
    </row>
    <row r="2054" spans="11:14" ht="24.95" customHeight="1">
      <c r="K2054" s="346"/>
      <c r="L2054" s="67"/>
      <c r="N2054" s="67"/>
    </row>
    <row r="2055" spans="11:14" ht="24.95" customHeight="1">
      <c r="K2055" s="346"/>
      <c r="L2055" s="67"/>
      <c r="N2055" s="67"/>
    </row>
    <row r="2056" spans="11:14" ht="24.95" customHeight="1">
      <c r="K2056" s="346"/>
      <c r="L2056" s="67"/>
      <c r="N2056" s="67"/>
    </row>
    <row r="2057" spans="11:14" ht="24.95" customHeight="1">
      <c r="K2057" s="346"/>
      <c r="L2057" s="67"/>
      <c r="N2057" s="67"/>
    </row>
    <row r="2058" spans="11:14" ht="24.95" customHeight="1">
      <c r="K2058" s="346"/>
      <c r="L2058" s="67"/>
      <c r="N2058" s="67"/>
    </row>
    <row r="2059" spans="11:14" ht="24.95" customHeight="1">
      <c r="K2059" s="346"/>
      <c r="L2059" s="67"/>
      <c r="N2059" s="67"/>
    </row>
    <row r="2060" spans="11:14" ht="24.95" customHeight="1">
      <c r="K2060" s="346"/>
      <c r="L2060" s="67"/>
      <c r="N2060" s="67"/>
    </row>
    <row r="2061" spans="11:14" ht="24.95" customHeight="1">
      <c r="K2061" s="346"/>
      <c r="L2061" s="67"/>
      <c r="N2061" s="67"/>
    </row>
    <row r="2062" spans="11:14" ht="24.95" customHeight="1">
      <c r="K2062" s="346"/>
      <c r="L2062" s="67"/>
      <c r="N2062" s="67"/>
    </row>
    <row r="2063" spans="11:14" ht="24.95" customHeight="1">
      <c r="K2063" s="346"/>
      <c r="L2063" s="67"/>
      <c r="N2063" s="67"/>
    </row>
    <row r="2064" spans="11:14" ht="24.95" customHeight="1">
      <c r="K2064" s="346"/>
      <c r="L2064" s="67"/>
      <c r="N2064" s="67"/>
    </row>
    <row r="2065" spans="11:14" ht="24.95" customHeight="1">
      <c r="K2065" s="346"/>
      <c r="L2065" s="67"/>
      <c r="N2065" s="67"/>
    </row>
    <row r="2066" spans="11:14" ht="24.95" customHeight="1">
      <c r="K2066" s="346"/>
      <c r="L2066" s="67"/>
      <c r="N2066" s="67"/>
    </row>
    <row r="2067" spans="11:14" ht="24.95" customHeight="1">
      <c r="K2067" s="346"/>
      <c r="L2067" s="67"/>
      <c r="N2067" s="67"/>
    </row>
    <row r="2068" spans="11:14" ht="24.95" customHeight="1">
      <c r="K2068" s="346"/>
      <c r="L2068" s="67"/>
      <c r="N2068" s="67"/>
    </row>
    <row r="2069" spans="11:14" ht="24.95" customHeight="1">
      <c r="K2069" s="346"/>
      <c r="L2069" s="67"/>
      <c r="N2069" s="67"/>
    </row>
    <row r="2070" spans="11:14" ht="24.95" customHeight="1">
      <c r="K2070" s="346"/>
      <c r="L2070" s="67"/>
      <c r="N2070" s="67"/>
    </row>
    <row r="2071" spans="11:14" ht="24.95" customHeight="1">
      <c r="K2071" s="346"/>
      <c r="L2071" s="67"/>
      <c r="N2071" s="67"/>
    </row>
    <row r="2072" spans="11:14" ht="24.95" customHeight="1">
      <c r="K2072" s="346"/>
      <c r="L2072" s="67"/>
      <c r="N2072" s="67"/>
    </row>
    <row r="2073" spans="11:14" ht="24.95" customHeight="1">
      <c r="K2073" s="346"/>
      <c r="L2073" s="67"/>
      <c r="N2073" s="67"/>
    </row>
    <row r="2074" spans="11:14" ht="24.95" customHeight="1">
      <c r="K2074" s="346"/>
      <c r="L2074" s="67"/>
      <c r="N2074" s="67"/>
    </row>
    <row r="2075" spans="11:14" ht="24.95" customHeight="1">
      <c r="K2075" s="346"/>
      <c r="L2075" s="67"/>
      <c r="N2075" s="67"/>
    </row>
    <row r="2076" spans="11:14" ht="24.95" customHeight="1">
      <c r="K2076" s="346"/>
      <c r="L2076" s="67"/>
      <c r="N2076" s="67"/>
    </row>
    <row r="2077" spans="11:14" ht="24.95" customHeight="1">
      <c r="K2077" s="346"/>
      <c r="L2077" s="67"/>
      <c r="N2077" s="67"/>
    </row>
    <row r="2078" spans="11:14" ht="24.95" customHeight="1">
      <c r="K2078" s="346"/>
      <c r="L2078" s="67"/>
      <c r="N2078" s="67"/>
    </row>
    <row r="2079" spans="11:14" ht="24.95" customHeight="1">
      <c r="K2079" s="346"/>
      <c r="L2079" s="67"/>
      <c r="N2079" s="67"/>
    </row>
    <row r="2080" spans="11:14" ht="24.95" customHeight="1">
      <c r="K2080" s="346"/>
      <c r="L2080" s="67"/>
      <c r="N2080" s="67"/>
    </row>
    <row r="2081" spans="11:14" ht="24.95" customHeight="1">
      <c r="K2081" s="346"/>
      <c r="L2081" s="67"/>
      <c r="N2081" s="67"/>
    </row>
    <row r="2082" spans="11:14" ht="24.95" customHeight="1">
      <c r="K2082" s="346"/>
      <c r="L2082" s="67"/>
      <c r="N2082" s="67"/>
    </row>
    <row r="2083" spans="11:14" ht="24.95" customHeight="1">
      <c r="K2083" s="346"/>
      <c r="L2083" s="67"/>
      <c r="N2083" s="67"/>
    </row>
    <row r="2084" spans="11:14" ht="24.95" customHeight="1">
      <c r="K2084" s="346"/>
      <c r="L2084" s="67"/>
      <c r="N2084" s="67"/>
    </row>
    <row r="2085" spans="11:14" ht="24.95" customHeight="1">
      <c r="K2085" s="346"/>
      <c r="L2085" s="67"/>
      <c r="N2085" s="67"/>
    </row>
    <row r="2086" spans="11:14" ht="24.95" customHeight="1">
      <c r="K2086" s="346"/>
      <c r="L2086" s="67"/>
      <c r="N2086" s="67"/>
    </row>
    <row r="2087" spans="11:14" ht="24.95" customHeight="1">
      <c r="K2087" s="346"/>
      <c r="L2087" s="67"/>
      <c r="N2087" s="67"/>
    </row>
    <row r="2088" spans="11:14" ht="24.95" customHeight="1">
      <c r="K2088" s="346"/>
      <c r="L2088" s="67"/>
      <c r="N2088" s="67"/>
    </row>
    <row r="2089" spans="11:14" ht="24.95" customHeight="1">
      <c r="K2089" s="346"/>
      <c r="L2089" s="67"/>
      <c r="N2089" s="67"/>
    </row>
    <row r="2090" spans="11:14" ht="24.95" customHeight="1">
      <c r="K2090" s="346"/>
      <c r="L2090" s="67"/>
      <c r="N2090" s="67"/>
    </row>
    <row r="2091" spans="11:14" ht="24.95" customHeight="1">
      <c r="K2091" s="346"/>
      <c r="L2091" s="67"/>
      <c r="N2091" s="67"/>
    </row>
    <row r="2092" spans="11:14" ht="24.95" customHeight="1">
      <c r="K2092" s="346"/>
      <c r="L2092" s="67"/>
      <c r="N2092" s="67"/>
    </row>
    <row r="2093" spans="11:14" ht="24.95" customHeight="1">
      <c r="K2093" s="346"/>
      <c r="L2093" s="67"/>
      <c r="N2093" s="67"/>
    </row>
    <row r="2094" spans="11:14" ht="24.95" customHeight="1">
      <c r="K2094" s="346"/>
      <c r="L2094" s="67"/>
      <c r="N2094" s="67"/>
    </row>
    <row r="2095" spans="11:14" ht="24.95" customHeight="1">
      <c r="K2095" s="346"/>
      <c r="L2095" s="67"/>
      <c r="N2095" s="67"/>
    </row>
    <row r="2096" spans="11:14" ht="24.95" customHeight="1">
      <c r="K2096" s="346"/>
      <c r="L2096" s="67"/>
      <c r="N2096" s="67"/>
    </row>
    <row r="2097" spans="11:14" ht="24.95" customHeight="1">
      <c r="K2097" s="346"/>
      <c r="L2097" s="67"/>
      <c r="N2097" s="67"/>
    </row>
    <row r="2098" spans="11:14" ht="24.95" customHeight="1">
      <c r="K2098" s="346"/>
      <c r="L2098" s="67"/>
      <c r="N2098" s="67"/>
    </row>
    <row r="2099" spans="11:14" ht="24.95" customHeight="1">
      <c r="K2099" s="346"/>
      <c r="L2099" s="67"/>
      <c r="N2099" s="67"/>
    </row>
    <row r="2100" spans="11:14" ht="24.95" customHeight="1">
      <c r="K2100" s="346"/>
      <c r="L2100" s="67"/>
      <c r="N2100" s="67"/>
    </row>
    <row r="2101" spans="11:14" ht="24.95" customHeight="1">
      <c r="K2101" s="346"/>
      <c r="L2101" s="67"/>
      <c r="N2101" s="67"/>
    </row>
    <row r="2102" spans="11:14" ht="24.95" customHeight="1">
      <c r="K2102" s="346"/>
      <c r="L2102" s="67"/>
      <c r="N2102" s="67"/>
    </row>
    <row r="2103" spans="11:14" ht="24.95" customHeight="1">
      <c r="K2103" s="346"/>
      <c r="L2103" s="67"/>
      <c r="N2103" s="67"/>
    </row>
    <row r="2104" spans="11:14" ht="24.95" customHeight="1">
      <c r="K2104" s="346"/>
      <c r="L2104" s="67"/>
      <c r="N2104" s="67"/>
    </row>
    <row r="2105" spans="11:14" ht="24.95" customHeight="1">
      <c r="K2105" s="346"/>
      <c r="L2105" s="67"/>
      <c r="N2105" s="67"/>
    </row>
    <row r="2106" spans="11:14" ht="24.95" customHeight="1">
      <c r="K2106" s="346"/>
      <c r="L2106" s="67"/>
      <c r="N2106" s="67"/>
    </row>
    <row r="2107" spans="11:14" ht="24.95" customHeight="1">
      <c r="K2107" s="346"/>
      <c r="L2107" s="67"/>
      <c r="N2107" s="67"/>
    </row>
    <row r="2108" spans="11:14" ht="24.95" customHeight="1">
      <c r="K2108" s="346"/>
      <c r="L2108" s="67"/>
      <c r="N2108" s="67"/>
    </row>
    <row r="2109" spans="11:14" ht="24.95" customHeight="1">
      <c r="K2109" s="346"/>
      <c r="L2109" s="67"/>
      <c r="N2109" s="67"/>
    </row>
    <row r="2110" spans="11:14" ht="24.95" customHeight="1">
      <c r="K2110" s="346"/>
      <c r="L2110" s="67"/>
      <c r="N2110" s="67"/>
    </row>
    <row r="2111" spans="11:14" ht="24.95" customHeight="1">
      <c r="K2111" s="346"/>
      <c r="L2111" s="67"/>
      <c r="N2111" s="67"/>
    </row>
    <row r="2112" spans="11:14" ht="24.95" customHeight="1">
      <c r="K2112" s="346"/>
      <c r="L2112" s="67"/>
      <c r="N2112" s="67"/>
    </row>
    <row r="2113" spans="11:14" ht="24.95" customHeight="1">
      <c r="K2113" s="346"/>
      <c r="L2113" s="67"/>
      <c r="N2113" s="67"/>
    </row>
    <row r="2114" spans="11:14" ht="24.95" customHeight="1">
      <c r="K2114" s="346"/>
      <c r="L2114" s="67"/>
      <c r="N2114" s="67"/>
    </row>
    <row r="2115" spans="11:14" ht="24.95" customHeight="1">
      <c r="K2115" s="346"/>
      <c r="L2115" s="67"/>
      <c r="N2115" s="67"/>
    </row>
    <row r="2116" spans="11:14" ht="24.95" customHeight="1">
      <c r="K2116" s="346"/>
      <c r="L2116" s="67"/>
      <c r="N2116" s="67"/>
    </row>
    <row r="2117" spans="11:14" ht="24.95" customHeight="1">
      <c r="K2117" s="346"/>
      <c r="L2117" s="67"/>
      <c r="N2117" s="67"/>
    </row>
    <row r="2118" spans="11:14" ht="24.95" customHeight="1">
      <c r="K2118" s="346"/>
      <c r="L2118" s="67"/>
      <c r="N2118" s="67"/>
    </row>
    <row r="2119" spans="11:14" ht="24.95" customHeight="1">
      <c r="K2119" s="346"/>
      <c r="L2119" s="67"/>
      <c r="N2119" s="67"/>
    </row>
    <row r="2120" spans="11:14" ht="24.95" customHeight="1">
      <c r="K2120" s="346"/>
      <c r="L2120" s="67"/>
      <c r="N2120" s="67"/>
    </row>
    <row r="2121" spans="11:14" ht="24.95" customHeight="1">
      <c r="K2121" s="346"/>
      <c r="L2121" s="67"/>
      <c r="N2121" s="67"/>
    </row>
    <row r="2122" spans="11:14" ht="24.95" customHeight="1">
      <c r="K2122" s="346"/>
      <c r="L2122" s="67"/>
      <c r="N2122" s="67"/>
    </row>
    <row r="2123" spans="11:14" ht="24.95" customHeight="1">
      <c r="K2123" s="346"/>
      <c r="L2123" s="67"/>
      <c r="N2123" s="67"/>
    </row>
    <row r="2124" spans="11:14" ht="24.95" customHeight="1">
      <c r="K2124" s="346"/>
      <c r="L2124" s="67"/>
      <c r="N2124" s="67"/>
    </row>
    <row r="2125" spans="11:14" ht="24.95" customHeight="1">
      <c r="K2125" s="346"/>
      <c r="L2125" s="67"/>
      <c r="N2125" s="67"/>
    </row>
    <row r="2126" spans="11:14" ht="24.95" customHeight="1">
      <c r="K2126" s="346"/>
      <c r="L2126" s="67"/>
      <c r="N2126" s="67"/>
    </row>
    <row r="2127" spans="11:14" ht="24.95" customHeight="1">
      <c r="K2127" s="346"/>
      <c r="L2127" s="67"/>
      <c r="N2127" s="67"/>
    </row>
    <row r="2128" spans="11:14" ht="24.95" customHeight="1">
      <c r="K2128" s="346"/>
      <c r="L2128" s="67"/>
      <c r="N2128" s="67"/>
    </row>
    <row r="2129" spans="11:14" ht="24.95" customHeight="1">
      <c r="K2129" s="346"/>
      <c r="L2129" s="67"/>
      <c r="N2129" s="67"/>
    </row>
    <row r="2130" spans="11:14" ht="24.95" customHeight="1">
      <c r="K2130" s="346"/>
      <c r="L2130" s="67"/>
      <c r="N2130" s="67"/>
    </row>
    <row r="2131" spans="11:14" ht="24.95" customHeight="1">
      <c r="K2131" s="346"/>
      <c r="L2131" s="67"/>
      <c r="N2131" s="67"/>
    </row>
    <row r="2132" spans="11:14" ht="24.95" customHeight="1">
      <c r="K2132" s="346"/>
      <c r="L2132" s="67"/>
      <c r="N2132" s="67"/>
    </row>
    <row r="2133" spans="11:14" ht="24.95" customHeight="1">
      <c r="K2133" s="346"/>
      <c r="L2133" s="67"/>
      <c r="N2133" s="67"/>
    </row>
    <row r="2134" spans="11:14" ht="24.95" customHeight="1">
      <c r="K2134" s="346"/>
      <c r="L2134" s="67"/>
      <c r="N2134" s="67"/>
    </row>
    <row r="2135" spans="11:14" ht="24.95" customHeight="1">
      <c r="K2135" s="346"/>
      <c r="L2135" s="67"/>
      <c r="N2135" s="67"/>
    </row>
    <row r="2136" spans="11:14" ht="24.95" customHeight="1">
      <c r="K2136" s="346"/>
      <c r="L2136" s="67"/>
      <c r="N2136" s="67"/>
    </row>
    <row r="2137" spans="11:14" ht="24.95" customHeight="1">
      <c r="K2137" s="346"/>
      <c r="L2137" s="67"/>
      <c r="N2137" s="67"/>
    </row>
    <row r="2138" spans="11:14" ht="24.95" customHeight="1">
      <c r="K2138" s="346"/>
      <c r="L2138" s="67"/>
      <c r="N2138" s="67"/>
    </row>
    <row r="2139" spans="11:14" ht="24.95" customHeight="1">
      <c r="K2139" s="346"/>
      <c r="L2139" s="67"/>
      <c r="N2139" s="67"/>
    </row>
    <row r="2140" spans="11:14" ht="24.95" customHeight="1">
      <c r="K2140" s="346"/>
      <c r="L2140" s="67"/>
      <c r="N2140" s="67"/>
    </row>
    <row r="2141" spans="11:14" ht="24.95" customHeight="1">
      <c r="K2141" s="346"/>
      <c r="L2141" s="67"/>
      <c r="N2141" s="67"/>
    </row>
    <row r="2142" spans="11:14" ht="24.95" customHeight="1">
      <c r="K2142" s="346"/>
      <c r="L2142" s="67"/>
      <c r="N2142" s="67"/>
    </row>
    <row r="2143" spans="11:14" ht="24.95" customHeight="1">
      <c r="K2143" s="346"/>
      <c r="L2143" s="67"/>
      <c r="N2143" s="67"/>
    </row>
    <row r="2144" spans="11:14" ht="24.95" customHeight="1">
      <c r="K2144" s="346"/>
      <c r="L2144" s="67"/>
      <c r="N2144" s="67"/>
    </row>
    <row r="2145" spans="11:14" ht="24.95" customHeight="1">
      <c r="K2145" s="346"/>
      <c r="L2145" s="67"/>
      <c r="N2145" s="67"/>
    </row>
    <row r="2146" spans="11:14" ht="24.95" customHeight="1">
      <c r="K2146" s="346"/>
      <c r="L2146" s="67"/>
      <c r="N2146" s="67"/>
    </row>
    <row r="2147" spans="11:14" ht="24.95" customHeight="1">
      <c r="K2147" s="346"/>
      <c r="L2147" s="67"/>
      <c r="N2147" s="67"/>
    </row>
    <row r="2148" spans="11:14" ht="24.95" customHeight="1">
      <c r="K2148" s="346"/>
      <c r="L2148" s="67"/>
      <c r="N2148" s="67"/>
    </row>
    <row r="2149" spans="11:14" ht="24.95" customHeight="1">
      <c r="K2149" s="346"/>
      <c r="L2149" s="67"/>
      <c r="N2149" s="67"/>
    </row>
    <row r="2150" spans="11:14" ht="24.95" customHeight="1">
      <c r="K2150" s="346"/>
      <c r="L2150" s="67"/>
      <c r="N2150" s="67"/>
    </row>
    <row r="2151" spans="11:14" ht="24.95" customHeight="1">
      <c r="K2151" s="346"/>
      <c r="L2151" s="67"/>
      <c r="N2151" s="67"/>
    </row>
    <row r="2152" spans="11:14" ht="24.95" customHeight="1">
      <c r="K2152" s="346"/>
      <c r="L2152" s="67"/>
      <c r="N2152" s="67"/>
    </row>
    <row r="2153" spans="11:14" ht="24.95" customHeight="1">
      <c r="K2153" s="346"/>
      <c r="L2153" s="67"/>
      <c r="N2153" s="67"/>
    </row>
    <row r="2154" spans="11:14" ht="24.95" customHeight="1">
      <c r="K2154" s="346"/>
      <c r="L2154" s="67"/>
      <c r="N2154" s="67"/>
    </row>
    <row r="2155" spans="11:14" ht="24.95" customHeight="1">
      <c r="K2155" s="346"/>
      <c r="L2155" s="67"/>
      <c r="N2155" s="67"/>
    </row>
    <row r="2156" spans="11:14" ht="24.95" customHeight="1">
      <c r="K2156" s="346"/>
      <c r="L2156" s="67"/>
      <c r="N2156" s="67"/>
    </row>
    <row r="2157" spans="11:14" ht="24.95" customHeight="1">
      <c r="K2157" s="346"/>
      <c r="L2157" s="67"/>
      <c r="N2157" s="67"/>
    </row>
    <row r="2158" spans="11:14" ht="24.95" customHeight="1">
      <c r="K2158" s="346"/>
      <c r="L2158" s="67"/>
      <c r="N2158" s="67"/>
    </row>
    <row r="2159" spans="11:14" ht="24.95" customHeight="1">
      <c r="K2159" s="346"/>
      <c r="L2159" s="67"/>
      <c r="N2159" s="67"/>
    </row>
    <row r="2160" spans="11:14" ht="24.95" customHeight="1">
      <c r="K2160" s="346"/>
      <c r="L2160" s="67"/>
      <c r="N2160" s="67"/>
    </row>
    <row r="2161" spans="11:14" ht="24.95" customHeight="1">
      <c r="K2161" s="346"/>
      <c r="L2161" s="67"/>
      <c r="N2161" s="67"/>
    </row>
    <row r="2162" spans="11:14" ht="24.95" customHeight="1">
      <c r="K2162" s="346"/>
      <c r="L2162" s="67"/>
      <c r="N2162" s="67"/>
    </row>
    <row r="2163" spans="11:14" ht="24.95" customHeight="1">
      <c r="K2163" s="346"/>
      <c r="L2163" s="67"/>
      <c r="N2163" s="67"/>
    </row>
    <row r="2164" spans="11:14" ht="24.95" customHeight="1">
      <c r="K2164" s="346"/>
      <c r="L2164" s="67"/>
      <c r="N2164" s="67"/>
    </row>
    <row r="2165" spans="11:14" ht="24.95" customHeight="1">
      <c r="K2165" s="346"/>
      <c r="L2165" s="67"/>
      <c r="N2165" s="67"/>
    </row>
    <row r="2166" spans="11:14" ht="24.95" customHeight="1">
      <c r="K2166" s="346"/>
      <c r="L2166" s="67"/>
      <c r="N2166" s="67"/>
    </row>
    <row r="2167" spans="11:14" ht="24.95" customHeight="1">
      <c r="K2167" s="346"/>
      <c r="L2167" s="67"/>
      <c r="N2167" s="67"/>
    </row>
    <row r="2168" spans="11:14" ht="24.95" customHeight="1">
      <c r="K2168" s="346"/>
      <c r="L2168" s="67"/>
      <c r="N2168" s="67"/>
    </row>
    <row r="2169" spans="11:14" ht="24.95" customHeight="1">
      <c r="K2169" s="346"/>
      <c r="L2169" s="67"/>
      <c r="N2169" s="67"/>
    </row>
    <row r="2170" spans="11:14" ht="24.95" customHeight="1">
      <c r="K2170" s="346"/>
      <c r="L2170" s="67"/>
      <c r="N2170" s="67"/>
    </row>
    <row r="2171" spans="11:14" ht="24.95" customHeight="1">
      <c r="K2171" s="346"/>
      <c r="L2171" s="67"/>
      <c r="N2171" s="67"/>
    </row>
    <row r="2172" spans="11:14" ht="24.95" customHeight="1">
      <c r="K2172" s="346"/>
      <c r="L2172" s="67"/>
      <c r="N2172" s="67"/>
    </row>
    <row r="2173" spans="11:14" ht="24.95" customHeight="1">
      <c r="K2173" s="346"/>
      <c r="L2173" s="67"/>
      <c r="N2173" s="67"/>
    </row>
    <row r="2174" spans="11:14" ht="24.95" customHeight="1">
      <c r="K2174" s="346"/>
      <c r="L2174" s="67"/>
      <c r="N2174" s="67"/>
    </row>
    <row r="2175" spans="11:14" ht="24.95" customHeight="1">
      <c r="K2175" s="346"/>
      <c r="L2175" s="67"/>
      <c r="N2175" s="67"/>
    </row>
    <row r="2176" spans="11:14" ht="24.95" customHeight="1">
      <c r="K2176" s="346"/>
      <c r="L2176" s="67"/>
      <c r="N2176" s="67"/>
    </row>
    <row r="2177" spans="11:14" ht="24.95" customHeight="1">
      <c r="K2177" s="346"/>
      <c r="L2177" s="67"/>
      <c r="N2177" s="67"/>
    </row>
    <row r="2178" spans="11:14" ht="24.95" customHeight="1">
      <c r="K2178" s="346"/>
      <c r="L2178" s="67"/>
      <c r="N2178" s="67"/>
    </row>
    <row r="2179" spans="11:14" ht="24.95" customHeight="1">
      <c r="K2179" s="346"/>
      <c r="L2179" s="67"/>
      <c r="N2179" s="67"/>
    </row>
    <row r="2180" spans="11:14" ht="24.95" customHeight="1">
      <c r="K2180" s="346"/>
      <c r="L2180" s="67"/>
      <c r="N2180" s="67"/>
    </row>
    <row r="2181" spans="11:14" ht="24.95" customHeight="1">
      <c r="K2181" s="346"/>
      <c r="L2181" s="67"/>
      <c r="N2181" s="67"/>
    </row>
    <row r="2182" spans="11:14" ht="24.95" customHeight="1">
      <c r="K2182" s="346"/>
      <c r="L2182" s="67"/>
      <c r="N2182" s="67"/>
    </row>
    <row r="2183" spans="11:14" ht="24.95" customHeight="1">
      <c r="K2183" s="346"/>
      <c r="L2183" s="67"/>
      <c r="N2183" s="67"/>
    </row>
    <row r="2184" spans="11:14" ht="24.95" customHeight="1">
      <c r="K2184" s="346"/>
      <c r="L2184" s="67"/>
      <c r="N2184" s="67"/>
    </row>
    <row r="2185" spans="11:14" ht="24.95" customHeight="1">
      <c r="K2185" s="346"/>
      <c r="L2185" s="67"/>
      <c r="N2185" s="67"/>
    </row>
    <row r="2186" spans="11:14" ht="24.95" customHeight="1">
      <c r="K2186" s="346"/>
      <c r="L2186" s="67"/>
      <c r="N2186" s="67"/>
    </row>
    <row r="2187" spans="11:14" ht="24.95" customHeight="1">
      <c r="K2187" s="346"/>
      <c r="L2187" s="67"/>
      <c r="N2187" s="67"/>
    </row>
    <row r="2188" spans="11:14" ht="24.95" customHeight="1">
      <c r="K2188" s="346"/>
      <c r="L2188" s="67"/>
      <c r="N2188" s="67"/>
    </row>
    <row r="2189" spans="11:14" ht="24.95" customHeight="1">
      <c r="K2189" s="346"/>
      <c r="L2189" s="67"/>
      <c r="N2189" s="67"/>
    </row>
    <row r="2190" spans="11:14" ht="24.95" customHeight="1">
      <c r="K2190" s="346"/>
      <c r="L2190" s="67"/>
      <c r="N2190" s="67"/>
    </row>
    <row r="2191" spans="11:14" ht="24.95" customHeight="1">
      <c r="K2191" s="346"/>
      <c r="L2191" s="67"/>
      <c r="N2191" s="67"/>
    </row>
    <row r="2192" spans="11:14" ht="24.95" customHeight="1">
      <c r="K2192" s="346"/>
      <c r="L2192" s="67"/>
      <c r="N2192" s="67"/>
    </row>
    <row r="2193" spans="11:14" ht="24.95" customHeight="1">
      <c r="K2193" s="346"/>
      <c r="L2193" s="67"/>
      <c r="N2193" s="67"/>
    </row>
    <row r="2194" spans="11:14" ht="24.95" customHeight="1">
      <c r="K2194" s="346"/>
      <c r="L2194" s="67"/>
      <c r="N2194" s="67"/>
    </row>
    <row r="2195" spans="11:14" ht="24.95" customHeight="1">
      <c r="K2195" s="346"/>
      <c r="L2195" s="67"/>
      <c r="N2195" s="67"/>
    </row>
    <row r="2196" spans="11:14" ht="24.95" customHeight="1">
      <c r="K2196" s="346"/>
      <c r="L2196" s="67"/>
      <c r="N2196" s="67"/>
    </row>
    <row r="2197" spans="11:14" ht="24.95" customHeight="1">
      <c r="K2197" s="346"/>
      <c r="L2197" s="67"/>
      <c r="N2197" s="67"/>
    </row>
    <row r="2198" spans="11:14" ht="24.95" customHeight="1">
      <c r="K2198" s="346"/>
      <c r="L2198" s="67"/>
      <c r="N2198" s="67"/>
    </row>
    <row r="2199" spans="11:14" ht="24.95" customHeight="1">
      <c r="K2199" s="346"/>
      <c r="L2199" s="67"/>
      <c r="N2199" s="67"/>
    </row>
    <row r="2200" spans="11:14" ht="24.95" customHeight="1">
      <c r="K2200" s="346"/>
      <c r="L2200" s="67"/>
      <c r="N2200" s="67"/>
    </row>
    <row r="2201" spans="11:14" ht="24.95" customHeight="1">
      <c r="K2201" s="346"/>
      <c r="L2201" s="67"/>
      <c r="N2201" s="67"/>
    </row>
    <row r="2202" spans="11:14" ht="24.95" customHeight="1">
      <c r="K2202" s="346"/>
      <c r="L2202" s="67"/>
      <c r="N2202" s="67"/>
    </row>
    <row r="2203" spans="11:14" ht="24.95" customHeight="1">
      <c r="K2203" s="346"/>
      <c r="L2203" s="67"/>
      <c r="N2203" s="67"/>
    </row>
    <row r="2204" spans="11:14" ht="24.95" customHeight="1">
      <c r="K2204" s="346"/>
      <c r="L2204" s="67"/>
      <c r="N2204" s="67"/>
    </row>
    <row r="2205" spans="11:14" ht="24.95" customHeight="1">
      <c r="K2205" s="346"/>
      <c r="L2205" s="67"/>
      <c r="N2205" s="67"/>
    </row>
    <row r="2206" spans="11:14" ht="24.95" customHeight="1">
      <c r="K2206" s="346"/>
      <c r="L2206" s="67"/>
      <c r="N2206" s="67"/>
    </row>
    <row r="2207" spans="11:14" ht="24.95" customHeight="1">
      <c r="K2207" s="346"/>
      <c r="L2207" s="67"/>
      <c r="N2207" s="67"/>
    </row>
    <row r="2208" spans="11:14" ht="24.95" customHeight="1">
      <c r="K2208" s="346"/>
      <c r="L2208" s="67"/>
      <c r="N2208" s="67"/>
    </row>
    <row r="2209" spans="11:14" ht="24.95" customHeight="1">
      <c r="K2209" s="346"/>
      <c r="L2209" s="67"/>
      <c r="N2209" s="67"/>
    </row>
    <row r="2210" spans="11:14" ht="24.95" customHeight="1">
      <c r="K2210" s="346"/>
      <c r="L2210" s="67"/>
      <c r="N2210" s="67"/>
    </row>
    <row r="2211" spans="11:14" ht="24.95" customHeight="1">
      <c r="K2211" s="346"/>
      <c r="L2211" s="67"/>
      <c r="N2211" s="67"/>
    </row>
    <row r="2212" spans="11:14" ht="24.95" customHeight="1">
      <c r="K2212" s="346"/>
      <c r="L2212" s="67"/>
      <c r="N2212" s="67"/>
    </row>
    <row r="2213" spans="11:14" ht="24.95" customHeight="1">
      <c r="K2213" s="346"/>
      <c r="L2213" s="67"/>
      <c r="N2213" s="67"/>
    </row>
    <row r="2214" spans="11:14" ht="24.95" customHeight="1">
      <c r="K2214" s="346"/>
      <c r="L2214" s="67"/>
      <c r="N2214" s="67"/>
    </row>
    <row r="2215" spans="11:14" ht="24.95" customHeight="1">
      <c r="K2215" s="346"/>
      <c r="L2215" s="67"/>
      <c r="N2215" s="67"/>
    </row>
    <row r="2216" spans="11:14" ht="24.95" customHeight="1">
      <c r="K2216" s="346"/>
      <c r="L2216" s="67"/>
      <c r="N2216" s="67"/>
    </row>
    <row r="2217" spans="11:14" ht="24.95" customHeight="1">
      <c r="K2217" s="346"/>
      <c r="L2217" s="67"/>
      <c r="N2217" s="67"/>
    </row>
    <row r="2218" spans="11:14" ht="24.95" customHeight="1">
      <c r="K2218" s="346"/>
      <c r="L2218" s="67"/>
      <c r="N2218" s="67"/>
    </row>
    <row r="2219" spans="11:14" ht="24.95" customHeight="1">
      <c r="K2219" s="346"/>
      <c r="L2219" s="67"/>
      <c r="N2219" s="67"/>
    </row>
    <row r="2220" spans="11:14" ht="24.95" customHeight="1">
      <c r="K2220" s="346"/>
      <c r="L2220" s="67"/>
      <c r="N2220" s="67"/>
    </row>
    <row r="2221" spans="11:14" ht="24.95" customHeight="1">
      <c r="K2221" s="346"/>
      <c r="L2221" s="67"/>
      <c r="N2221" s="67"/>
    </row>
    <row r="2222" spans="11:14" ht="24.95" customHeight="1">
      <c r="K2222" s="346"/>
      <c r="L2222" s="67"/>
      <c r="N2222" s="67"/>
    </row>
    <row r="2223" spans="11:14" ht="24.95" customHeight="1">
      <c r="K2223" s="346"/>
      <c r="L2223" s="67"/>
      <c r="N2223" s="67"/>
    </row>
    <row r="2224" spans="11:14" ht="24.95" customHeight="1">
      <c r="K2224" s="346"/>
      <c r="L2224" s="67"/>
      <c r="N2224" s="67"/>
    </row>
    <row r="2225" spans="11:14" ht="24.95" customHeight="1">
      <c r="K2225" s="346"/>
      <c r="L2225" s="67"/>
      <c r="N2225" s="67"/>
    </row>
    <row r="2226" spans="11:14" ht="24.95" customHeight="1">
      <c r="K2226" s="346"/>
      <c r="L2226" s="67"/>
      <c r="N2226" s="67"/>
    </row>
    <row r="2227" spans="11:14" ht="24.95" customHeight="1">
      <c r="K2227" s="346"/>
      <c r="L2227" s="67"/>
      <c r="N2227" s="67"/>
    </row>
    <row r="2228" spans="11:14" ht="24.95" customHeight="1">
      <c r="K2228" s="346"/>
      <c r="L2228" s="67"/>
      <c r="N2228" s="67"/>
    </row>
    <row r="2229" spans="11:14" ht="24.95" customHeight="1">
      <c r="K2229" s="346"/>
      <c r="L2229" s="67"/>
      <c r="N2229" s="67"/>
    </row>
    <row r="2230" spans="11:14" ht="24.95" customHeight="1">
      <c r="K2230" s="346"/>
      <c r="L2230" s="67"/>
      <c r="N2230" s="67"/>
    </row>
    <row r="2231" spans="11:14" ht="24.95" customHeight="1">
      <c r="K2231" s="346"/>
      <c r="L2231" s="67"/>
      <c r="N2231" s="67"/>
    </row>
    <row r="2232" spans="11:14" ht="24.95" customHeight="1">
      <c r="K2232" s="346"/>
      <c r="L2232" s="67"/>
      <c r="N2232" s="67"/>
    </row>
    <row r="2233" spans="11:14" ht="24.95" customHeight="1">
      <c r="K2233" s="346"/>
      <c r="L2233" s="67"/>
      <c r="N2233" s="67"/>
    </row>
    <row r="2234" spans="11:14" ht="24.95" customHeight="1">
      <c r="K2234" s="346"/>
      <c r="L2234" s="67"/>
      <c r="N2234" s="67"/>
    </row>
    <row r="2235" spans="11:14" ht="24.95" customHeight="1">
      <c r="K2235" s="346"/>
      <c r="L2235" s="67"/>
      <c r="N2235" s="67"/>
    </row>
    <row r="2236" spans="11:14" ht="24.95" customHeight="1">
      <c r="K2236" s="346"/>
      <c r="L2236" s="67"/>
      <c r="N2236" s="67"/>
    </row>
    <row r="2237" spans="11:14" ht="24.95" customHeight="1">
      <c r="K2237" s="346"/>
      <c r="L2237" s="67"/>
      <c r="N2237" s="67"/>
    </row>
    <row r="2238" spans="11:14" ht="24.95" customHeight="1">
      <c r="K2238" s="346"/>
      <c r="L2238" s="67"/>
      <c r="N2238" s="67"/>
    </row>
    <row r="2239" spans="11:14" ht="24.95" customHeight="1">
      <c r="K2239" s="346"/>
      <c r="L2239" s="67"/>
      <c r="N2239" s="67"/>
    </row>
    <row r="2240" spans="11:14" ht="24.95" customHeight="1">
      <c r="K2240" s="346"/>
      <c r="L2240" s="67"/>
      <c r="N2240" s="67"/>
    </row>
    <row r="2241" spans="11:14" ht="24.95" customHeight="1">
      <c r="K2241" s="346"/>
      <c r="L2241" s="67"/>
      <c r="N2241" s="67"/>
    </row>
    <row r="2242" spans="11:14" ht="24.95" customHeight="1">
      <c r="K2242" s="346"/>
      <c r="L2242" s="67"/>
      <c r="N2242" s="67"/>
    </row>
    <row r="2243" spans="11:14" ht="24.95" customHeight="1">
      <c r="K2243" s="346"/>
      <c r="L2243" s="67"/>
      <c r="N2243" s="67"/>
    </row>
    <row r="2244" spans="11:14" ht="24.95" customHeight="1">
      <c r="K2244" s="346"/>
      <c r="L2244" s="67"/>
      <c r="N2244" s="67"/>
    </row>
    <row r="2245" spans="11:14" ht="24.95" customHeight="1">
      <c r="K2245" s="346"/>
      <c r="L2245" s="67"/>
      <c r="N2245" s="67"/>
    </row>
    <row r="2246" spans="11:14" ht="24.95" customHeight="1">
      <c r="K2246" s="346"/>
      <c r="L2246" s="67"/>
      <c r="N2246" s="67"/>
    </row>
    <row r="2247" spans="11:14" ht="24.95" customHeight="1">
      <c r="K2247" s="346"/>
      <c r="L2247" s="67"/>
      <c r="N2247" s="67"/>
    </row>
    <row r="2248" spans="11:14" ht="24.95" customHeight="1">
      <c r="K2248" s="346"/>
      <c r="L2248" s="67"/>
      <c r="N2248" s="67"/>
    </row>
    <row r="2249" spans="11:14" ht="24.95" customHeight="1">
      <c r="K2249" s="346"/>
      <c r="L2249" s="67"/>
      <c r="N2249" s="67"/>
    </row>
    <row r="2250" spans="11:14" ht="24.95" customHeight="1">
      <c r="K2250" s="346"/>
      <c r="L2250" s="67"/>
      <c r="N2250" s="67"/>
    </row>
    <row r="2251" spans="11:14" ht="24.95" customHeight="1">
      <c r="K2251" s="346"/>
      <c r="L2251" s="67"/>
      <c r="N2251" s="67"/>
    </row>
    <row r="2252" spans="11:14" ht="24.95" customHeight="1">
      <c r="K2252" s="346"/>
      <c r="L2252" s="67"/>
      <c r="N2252" s="67"/>
    </row>
    <row r="2253" spans="11:14" ht="24.95" customHeight="1">
      <c r="K2253" s="346"/>
      <c r="L2253" s="67"/>
      <c r="N2253" s="67"/>
    </row>
    <row r="2254" spans="11:14" ht="24.95" customHeight="1">
      <c r="K2254" s="346"/>
      <c r="L2254" s="67"/>
      <c r="N2254" s="67"/>
    </row>
    <row r="2255" spans="11:14" ht="24.95" customHeight="1">
      <c r="K2255" s="346"/>
      <c r="L2255" s="67"/>
      <c r="N2255" s="67"/>
    </row>
    <row r="2256" spans="11:14" ht="24.95" customHeight="1">
      <c r="K2256" s="346"/>
      <c r="L2256" s="67"/>
      <c r="N2256" s="67"/>
    </row>
    <row r="2257" spans="11:14" ht="24.95" customHeight="1">
      <c r="K2257" s="346"/>
      <c r="L2257" s="67"/>
      <c r="N2257" s="67"/>
    </row>
    <row r="2258" spans="11:14" ht="24.95" customHeight="1">
      <c r="K2258" s="346"/>
      <c r="L2258" s="67"/>
      <c r="N2258" s="67"/>
    </row>
    <row r="2259" spans="11:14" ht="24.95" customHeight="1">
      <c r="K2259" s="346"/>
      <c r="L2259" s="67"/>
      <c r="N2259" s="67"/>
    </row>
    <row r="2260" spans="11:14" ht="24.95" customHeight="1">
      <c r="K2260" s="346"/>
      <c r="L2260" s="67"/>
      <c r="N2260" s="67"/>
    </row>
    <row r="2261" spans="11:14" ht="24.95" customHeight="1">
      <c r="K2261" s="346"/>
      <c r="L2261" s="67"/>
      <c r="N2261" s="67"/>
    </row>
    <row r="2262" spans="11:14" ht="24.95" customHeight="1">
      <c r="K2262" s="346"/>
      <c r="L2262" s="67"/>
      <c r="N2262" s="67"/>
    </row>
    <row r="2263" spans="11:14" ht="24.95" customHeight="1">
      <c r="K2263" s="346"/>
      <c r="L2263" s="67"/>
      <c r="N2263" s="67"/>
    </row>
    <row r="2264" spans="11:14" ht="24.95" customHeight="1">
      <c r="K2264" s="346"/>
      <c r="L2264" s="67"/>
      <c r="N2264" s="67"/>
    </row>
    <row r="2265" spans="11:14" ht="24.95" customHeight="1">
      <c r="K2265" s="346"/>
      <c r="L2265" s="67"/>
      <c r="N2265" s="67"/>
    </row>
    <row r="2266" spans="11:14" ht="24.95" customHeight="1">
      <c r="K2266" s="346"/>
      <c r="L2266" s="67"/>
      <c r="N2266" s="67"/>
    </row>
  </sheetData>
  <mergeCells count="10">
    <mergeCell ref="N2:N3"/>
    <mergeCell ref="B1:N1"/>
    <mergeCell ref="B2:B3"/>
    <mergeCell ref="C2:C3"/>
    <mergeCell ref="D2:D3"/>
    <mergeCell ref="E2:F2"/>
    <mergeCell ref="G2:H2"/>
    <mergeCell ref="I2:J2"/>
    <mergeCell ref="K2:L2"/>
    <mergeCell ref="M2:M3"/>
  </mergeCells>
  <phoneticPr fontId="4" type="noConversion"/>
  <printOptions horizontalCentered="1"/>
  <pageMargins left="0.59055118110236227" right="0.59055118110236227" top="0.74803149606299213" bottom="0.59055118110236227" header="0.31496062992125984" footer="0.31496062992125984"/>
  <pageSetup paperSize="9" scale="77" orientation="landscape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3"/>
  <dimension ref="A1:O116"/>
  <sheetViews>
    <sheetView view="pageBreakPreview" zoomScale="85" zoomScaleNormal="85" zoomScaleSheetLayoutView="85" workbookViewId="0">
      <selection sqref="A1:J1"/>
    </sheetView>
  </sheetViews>
  <sheetFormatPr defaultRowHeight="13.5"/>
  <cols>
    <col min="1" max="1" width="11.5" style="165" customWidth="1"/>
    <col min="2" max="2" width="26.75" style="165" customWidth="1"/>
    <col min="3" max="3" width="43.375" style="165" customWidth="1"/>
    <col min="4" max="4" width="7.625" style="165" customWidth="1"/>
    <col min="5" max="5" width="9.25" style="165" customWidth="1"/>
    <col min="6" max="6" width="16.5" style="165" customWidth="1"/>
    <col min="7" max="7" width="18" style="165" customWidth="1"/>
    <col min="8" max="8" width="14.375" style="165" customWidth="1"/>
    <col min="9" max="9" width="12.25" style="165" customWidth="1"/>
    <col min="10" max="10" width="29.25" style="165" customWidth="1"/>
    <col min="11" max="11" width="18.25" style="399" hidden="1" customWidth="1"/>
    <col min="12" max="12" width="14.625" style="380" hidden="1" customWidth="1"/>
    <col min="13" max="13" width="30.5" style="186" customWidth="1"/>
    <col min="14" max="14" width="28.5" style="165" customWidth="1"/>
    <col min="15" max="15" width="12.875" style="165" bestFit="1" customWidth="1"/>
    <col min="16" max="16384" width="9" style="165"/>
  </cols>
  <sheetData>
    <row r="1" spans="1:13" ht="31.5">
      <c r="A1" s="567" t="s">
        <v>351</v>
      </c>
      <c r="B1" s="567"/>
      <c r="C1" s="567"/>
      <c r="D1" s="567"/>
      <c r="E1" s="567"/>
      <c r="F1" s="567"/>
      <c r="G1" s="567"/>
      <c r="H1" s="567"/>
      <c r="I1" s="567"/>
      <c r="J1" s="567"/>
      <c r="K1" s="377"/>
      <c r="L1" s="378"/>
    </row>
    <row r="2" spans="1:13" ht="16.5">
      <c r="A2" s="353" t="s">
        <v>352</v>
      </c>
      <c r="B2" s="354"/>
      <c r="C2" s="354"/>
      <c r="D2" s="353"/>
      <c r="E2" s="355"/>
      <c r="F2" s="354"/>
      <c r="G2" s="354"/>
      <c r="H2" s="353"/>
      <c r="I2" s="353"/>
      <c r="J2" s="354"/>
      <c r="K2" s="379"/>
    </row>
    <row r="3" spans="1:13" ht="24.75" customHeight="1">
      <c r="A3" s="187" t="s">
        <v>255</v>
      </c>
      <c r="B3" s="188" t="s">
        <v>353</v>
      </c>
      <c r="C3" s="188" t="s">
        <v>354</v>
      </c>
      <c r="D3" s="188" t="s">
        <v>105</v>
      </c>
      <c r="E3" s="188" t="s">
        <v>106</v>
      </c>
      <c r="F3" s="188" t="s">
        <v>111</v>
      </c>
      <c r="G3" s="188" t="s">
        <v>112</v>
      </c>
      <c r="H3" s="188" t="s">
        <v>355</v>
      </c>
      <c r="I3" s="188" t="s">
        <v>356</v>
      </c>
      <c r="J3" s="223" t="s">
        <v>357</v>
      </c>
      <c r="K3" s="381" t="s">
        <v>358</v>
      </c>
      <c r="L3" s="382" t="s">
        <v>359</v>
      </c>
    </row>
    <row r="4" spans="1:13" ht="24.75" customHeight="1">
      <c r="A4" s="634" t="s">
        <v>360</v>
      </c>
      <c r="B4" s="635"/>
      <c r="C4" s="161"/>
      <c r="D4" s="161"/>
      <c r="E4" s="161"/>
      <c r="F4" s="161"/>
      <c r="G4" s="189"/>
      <c r="H4" s="161"/>
      <c r="I4" s="161"/>
      <c r="J4" s="456"/>
      <c r="K4" s="383"/>
      <c r="L4" s="384"/>
    </row>
    <row r="5" spans="1:13" ht="24.75" customHeight="1">
      <c r="A5" s="301">
        <v>1</v>
      </c>
      <c r="B5" s="324" t="s">
        <v>1230</v>
      </c>
      <c r="C5" s="325" t="s">
        <v>924</v>
      </c>
      <c r="D5" s="326" t="s">
        <v>258</v>
      </c>
      <c r="E5" s="327"/>
      <c r="F5" s="328"/>
      <c r="G5" s="328"/>
      <c r="H5" s="326"/>
      <c r="I5" s="194"/>
      <c r="J5" s="348" t="s">
        <v>466</v>
      </c>
      <c r="K5" s="385" t="s">
        <v>469</v>
      </c>
      <c r="L5" s="386" t="s">
        <v>362</v>
      </c>
      <c r="M5" s="195"/>
    </row>
    <row r="6" spans="1:13" ht="24.75" customHeight="1">
      <c r="A6" s="301">
        <v>2</v>
      </c>
      <c r="B6" s="324" t="s">
        <v>464</v>
      </c>
      <c r="C6" s="325" t="s">
        <v>465</v>
      </c>
      <c r="D6" s="326" t="s">
        <v>1231</v>
      </c>
      <c r="E6" s="327"/>
      <c r="F6" s="328"/>
      <c r="G6" s="328"/>
      <c r="H6" s="326"/>
      <c r="I6" s="194"/>
      <c r="J6" s="348" t="s">
        <v>467</v>
      </c>
      <c r="K6" s="385" t="s">
        <v>1245</v>
      </c>
      <c r="L6" s="386" t="s">
        <v>362</v>
      </c>
      <c r="M6" s="195"/>
    </row>
    <row r="7" spans="1:13" ht="24.75" customHeight="1">
      <c r="A7" s="301">
        <v>3</v>
      </c>
      <c r="B7" s="324" t="s">
        <v>464</v>
      </c>
      <c r="C7" s="325" t="s">
        <v>1232</v>
      </c>
      <c r="D7" s="326" t="s">
        <v>1233</v>
      </c>
      <c r="E7" s="327"/>
      <c r="F7" s="328"/>
      <c r="G7" s="328"/>
      <c r="H7" s="326"/>
      <c r="I7" s="194"/>
      <c r="J7" s="348" t="s">
        <v>467</v>
      </c>
      <c r="K7" s="385" t="s">
        <v>1245</v>
      </c>
      <c r="L7" s="386" t="s">
        <v>362</v>
      </c>
      <c r="M7" s="195"/>
    </row>
    <row r="8" spans="1:13" ht="24.75" customHeight="1">
      <c r="A8" s="301">
        <v>4</v>
      </c>
      <c r="B8" s="324" t="s">
        <v>464</v>
      </c>
      <c r="C8" s="325" t="s">
        <v>1234</v>
      </c>
      <c r="D8" s="326" t="s">
        <v>1233</v>
      </c>
      <c r="E8" s="327"/>
      <c r="F8" s="328"/>
      <c r="G8" s="328"/>
      <c r="H8" s="326"/>
      <c r="I8" s="194"/>
      <c r="J8" s="348" t="s">
        <v>467</v>
      </c>
      <c r="K8" s="385" t="s">
        <v>1245</v>
      </c>
      <c r="L8" s="386" t="s">
        <v>362</v>
      </c>
      <c r="M8" s="195"/>
    </row>
    <row r="9" spans="1:13" ht="24.75" customHeight="1">
      <c r="A9" s="301">
        <v>5</v>
      </c>
      <c r="B9" s="324" t="s">
        <v>468</v>
      </c>
      <c r="C9" s="325" t="s">
        <v>925</v>
      </c>
      <c r="D9" s="326" t="s">
        <v>1235</v>
      </c>
      <c r="E9" s="327"/>
      <c r="F9" s="328"/>
      <c r="G9" s="328"/>
      <c r="H9" s="326"/>
      <c r="I9" s="194"/>
      <c r="J9" s="348" t="s">
        <v>467</v>
      </c>
      <c r="K9" s="385" t="s">
        <v>1245</v>
      </c>
      <c r="L9" s="386" t="s">
        <v>362</v>
      </c>
      <c r="M9" s="195"/>
    </row>
    <row r="10" spans="1:13" ht="24.75" customHeight="1">
      <c r="A10" s="301">
        <v>6</v>
      </c>
      <c r="B10" s="324" t="s">
        <v>468</v>
      </c>
      <c r="C10" s="325" t="s">
        <v>1236</v>
      </c>
      <c r="D10" s="326" t="s">
        <v>258</v>
      </c>
      <c r="E10" s="327"/>
      <c r="F10" s="328"/>
      <c r="G10" s="328"/>
      <c r="H10" s="326"/>
      <c r="I10" s="194"/>
      <c r="J10" s="348" t="s">
        <v>467</v>
      </c>
      <c r="K10" s="385" t="s">
        <v>1245</v>
      </c>
      <c r="L10" s="386" t="s">
        <v>362</v>
      </c>
      <c r="M10" s="195"/>
    </row>
    <row r="11" spans="1:13" ht="24.75" customHeight="1">
      <c r="A11" s="301">
        <v>7</v>
      </c>
      <c r="B11" s="324" t="s">
        <v>923</v>
      </c>
      <c r="C11" s="325" t="s">
        <v>1237</v>
      </c>
      <c r="D11" s="326" t="s">
        <v>1238</v>
      </c>
      <c r="E11" s="327"/>
      <c r="F11" s="328"/>
      <c r="G11" s="328"/>
      <c r="H11" s="326"/>
      <c r="I11" s="194"/>
      <c r="J11" s="348" t="s">
        <v>467</v>
      </c>
      <c r="K11" s="385" t="s">
        <v>1245</v>
      </c>
      <c r="L11" s="386" t="s">
        <v>362</v>
      </c>
      <c r="M11" s="195"/>
    </row>
    <row r="12" spans="1:13" ht="24.75" customHeight="1">
      <c r="A12" s="301">
        <v>8</v>
      </c>
      <c r="B12" s="324" t="s">
        <v>1239</v>
      </c>
      <c r="C12" s="325" t="s">
        <v>1240</v>
      </c>
      <c r="D12" s="326" t="s">
        <v>1238</v>
      </c>
      <c r="E12" s="327"/>
      <c r="F12" s="328"/>
      <c r="G12" s="328"/>
      <c r="H12" s="326"/>
      <c r="I12" s="194"/>
      <c r="J12" s="348" t="s">
        <v>467</v>
      </c>
      <c r="K12" s="387" t="s">
        <v>1245</v>
      </c>
      <c r="L12" s="386" t="s">
        <v>362</v>
      </c>
      <c r="M12" s="195"/>
    </row>
    <row r="13" spans="1:13" ht="24.75" customHeight="1">
      <c r="A13" s="301">
        <v>9</v>
      </c>
      <c r="B13" s="324" t="s">
        <v>1241</v>
      </c>
      <c r="C13" s="325" t="s">
        <v>1242</v>
      </c>
      <c r="D13" s="326" t="s">
        <v>260</v>
      </c>
      <c r="E13" s="327"/>
      <c r="F13" s="328"/>
      <c r="G13" s="328"/>
      <c r="H13" s="326"/>
      <c r="I13" s="194"/>
      <c r="J13" s="348" t="s">
        <v>926</v>
      </c>
      <c r="K13" s="385" t="s">
        <v>1246</v>
      </c>
      <c r="L13" s="386" t="s">
        <v>362</v>
      </c>
      <c r="M13" s="195"/>
    </row>
    <row r="14" spans="1:13" ht="24.75" customHeight="1">
      <c r="A14" s="301">
        <v>10</v>
      </c>
      <c r="B14" s="324" t="s">
        <v>1243</v>
      </c>
      <c r="C14" s="329" t="s">
        <v>922</v>
      </c>
      <c r="D14" s="326" t="s">
        <v>258</v>
      </c>
      <c r="E14" s="327"/>
      <c r="F14" s="328"/>
      <c r="G14" s="328"/>
      <c r="H14" s="326"/>
      <c r="I14" s="194"/>
      <c r="J14" s="348" t="s">
        <v>467</v>
      </c>
      <c r="K14" s="385" t="s">
        <v>1247</v>
      </c>
      <c r="L14" s="386" t="s">
        <v>362</v>
      </c>
      <c r="M14" s="195"/>
    </row>
    <row r="15" spans="1:13" ht="24.75" customHeight="1">
      <c r="A15" s="301">
        <v>11</v>
      </c>
      <c r="B15" s="324" t="s">
        <v>1244</v>
      </c>
      <c r="C15" s="325" t="s">
        <v>1402</v>
      </c>
      <c r="D15" s="326" t="s">
        <v>1231</v>
      </c>
      <c r="E15" s="327"/>
      <c r="F15" s="328"/>
      <c r="G15" s="328"/>
      <c r="H15" s="326"/>
      <c r="I15" s="194"/>
      <c r="J15" s="348" t="s">
        <v>467</v>
      </c>
      <c r="K15" s="385" t="s">
        <v>1247</v>
      </c>
      <c r="L15" s="386" t="s">
        <v>362</v>
      </c>
      <c r="M15" s="195"/>
    </row>
    <row r="16" spans="1:13" ht="24.75" customHeight="1">
      <c r="A16" s="301"/>
      <c r="B16" s="457"/>
      <c r="C16" s="458"/>
      <c r="D16" s="457"/>
      <c r="E16" s="459"/>
      <c r="F16" s="460"/>
      <c r="G16" s="460"/>
      <c r="H16" s="457"/>
      <c r="I16" s="194"/>
      <c r="J16" s="348"/>
      <c r="K16" s="388"/>
      <c r="L16" s="389"/>
      <c r="M16" s="195"/>
    </row>
    <row r="17" spans="1:13" ht="24.75" customHeight="1">
      <c r="A17" s="636" t="s">
        <v>533</v>
      </c>
      <c r="B17" s="637"/>
      <c r="C17" s="191"/>
      <c r="D17" s="190"/>
      <c r="E17" s="192"/>
      <c r="F17" s="193"/>
      <c r="G17" s="461"/>
      <c r="H17" s="194"/>
      <c r="I17" s="194"/>
      <c r="J17" s="352"/>
      <c r="K17" s="390"/>
      <c r="L17" s="391"/>
    </row>
    <row r="18" spans="1:13" ht="24.75" customHeight="1">
      <c r="A18" s="301">
        <v>12</v>
      </c>
      <c r="B18" s="324" t="s">
        <v>1248</v>
      </c>
      <c r="C18" s="325" t="s">
        <v>1249</v>
      </c>
      <c r="D18" s="326" t="s">
        <v>1233</v>
      </c>
      <c r="E18" s="327"/>
      <c r="F18" s="328"/>
      <c r="G18" s="328"/>
      <c r="H18" s="326"/>
      <c r="I18" s="194"/>
      <c r="J18" s="349" t="s">
        <v>1297</v>
      </c>
      <c r="K18" s="385" t="s">
        <v>1274</v>
      </c>
      <c r="L18" s="392" t="s">
        <v>505</v>
      </c>
    </row>
    <row r="19" spans="1:13" ht="27">
      <c r="A19" s="301">
        <v>13</v>
      </c>
      <c r="B19" s="324" t="s">
        <v>1250</v>
      </c>
      <c r="C19" s="329" t="s">
        <v>470</v>
      </c>
      <c r="D19" s="326" t="s">
        <v>1251</v>
      </c>
      <c r="E19" s="327"/>
      <c r="F19" s="328"/>
      <c r="G19" s="328"/>
      <c r="H19" s="326"/>
      <c r="I19" s="194"/>
      <c r="J19" s="349" t="s">
        <v>1299</v>
      </c>
      <c r="K19" s="387" t="s">
        <v>469</v>
      </c>
      <c r="L19" s="392" t="s">
        <v>505</v>
      </c>
    </row>
    <row r="20" spans="1:13" ht="24.75" customHeight="1">
      <c r="A20" s="301">
        <v>14</v>
      </c>
      <c r="B20" s="325" t="s">
        <v>1252</v>
      </c>
      <c r="C20" s="325" t="s">
        <v>1253</v>
      </c>
      <c r="D20" s="326" t="s">
        <v>1254</v>
      </c>
      <c r="E20" s="327"/>
      <c r="F20" s="328"/>
      <c r="G20" s="328"/>
      <c r="H20" s="326"/>
      <c r="I20" s="194"/>
      <c r="J20" s="349" t="s">
        <v>1298</v>
      </c>
      <c r="K20" s="385" t="s">
        <v>1275</v>
      </c>
      <c r="L20" s="392" t="s">
        <v>505</v>
      </c>
    </row>
    <row r="21" spans="1:13" ht="24.75" customHeight="1">
      <c r="A21" s="301">
        <v>15</v>
      </c>
      <c r="B21" s="325" t="s">
        <v>1255</v>
      </c>
      <c r="C21" s="325" t="s">
        <v>1256</v>
      </c>
      <c r="D21" s="326" t="s">
        <v>1254</v>
      </c>
      <c r="E21" s="327"/>
      <c r="F21" s="328"/>
      <c r="G21" s="328"/>
      <c r="H21" s="326"/>
      <c r="I21" s="194"/>
      <c r="J21" s="349" t="s">
        <v>928</v>
      </c>
      <c r="K21" s="387" t="s">
        <v>1276</v>
      </c>
      <c r="L21" s="392" t="s">
        <v>505</v>
      </c>
    </row>
    <row r="22" spans="1:13" ht="24.75" customHeight="1">
      <c r="A22" s="301">
        <v>16</v>
      </c>
      <c r="B22" s="325" t="s">
        <v>1257</v>
      </c>
      <c r="C22" s="325" t="s">
        <v>1258</v>
      </c>
      <c r="D22" s="326" t="s">
        <v>1259</v>
      </c>
      <c r="E22" s="327"/>
      <c r="F22" s="328"/>
      <c r="G22" s="328"/>
      <c r="H22" s="326"/>
      <c r="I22" s="194"/>
      <c r="J22" s="349" t="s">
        <v>1272</v>
      </c>
      <c r="K22" s="387" t="s">
        <v>1275</v>
      </c>
      <c r="L22" s="392" t="s">
        <v>505</v>
      </c>
    </row>
    <row r="23" spans="1:13" ht="27">
      <c r="A23" s="301">
        <v>17</v>
      </c>
      <c r="B23" s="325" t="s">
        <v>1260</v>
      </c>
      <c r="C23" s="325" t="s">
        <v>1261</v>
      </c>
      <c r="D23" s="326" t="s">
        <v>1259</v>
      </c>
      <c r="E23" s="327"/>
      <c r="F23" s="328"/>
      <c r="G23" s="328"/>
      <c r="H23" s="326"/>
      <c r="I23" s="194"/>
      <c r="J23" s="349" t="s">
        <v>928</v>
      </c>
      <c r="K23" s="387" t="s">
        <v>1277</v>
      </c>
      <c r="L23" s="392" t="s">
        <v>505</v>
      </c>
    </row>
    <row r="24" spans="1:13" ht="24.75" customHeight="1">
      <c r="A24" s="301">
        <v>18</v>
      </c>
      <c r="B24" s="325" t="s">
        <v>927</v>
      </c>
      <c r="C24" s="325" t="s">
        <v>1262</v>
      </c>
      <c r="D24" s="326" t="s">
        <v>1263</v>
      </c>
      <c r="E24" s="327"/>
      <c r="F24" s="328"/>
      <c r="G24" s="328"/>
      <c r="H24" s="326"/>
      <c r="I24" s="194"/>
      <c r="J24" s="349" t="s">
        <v>1272</v>
      </c>
      <c r="K24" s="385" t="s">
        <v>1275</v>
      </c>
      <c r="L24" s="392" t="s">
        <v>505</v>
      </c>
    </row>
    <row r="25" spans="1:13" ht="24.75" customHeight="1">
      <c r="A25" s="301">
        <v>19</v>
      </c>
      <c r="B25" s="302" t="s">
        <v>1264</v>
      </c>
      <c r="C25" s="302" t="s">
        <v>1265</v>
      </c>
      <c r="D25" s="303" t="s">
        <v>1263</v>
      </c>
      <c r="E25" s="304"/>
      <c r="F25" s="305"/>
      <c r="G25" s="305"/>
      <c r="H25" s="303"/>
      <c r="I25" s="194"/>
      <c r="J25" s="350" t="s">
        <v>928</v>
      </c>
      <c r="K25" s="385" t="s">
        <v>1275</v>
      </c>
      <c r="L25" s="392" t="s">
        <v>505</v>
      </c>
    </row>
    <row r="26" spans="1:13" ht="24.75" customHeight="1">
      <c r="A26" s="301">
        <v>20</v>
      </c>
      <c r="B26" s="302" t="s">
        <v>1266</v>
      </c>
      <c r="C26" s="335" t="s">
        <v>1267</v>
      </c>
      <c r="D26" s="303" t="s">
        <v>1263</v>
      </c>
      <c r="E26" s="304"/>
      <c r="F26" s="305"/>
      <c r="G26" s="305"/>
      <c r="H26" s="303"/>
      <c r="I26" s="194"/>
      <c r="J26" s="350" t="s">
        <v>1300</v>
      </c>
      <c r="K26" s="385" t="s">
        <v>1278</v>
      </c>
      <c r="L26" s="392" t="s">
        <v>505</v>
      </c>
    </row>
    <row r="27" spans="1:13" ht="24.75" customHeight="1">
      <c r="A27" s="301">
        <v>21</v>
      </c>
      <c r="B27" s="325" t="s">
        <v>1268</v>
      </c>
      <c r="C27" s="325" t="s">
        <v>1269</v>
      </c>
      <c r="D27" s="326" t="s">
        <v>1238</v>
      </c>
      <c r="E27" s="327"/>
      <c r="F27" s="328"/>
      <c r="G27" s="328"/>
      <c r="H27" s="326"/>
      <c r="I27" s="194"/>
      <c r="J27" s="349" t="s">
        <v>1273</v>
      </c>
      <c r="K27" s="385" t="s">
        <v>1278</v>
      </c>
      <c r="L27" s="392" t="s">
        <v>505</v>
      </c>
    </row>
    <row r="28" spans="1:13" ht="24.75" customHeight="1">
      <c r="A28" s="301">
        <v>22</v>
      </c>
      <c r="B28" s="325" t="s">
        <v>1270</v>
      </c>
      <c r="C28" s="325" t="s">
        <v>1487</v>
      </c>
      <c r="D28" s="326" t="s">
        <v>1235</v>
      </c>
      <c r="E28" s="327"/>
      <c r="F28" s="328"/>
      <c r="G28" s="328"/>
      <c r="H28" s="326"/>
      <c r="I28" s="194"/>
      <c r="J28" s="349" t="s">
        <v>1489</v>
      </c>
      <c r="K28" s="387" t="s">
        <v>469</v>
      </c>
      <c r="L28" s="392" t="s">
        <v>505</v>
      </c>
    </row>
    <row r="29" spans="1:13" ht="24.75" customHeight="1">
      <c r="A29" s="301">
        <v>23</v>
      </c>
      <c r="B29" s="325" t="s">
        <v>1271</v>
      </c>
      <c r="C29" s="325" t="s">
        <v>1488</v>
      </c>
      <c r="D29" s="326" t="s">
        <v>1235</v>
      </c>
      <c r="E29" s="327"/>
      <c r="F29" s="328"/>
      <c r="G29" s="328"/>
      <c r="H29" s="326"/>
      <c r="I29" s="194"/>
      <c r="J29" s="349" t="s">
        <v>1490</v>
      </c>
      <c r="K29" s="385" t="s">
        <v>469</v>
      </c>
      <c r="L29" s="392" t="s">
        <v>505</v>
      </c>
    </row>
    <row r="30" spans="1:13" ht="24.75" customHeight="1">
      <c r="A30" s="301"/>
      <c r="B30" s="462"/>
      <c r="C30" s="462"/>
      <c r="D30" s="463"/>
      <c r="E30" s="464"/>
      <c r="F30" s="465"/>
      <c r="G30" s="465"/>
      <c r="H30" s="463"/>
      <c r="I30" s="194"/>
      <c r="J30" s="466"/>
      <c r="K30" s="393"/>
      <c r="L30" s="384"/>
    </row>
    <row r="31" spans="1:13" ht="24.75" customHeight="1">
      <c r="A31" s="301"/>
      <c r="B31" s="463"/>
      <c r="C31" s="467"/>
      <c r="D31" s="463"/>
      <c r="E31" s="464"/>
      <c r="F31" s="465"/>
      <c r="G31" s="465"/>
      <c r="H31" s="463"/>
      <c r="I31" s="194"/>
      <c r="J31" s="351"/>
      <c r="K31" s="394"/>
      <c r="L31" s="389"/>
      <c r="M31" s="195"/>
    </row>
    <row r="32" spans="1:13" ht="24.75" customHeight="1">
      <c r="A32" s="634" t="s">
        <v>534</v>
      </c>
      <c r="B32" s="635"/>
      <c r="C32" s="191"/>
      <c r="D32" s="190"/>
      <c r="E32" s="192"/>
      <c r="F32" s="193"/>
      <c r="G32" s="189"/>
      <c r="H32" s="194"/>
      <c r="I32" s="194"/>
      <c r="J32" s="352"/>
      <c r="K32" s="394"/>
      <c r="L32" s="389"/>
      <c r="M32" s="195"/>
    </row>
    <row r="33" spans="1:12" ht="24.75" customHeight="1">
      <c r="A33" s="301">
        <v>24</v>
      </c>
      <c r="B33" s="254" t="s">
        <v>1015</v>
      </c>
      <c r="C33" s="255" t="s">
        <v>1016</v>
      </c>
      <c r="D33" s="253" t="s">
        <v>1155</v>
      </c>
      <c r="E33" s="256"/>
      <c r="F33" s="257"/>
      <c r="G33" s="305"/>
      <c r="H33" s="258"/>
      <c r="I33" s="194"/>
      <c r="J33" s="311" t="s">
        <v>1025</v>
      </c>
      <c r="K33" s="394" t="s">
        <v>502</v>
      </c>
      <c r="L33" s="391" t="s">
        <v>362</v>
      </c>
    </row>
    <row r="34" spans="1:12" ht="24.75" customHeight="1">
      <c r="A34" s="301"/>
      <c r="B34" s="312" t="s">
        <v>1017</v>
      </c>
      <c r="C34" s="259"/>
      <c r="D34" s="258"/>
      <c r="E34" s="253"/>
      <c r="F34" s="313"/>
      <c r="G34" s="313"/>
      <c r="H34" s="260"/>
      <c r="I34" s="194"/>
      <c r="J34" s="311"/>
      <c r="K34" s="394"/>
      <c r="L34" s="391"/>
    </row>
    <row r="35" spans="1:12" ht="24.75" customHeight="1">
      <c r="A35" s="301"/>
      <c r="B35" s="251" t="s">
        <v>471</v>
      </c>
      <c r="C35" s="259" t="s">
        <v>472</v>
      </c>
      <c r="D35" s="253" t="s">
        <v>473</v>
      </c>
      <c r="E35" s="253"/>
      <c r="F35" s="253"/>
      <c r="G35" s="313"/>
      <c r="H35" s="260"/>
      <c r="I35" s="194"/>
      <c r="J35" s="311"/>
      <c r="K35" s="394"/>
      <c r="L35" s="391"/>
    </row>
    <row r="36" spans="1:12" ht="24.75" customHeight="1">
      <c r="A36" s="301"/>
      <c r="B36" s="251" t="s">
        <v>474</v>
      </c>
      <c r="C36" s="259" t="s">
        <v>475</v>
      </c>
      <c r="D36" s="253" t="s">
        <v>473</v>
      </c>
      <c r="E36" s="253"/>
      <c r="F36" s="253"/>
      <c r="G36" s="313"/>
      <c r="H36" s="260"/>
      <c r="I36" s="194"/>
      <c r="J36" s="311"/>
      <c r="K36" s="394"/>
      <c r="L36" s="391"/>
    </row>
    <row r="37" spans="1:12" ht="24.75" customHeight="1">
      <c r="A37" s="301"/>
      <c r="B37" s="251" t="s">
        <v>476</v>
      </c>
      <c r="C37" s="259" t="s">
        <v>477</v>
      </c>
      <c r="D37" s="253" t="s">
        <v>473</v>
      </c>
      <c r="E37" s="253"/>
      <c r="F37" s="253"/>
      <c r="G37" s="313"/>
      <c r="H37" s="260"/>
      <c r="I37" s="194"/>
      <c r="J37" s="311"/>
      <c r="K37" s="394"/>
      <c r="L37" s="391"/>
    </row>
    <row r="38" spans="1:12" ht="24.75" customHeight="1">
      <c r="A38" s="301"/>
      <c r="B38" s="251" t="s">
        <v>1170</v>
      </c>
      <c r="C38" s="259" t="s">
        <v>477</v>
      </c>
      <c r="D38" s="253" t="s">
        <v>473</v>
      </c>
      <c r="E38" s="253"/>
      <c r="F38" s="253"/>
      <c r="G38" s="313"/>
      <c r="H38" s="260"/>
      <c r="I38" s="194"/>
      <c r="J38" s="311"/>
      <c r="K38" s="394"/>
      <c r="L38" s="391"/>
    </row>
    <row r="39" spans="1:12" ht="24.75" customHeight="1">
      <c r="A39" s="301"/>
      <c r="B39" s="251" t="s">
        <v>478</v>
      </c>
      <c r="C39" s="259" t="s">
        <v>479</v>
      </c>
      <c r="D39" s="253" t="s">
        <v>473</v>
      </c>
      <c r="E39" s="253"/>
      <c r="F39" s="253"/>
      <c r="G39" s="313"/>
      <c r="H39" s="260"/>
      <c r="I39" s="194"/>
      <c r="J39" s="311"/>
      <c r="K39" s="394"/>
      <c r="L39" s="391"/>
    </row>
    <row r="40" spans="1:12" ht="24.75" customHeight="1">
      <c r="A40" s="301"/>
      <c r="B40" s="259" t="s">
        <v>1018</v>
      </c>
      <c r="C40" s="262" t="s">
        <v>1019</v>
      </c>
      <c r="D40" s="253" t="s">
        <v>473</v>
      </c>
      <c r="E40" s="253"/>
      <c r="F40" s="253"/>
      <c r="G40" s="261"/>
      <c r="H40" s="258"/>
      <c r="I40" s="194"/>
      <c r="J40" s="314"/>
      <c r="K40" s="394"/>
      <c r="L40" s="391"/>
    </row>
    <row r="41" spans="1:12" ht="24.75" customHeight="1">
      <c r="A41" s="301"/>
      <c r="B41" s="251" t="s">
        <v>480</v>
      </c>
      <c r="C41" s="259" t="s">
        <v>481</v>
      </c>
      <c r="D41" s="253" t="s">
        <v>473</v>
      </c>
      <c r="E41" s="253"/>
      <c r="F41" s="253"/>
      <c r="G41" s="313"/>
      <c r="H41" s="260"/>
      <c r="I41" s="194"/>
      <c r="J41" s="311"/>
      <c r="K41" s="394"/>
      <c r="L41" s="391"/>
    </row>
    <row r="42" spans="1:12" ht="24.75" customHeight="1">
      <c r="A42" s="301"/>
      <c r="B42" s="251" t="s">
        <v>482</v>
      </c>
      <c r="C42" s="259" t="s">
        <v>483</v>
      </c>
      <c r="D42" s="253" t="s">
        <v>473</v>
      </c>
      <c r="E42" s="253"/>
      <c r="F42" s="253"/>
      <c r="G42" s="313"/>
      <c r="H42" s="260"/>
      <c r="I42" s="194"/>
      <c r="J42" s="311"/>
      <c r="K42" s="394"/>
      <c r="L42" s="391"/>
    </row>
    <row r="43" spans="1:12" ht="24.75" customHeight="1">
      <c r="A43" s="301"/>
      <c r="B43" s="251" t="s">
        <v>484</v>
      </c>
      <c r="C43" s="259" t="s">
        <v>1020</v>
      </c>
      <c r="D43" s="253" t="s">
        <v>473</v>
      </c>
      <c r="E43" s="253"/>
      <c r="F43" s="253"/>
      <c r="G43" s="313"/>
      <c r="H43" s="260"/>
      <c r="I43" s="194"/>
      <c r="J43" s="311"/>
      <c r="K43" s="394"/>
      <c r="L43" s="391"/>
    </row>
    <row r="44" spans="1:12" ht="24.75" customHeight="1">
      <c r="A44" s="301"/>
      <c r="B44" s="251" t="s">
        <v>486</v>
      </c>
      <c r="C44" s="259" t="s">
        <v>487</v>
      </c>
      <c r="D44" s="253" t="s">
        <v>473</v>
      </c>
      <c r="E44" s="253"/>
      <c r="F44" s="253"/>
      <c r="G44" s="313"/>
      <c r="H44" s="260"/>
      <c r="I44" s="194"/>
      <c r="J44" s="311"/>
      <c r="K44" s="394"/>
      <c r="L44" s="391"/>
    </row>
    <row r="45" spans="1:12" ht="24.75" customHeight="1">
      <c r="A45" s="301"/>
      <c r="B45" s="251" t="s">
        <v>488</v>
      </c>
      <c r="C45" s="259" t="s">
        <v>489</v>
      </c>
      <c r="D45" s="253" t="s">
        <v>473</v>
      </c>
      <c r="E45" s="253"/>
      <c r="F45" s="253"/>
      <c r="G45" s="313"/>
      <c r="H45" s="260"/>
      <c r="I45" s="194"/>
      <c r="J45" s="311"/>
      <c r="K45" s="394"/>
      <c r="L45" s="391"/>
    </row>
    <row r="46" spans="1:12" ht="24.75" customHeight="1">
      <c r="A46" s="301"/>
      <c r="B46" s="251" t="s">
        <v>490</v>
      </c>
      <c r="C46" s="259" t="s">
        <v>1021</v>
      </c>
      <c r="D46" s="253" t="s">
        <v>473</v>
      </c>
      <c r="E46" s="253"/>
      <c r="F46" s="253"/>
      <c r="G46" s="313"/>
      <c r="H46" s="260"/>
      <c r="I46" s="194"/>
      <c r="J46" s="311"/>
      <c r="K46" s="394"/>
      <c r="L46" s="391"/>
    </row>
    <row r="47" spans="1:12" ht="24.75" customHeight="1">
      <c r="A47" s="301"/>
      <c r="B47" s="251" t="s">
        <v>491</v>
      </c>
      <c r="C47" s="259" t="s">
        <v>492</v>
      </c>
      <c r="D47" s="253" t="s">
        <v>473</v>
      </c>
      <c r="E47" s="253"/>
      <c r="F47" s="253"/>
      <c r="G47" s="313"/>
      <c r="H47" s="260"/>
      <c r="I47" s="194"/>
      <c r="J47" s="311" t="s">
        <v>1026</v>
      </c>
      <c r="K47" s="394"/>
      <c r="L47" s="391"/>
    </row>
    <row r="48" spans="1:12" ht="24.75" customHeight="1">
      <c r="A48" s="301"/>
      <c r="B48" s="251" t="s">
        <v>493</v>
      </c>
      <c r="C48" s="259" t="s">
        <v>494</v>
      </c>
      <c r="D48" s="253" t="s">
        <v>473</v>
      </c>
      <c r="E48" s="253"/>
      <c r="F48" s="253"/>
      <c r="G48" s="313"/>
      <c r="H48" s="260"/>
      <c r="I48" s="194"/>
      <c r="J48" s="311"/>
      <c r="K48" s="394"/>
      <c r="L48" s="391"/>
    </row>
    <row r="49" spans="1:15" ht="24.75" customHeight="1">
      <c r="A49" s="301"/>
      <c r="B49" s="251" t="s">
        <v>1022</v>
      </c>
      <c r="C49" s="252" t="s">
        <v>1023</v>
      </c>
      <c r="D49" s="253" t="s">
        <v>473</v>
      </c>
      <c r="E49" s="253"/>
      <c r="F49" s="253"/>
      <c r="G49" s="313"/>
      <c r="H49" s="260"/>
      <c r="I49" s="194"/>
      <c r="J49" s="311"/>
      <c r="K49" s="394"/>
      <c r="L49" s="391"/>
    </row>
    <row r="50" spans="1:15" ht="24.75" customHeight="1">
      <c r="A50" s="301"/>
      <c r="B50" s="251" t="s">
        <v>495</v>
      </c>
      <c r="C50" s="259" t="s">
        <v>496</v>
      </c>
      <c r="D50" s="253" t="s">
        <v>473</v>
      </c>
      <c r="E50" s="253"/>
      <c r="F50" s="253"/>
      <c r="G50" s="313"/>
      <c r="H50" s="260"/>
      <c r="I50" s="194"/>
      <c r="J50" s="311"/>
      <c r="K50" s="394"/>
      <c r="L50" s="391"/>
    </row>
    <row r="51" spans="1:15" ht="24.75" customHeight="1">
      <c r="A51" s="301"/>
      <c r="B51" s="251" t="s">
        <v>497</v>
      </c>
      <c r="C51" s="252" t="s">
        <v>498</v>
      </c>
      <c r="D51" s="253" t="s">
        <v>473</v>
      </c>
      <c r="E51" s="253"/>
      <c r="F51" s="253"/>
      <c r="G51" s="313"/>
      <c r="H51" s="260"/>
      <c r="I51" s="194"/>
      <c r="J51" s="311"/>
      <c r="K51" s="394"/>
      <c r="L51" s="391"/>
    </row>
    <row r="52" spans="1:15" ht="24.75" customHeight="1">
      <c r="A52" s="301"/>
      <c r="B52" s="251" t="s">
        <v>497</v>
      </c>
      <c r="C52" s="252" t="s">
        <v>499</v>
      </c>
      <c r="D52" s="253" t="s">
        <v>473</v>
      </c>
      <c r="E52" s="253"/>
      <c r="F52" s="253"/>
      <c r="G52" s="313"/>
      <c r="H52" s="260"/>
      <c r="I52" s="194"/>
      <c r="J52" s="311"/>
      <c r="K52" s="394"/>
      <c r="L52" s="391"/>
    </row>
    <row r="53" spans="1:15" ht="24.75" customHeight="1">
      <c r="A53" s="301"/>
      <c r="B53" s="251" t="s">
        <v>497</v>
      </c>
      <c r="C53" s="252" t="s">
        <v>1024</v>
      </c>
      <c r="D53" s="253" t="s">
        <v>473</v>
      </c>
      <c r="E53" s="253"/>
      <c r="F53" s="253"/>
      <c r="G53" s="313"/>
      <c r="H53" s="260"/>
      <c r="I53" s="194"/>
      <c r="J53" s="311"/>
      <c r="K53" s="394"/>
      <c r="L53" s="391"/>
    </row>
    <row r="54" spans="1:15" ht="24.75" customHeight="1">
      <c r="A54" s="301"/>
      <c r="B54" s="251" t="s">
        <v>1164</v>
      </c>
      <c r="C54" s="252" t="s">
        <v>504</v>
      </c>
      <c r="D54" s="253" t="s">
        <v>473</v>
      </c>
      <c r="E54" s="253"/>
      <c r="F54" s="253"/>
      <c r="G54" s="313"/>
      <c r="H54" s="260"/>
      <c r="I54" s="194"/>
      <c r="J54" s="311" t="s">
        <v>1027</v>
      </c>
      <c r="K54" s="394"/>
      <c r="L54" s="391"/>
    </row>
    <row r="55" spans="1:15" ht="24.75" customHeight="1">
      <c r="A55" s="301"/>
      <c r="B55" s="251"/>
      <c r="C55" s="252"/>
      <c r="D55" s="253"/>
      <c r="E55" s="253"/>
      <c r="F55" s="193"/>
      <c r="G55" s="193"/>
      <c r="H55" s="194"/>
      <c r="I55" s="194"/>
      <c r="J55" s="352"/>
      <c r="K55" s="394"/>
      <c r="L55" s="391"/>
    </row>
    <row r="56" spans="1:15" ht="24.75" customHeight="1">
      <c r="A56" s="634" t="s">
        <v>1054</v>
      </c>
      <c r="B56" s="635"/>
      <c r="C56" s="191"/>
      <c r="D56" s="190"/>
      <c r="E56" s="192"/>
      <c r="F56" s="193"/>
      <c r="G56" s="189"/>
      <c r="H56" s="194"/>
      <c r="I56" s="194"/>
      <c r="J56" s="352"/>
      <c r="K56" s="394"/>
      <c r="L56" s="391"/>
    </row>
    <row r="57" spans="1:15" ht="24.75" customHeight="1">
      <c r="A57" s="301">
        <v>25</v>
      </c>
      <c r="B57" s="251" t="s">
        <v>1028</v>
      </c>
      <c r="C57" s="259" t="s">
        <v>1029</v>
      </c>
      <c r="D57" s="253" t="s">
        <v>473</v>
      </c>
      <c r="E57" s="253"/>
      <c r="F57" s="261"/>
      <c r="G57" s="261"/>
      <c r="H57" s="258"/>
      <c r="I57" s="253"/>
      <c r="J57" s="351" t="s">
        <v>467</v>
      </c>
      <c r="K57" s="395" t="s">
        <v>1048</v>
      </c>
      <c r="L57" s="384" t="s">
        <v>505</v>
      </c>
      <c r="M57" s="196"/>
    </row>
    <row r="58" spans="1:15" ht="24.75" customHeight="1">
      <c r="A58" s="301">
        <v>26</v>
      </c>
      <c r="B58" s="251" t="s">
        <v>474</v>
      </c>
      <c r="C58" s="259" t="s">
        <v>475</v>
      </c>
      <c r="D58" s="253" t="s">
        <v>473</v>
      </c>
      <c r="E58" s="253"/>
      <c r="F58" s="261"/>
      <c r="G58" s="261"/>
      <c r="H58" s="258"/>
      <c r="I58" s="253"/>
      <c r="J58" s="351" t="s">
        <v>467</v>
      </c>
      <c r="K58" s="395" t="s">
        <v>1049</v>
      </c>
      <c r="L58" s="384" t="s">
        <v>505</v>
      </c>
    </row>
    <row r="59" spans="1:15" ht="24.75" customHeight="1">
      <c r="A59" s="301">
        <v>27</v>
      </c>
      <c r="B59" s="251" t="s">
        <v>476</v>
      </c>
      <c r="C59" s="259" t="s">
        <v>477</v>
      </c>
      <c r="D59" s="253" t="s">
        <v>473</v>
      </c>
      <c r="E59" s="253"/>
      <c r="F59" s="261"/>
      <c r="G59" s="261"/>
      <c r="H59" s="258"/>
      <c r="I59" s="253"/>
      <c r="J59" s="351" t="s">
        <v>467</v>
      </c>
      <c r="K59" s="395" t="s">
        <v>1048</v>
      </c>
      <c r="L59" s="384" t="s">
        <v>505</v>
      </c>
    </row>
    <row r="60" spans="1:15" ht="24.75" customHeight="1">
      <c r="A60" s="301">
        <v>28</v>
      </c>
      <c r="B60" s="251" t="s">
        <v>503</v>
      </c>
      <c r="C60" s="259" t="s">
        <v>477</v>
      </c>
      <c r="D60" s="253" t="s">
        <v>473</v>
      </c>
      <c r="E60" s="253"/>
      <c r="F60" s="261"/>
      <c r="G60" s="261"/>
      <c r="H60" s="258"/>
      <c r="I60" s="253"/>
      <c r="J60" s="351" t="s">
        <v>467</v>
      </c>
      <c r="K60" s="395" t="s">
        <v>1049</v>
      </c>
      <c r="L60" s="384" t="s">
        <v>505</v>
      </c>
    </row>
    <row r="61" spans="1:15" ht="24.75" customHeight="1">
      <c r="A61" s="301">
        <v>29</v>
      </c>
      <c r="B61" s="251" t="s">
        <v>1030</v>
      </c>
      <c r="C61" s="259" t="s">
        <v>1031</v>
      </c>
      <c r="D61" s="253" t="s">
        <v>473</v>
      </c>
      <c r="E61" s="253"/>
      <c r="F61" s="261"/>
      <c r="G61" s="261"/>
      <c r="H61" s="258"/>
      <c r="I61" s="253"/>
      <c r="J61" s="351" t="s">
        <v>467</v>
      </c>
      <c r="K61" s="395" t="s">
        <v>1050</v>
      </c>
      <c r="L61" s="384" t="s">
        <v>505</v>
      </c>
      <c r="O61" s="198"/>
    </row>
    <row r="62" spans="1:15" ht="24.75" customHeight="1">
      <c r="A62" s="301">
        <v>30</v>
      </c>
      <c r="B62" s="251" t="s">
        <v>1032</v>
      </c>
      <c r="C62" s="259" t="s">
        <v>1033</v>
      </c>
      <c r="D62" s="253" t="s">
        <v>473</v>
      </c>
      <c r="E62" s="253"/>
      <c r="F62" s="261"/>
      <c r="G62" s="261"/>
      <c r="H62" s="258"/>
      <c r="I62" s="253"/>
      <c r="J62" s="351" t="s">
        <v>467</v>
      </c>
      <c r="K62" s="395" t="s">
        <v>1049</v>
      </c>
      <c r="L62" s="384" t="s">
        <v>505</v>
      </c>
      <c r="M62" s="196"/>
    </row>
    <row r="63" spans="1:15" ht="24.75" customHeight="1">
      <c r="A63" s="301">
        <v>31</v>
      </c>
      <c r="B63" s="251" t="s">
        <v>482</v>
      </c>
      <c r="C63" s="259" t="s">
        <v>483</v>
      </c>
      <c r="D63" s="253" t="s">
        <v>473</v>
      </c>
      <c r="E63" s="253"/>
      <c r="F63" s="261"/>
      <c r="G63" s="261"/>
      <c r="H63" s="258"/>
      <c r="I63" s="253"/>
      <c r="J63" s="351" t="s">
        <v>467</v>
      </c>
      <c r="K63" s="395" t="s">
        <v>1051</v>
      </c>
      <c r="L63" s="384" t="s">
        <v>505</v>
      </c>
    </row>
    <row r="64" spans="1:15" ht="24.75" customHeight="1">
      <c r="A64" s="301">
        <v>32</v>
      </c>
      <c r="B64" s="259" t="s">
        <v>1034</v>
      </c>
      <c r="C64" s="262" t="s">
        <v>1035</v>
      </c>
      <c r="D64" s="253" t="s">
        <v>473</v>
      </c>
      <c r="E64" s="253"/>
      <c r="F64" s="261"/>
      <c r="G64" s="261"/>
      <c r="H64" s="258"/>
      <c r="I64" s="253"/>
      <c r="J64" s="351" t="s">
        <v>467</v>
      </c>
      <c r="K64" s="395" t="s">
        <v>1052</v>
      </c>
      <c r="L64" s="384" t="s">
        <v>505</v>
      </c>
    </row>
    <row r="65" spans="1:15" ht="24.75" customHeight="1">
      <c r="A65" s="301">
        <v>33</v>
      </c>
      <c r="B65" s="251" t="s">
        <v>1036</v>
      </c>
      <c r="C65" s="259" t="s">
        <v>1037</v>
      </c>
      <c r="D65" s="253" t="s">
        <v>473</v>
      </c>
      <c r="E65" s="253"/>
      <c r="F65" s="261"/>
      <c r="G65" s="261"/>
      <c r="H65" s="258"/>
      <c r="I65" s="253"/>
      <c r="J65" s="351" t="s">
        <v>467</v>
      </c>
      <c r="K65" s="395" t="s">
        <v>1049</v>
      </c>
      <c r="L65" s="384" t="s">
        <v>505</v>
      </c>
      <c r="O65" s="198"/>
    </row>
    <row r="66" spans="1:15" ht="24.75" customHeight="1">
      <c r="A66" s="301">
        <v>34</v>
      </c>
      <c r="B66" s="251" t="s">
        <v>1038</v>
      </c>
      <c r="C66" s="259" t="s">
        <v>1039</v>
      </c>
      <c r="D66" s="253" t="s">
        <v>473</v>
      </c>
      <c r="E66" s="253"/>
      <c r="F66" s="261"/>
      <c r="G66" s="261"/>
      <c r="H66" s="258"/>
      <c r="I66" s="253"/>
      <c r="J66" s="351" t="s">
        <v>467</v>
      </c>
      <c r="K66" s="395" t="s">
        <v>1052</v>
      </c>
      <c r="L66" s="384" t="s">
        <v>505</v>
      </c>
      <c r="O66" s="198"/>
    </row>
    <row r="67" spans="1:15" ht="24.75" customHeight="1">
      <c r="A67" s="301">
        <v>35</v>
      </c>
      <c r="B67" s="251" t="s">
        <v>1040</v>
      </c>
      <c r="C67" s="259" t="s">
        <v>485</v>
      </c>
      <c r="D67" s="253" t="s">
        <v>473</v>
      </c>
      <c r="E67" s="253"/>
      <c r="F67" s="261"/>
      <c r="G67" s="261"/>
      <c r="H67" s="258"/>
      <c r="I67" s="253"/>
      <c r="J67" s="351" t="s">
        <v>467</v>
      </c>
      <c r="K67" s="395" t="s">
        <v>502</v>
      </c>
      <c r="L67" s="384" t="s">
        <v>505</v>
      </c>
      <c r="O67" s="198"/>
    </row>
    <row r="68" spans="1:15" ht="24.75" customHeight="1">
      <c r="A68" s="301">
        <v>36</v>
      </c>
      <c r="B68" s="251" t="s">
        <v>1041</v>
      </c>
      <c r="C68" s="259" t="s">
        <v>1042</v>
      </c>
      <c r="D68" s="253" t="s">
        <v>473</v>
      </c>
      <c r="E68" s="253"/>
      <c r="F68" s="261"/>
      <c r="G68" s="261"/>
      <c r="H68" s="258"/>
      <c r="I68" s="253"/>
      <c r="J68" s="351" t="s">
        <v>467</v>
      </c>
      <c r="K68" s="395" t="s">
        <v>1052</v>
      </c>
      <c r="L68" s="384" t="s">
        <v>505</v>
      </c>
      <c r="O68" s="198"/>
    </row>
    <row r="69" spans="1:15" ht="24.75" customHeight="1">
      <c r="A69" s="301">
        <v>37</v>
      </c>
      <c r="B69" s="251" t="s">
        <v>1043</v>
      </c>
      <c r="C69" s="259" t="s">
        <v>1044</v>
      </c>
      <c r="D69" s="253" t="s">
        <v>473</v>
      </c>
      <c r="E69" s="253"/>
      <c r="F69" s="261"/>
      <c r="G69" s="261"/>
      <c r="H69" s="258"/>
      <c r="I69" s="253"/>
      <c r="J69" s="351" t="s">
        <v>467</v>
      </c>
      <c r="K69" s="395" t="s">
        <v>1051</v>
      </c>
      <c r="L69" s="384" t="s">
        <v>505</v>
      </c>
      <c r="O69" s="198"/>
    </row>
    <row r="70" spans="1:15" ht="24.75" customHeight="1">
      <c r="A70" s="301">
        <v>38</v>
      </c>
      <c r="B70" s="251" t="s">
        <v>488</v>
      </c>
      <c r="C70" s="259" t="s">
        <v>1045</v>
      </c>
      <c r="D70" s="253" t="s">
        <v>473</v>
      </c>
      <c r="E70" s="253"/>
      <c r="F70" s="261"/>
      <c r="G70" s="261"/>
      <c r="H70" s="258"/>
      <c r="I70" s="253"/>
      <c r="J70" s="351" t="s">
        <v>467</v>
      </c>
      <c r="K70" s="395" t="s">
        <v>1052</v>
      </c>
      <c r="L70" s="384" t="s">
        <v>505</v>
      </c>
      <c r="O70" s="198"/>
    </row>
    <row r="71" spans="1:15" ht="24.75" customHeight="1">
      <c r="A71" s="301">
        <v>39</v>
      </c>
      <c r="B71" s="251" t="s">
        <v>1046</v>
      </c>
      <c r="C71" s="259" t="s">
        <v>1047</v>
      </c>
      <c r="D71" s="253" t="s">
        <v>473</v>
      </c>
      <c r="E71" s="253"/>
      <c r="F71" s="261"/>
      <c r="G71" s="261"/>
      <c r="H71" s="258"/>
      <c r="I71" s="253"/>
      <c r="J71" s="351" t="s">
        <v>467</v>
      </c>
      <c r="K71" s="395" t="s">
        <v>1053</v>
      </c>
      <c r="L71" s="384" t="s">
        <v>505</v>
      </c>
      <c r="O71" s="198"/>
    </row>
    <row r="72" spans="1:15" ht="24.75" customHeight="1">
      <c r="A72" s="301"/>
      <c r="B72" s="259"/>
      <c r="C72" s="262"/>
      <c r="D72" s="253"/>
      <c r="E72" s="253"/>
      <c r="F72" s="261"/>
      <c r="G72" s="261"/>
      <c r="H72" s="258"/>
      <c r="I72" s="194"/>
      <c r="J72" s="351"/>
      <c r="K72" s="395"/>
      <c r="L72" s="384"/>
      <c r="O72" s="198"/>
    </row>
    <row r="73" spans="1:15" ht="24.75" customHeight="1">
      <c r="A73" s="634" t="s">
        <v>1014</v>
      </c>
      <c r="B73" s="635"/>
      <c r="C73" s="191"/>
      <c r="D73" s="190"/>
      <c r="E73" s="192"/>
      <c r="F73" s="193"/>
      <c r="G73" s="189"/>
      <c r="H73" s="194"/>
      <c r="I73" s="194"/>
      <c r="J73" s="352"/>
      <c r="K73" s="394"/>
      <c r="L73" s="389"/>
      <c r="M73" s="195"/>
    </row>
    <row r="74" spans="1:15" ht="24.75" customHeight="1">
      <c r="A74" s="301">
        <v>40</v>
      </c>
      <c r="B74" s="254" t="s">
        <v>506</v>
      </c>
      <c r="C74" s="255" t="s">
        <v>507</v>
      </c>
      <c r="D74" s="253" t="s">
        <v>1155</v>
      </c>
      <c r="E74" s="256"/>
      <c r="F74" s="257"/>
      <c r="G74" s="261"/>
      <c r="H74" s="260"/>
      <c r="I74" s="194"/>
      <c r="J74" s="311" t="s">
        <v>501</v>
      </c>
      <c r="K74" s="394" t="s">
        <v>502</v>
      </c>
      <c r="L74" s="391" t="s">
        <v>362</v>
      </c>
    </row>
    <row r="75" spans="1:15" ht="24.75" customHeight="1">
      <c r="A75" s="301"/>
      <c r="B75" s="312" t="s">
        <v>500</v>
      </c>
      <c r="C75" s="259"/>
      <c r="D75" s="258"/>
      <c r="E75" s="253"/>
      <c r="F75" s="313"/>
      <c r="G75" s="313"/>
      <c r="H75" s="260"/>
      <c r="I75" s="194"/>
      <c r="J75" s="352"/>
      <c r="K75" s="394"/>
      <c r="L75" s="391"/>
    </row>
    <row r="76" spans="1:15" ht="24.75" customHeight="1">
      <c r="A76" s="301"/>
      <c r="B76" s="251" t="s">
        <v>471</v>
      </c>
      <c r="C76" s="259" t="s">
        <v>472</v>
      </c>
      <c r="D76" s="253" t="s">
        <v>473</v>
      </c>
      <c r="E76" s="253"/>
      <c r="F76" s="253"/>
      <c r="G76" s="313"/>
      <c r="H76" s="260"/>
      <c r="I76" s="194"/>
      <c r="J76" s="352"/>
      <c r="K76" s="394"/>
      <c r="L76" s="391"/>
    </row>
    <row r="77" spans="1:15" ht="24.75" customHeight="1">
      <c r="A77" s="301"/>
      <c r="B77" s="251" t="s">
        <v>508</v>
      </c>
      <c r="C77" s="259" t="s">
        <v>509</v>
      </c>
      <c r="D77" s="253" t="s">
        <v>473</v>
      </c>
      <c r="E77" s="253"/>
      <c r="F77" s="253"/>
      <c r="G77" s="313"/>
      <c r="H77" s="260"/>
      <c r="I77" s="194"/>
      <c r="J77" s="352"/>
      <c r="K77" s="394"/>
      <c r="L77" s="391"/>
    </row>
    <row r="78" spans="1:15" ht="24.75" customHeight="1">
      <c r="A78" s="301"/>
      <c r="B78" s="251" t="s">
        <v>478</v>
      </c>
      <c r="C78" s="259" t="s">
        <v>479</v>
      </c>
      <c r="D78" s="253" t="s">
        <v>473</v>
      </c>
      <c r="E78" s="253"/>
      <c r="F78" s="253"/>
      <c r="G78" s="313"/>
      <c r="H78" s="260"/>
      <c r="I78" s="194"/>
      <c r="J78" s="352"/>
      <c r="K78" s="394"/>
      <c r="L78" s="391"/>
    </row>
    <row r="79" spans="1:15" ht="24.75" customHeight="1">
      <c r="A79" s="301"/>
      <c r="B79" s="251" t="s">
        <v>510</v>
      </c>
      <c r="C79" s="259" t="s">
        <v>511</v>
      </c>
      <c r="D79" s="253" t="s">
        <v>473</v>
      </c>
      <c r="E79" s="253"/>
      <c r="F79" s="253"/>
      <c r="G79" s="313"/>
      <c r="H79" s="260"/>
      <c r="I79" s="194"/>
      <c r="J79" s="352"/>
      <c r="K79" s="394"/>
      <c r="L79" s="391"/>
    </row>
    <row r="80" spans="1:15" ht="24.75" customHeight="1">
      <c r="A80" s="301"/>
      <c r="B80" s="251" t="s">
        <v>1055</v>
      </c>
      <c r="C80" s="259" t="s">
        <v>1056</v>
      </c>
      <c r="D80" s="253" t="s">
        <v>473</v>
      </c>
      <c r="E80" s="253"/>
      <c r="F80" s="253"/>
      <c r="G80" s="313"/>
      <c r="H80" s="260"/>
      <c r="I80" s="194"/>
      <c r="J80" s="352"/>
      <c r="K80" s="394"/>
      <c r="L80" s="391"/>
    </row>
    <row r="81" spans="1:12" ht="24.75" customHeight="1">
      <c r="A81" s="301"/>
      <c r="B81" s="251" t="s">
        <v>512</v>
      </c>
      <c r="C81" s="259" t="s">
        <v>513</v>
      </c>
      <c r="D81" s="253" t="s">
        <v>473</v>
      </c>
      <c r="E81" s="253"/>
      <c r="F81" s="253"/>
      <c r="G81" s="313"/>
      <c r="H81" s="260"/>
      <c r="I81" s="194"/>
      <c r="J81" s="352"/>
      <c r="K81" s="394"/>
      <c r="L81" s="391"/>
    </row>
    <row r="82" spans="1:12" ht="24.75" customHeight="1">
      <c r="A82" s="301"/>
      <c r="B82" s="251" t="s">
        <v>514</v>
      </c>
      <c r="C82" s="259" t="s">
        <v>515</v>
      </c>
      <c r="D82" s="253" t="s">
        <v>473</v>
      </c>
      <c r="E82" s="253"/>
      <c r="F82" s="253"/>
      <c r="G82" s="313"/>
      <c r="H82" s="260"/>
      <c r="I82" s="194"/>
      <c r="J82" s="352"/>
      <c r="K82" s="394"/>
      <c r="L82" s="391"/>
    </row>
    <row r="83" spans="1:12" ht="24.75" customHeight="1">
      <c r="A83" s="301"/>
      <c r="B83" s="251" t="s">
        <v>516</v>
      </c>
      <c r="C83" s="259" t="s">
        <v>517</v>
      </c>
      <c r="D83" s="253" t="s">
        <v>473</v>
      </c>
      <c r="E83" s="253"/>
      <c r="F83" s="253"/>
      <c r="G83" s="313"/>
      <c r="H83" s="260"/>
      <c r="I83" s="194"/>
      <c r="J83" s="352"/>
      <c r="K83" s="394"/>
      <c r="L83" s="391"/>
    </row>
    <row r="84" spans="1:12" ht="24.75" customHeight="1">
      <c r="A84" s="301"/>
      <c r="B84" s="251" t="s">
        <v>518</v>
      </c>
      <c r="C84" s="259" t="s">
        <v>519</v>
      </c>
      <c r="D84" s="253" t="s">
        <v>473</v>
      </c>
      <c r="E84" s="253"/>
      <c r="F84" s="253"/>
      <c r="G84" s="313"/>
      <c r="H84" s="260"/>
      <c r="I84" s="194"/>
      <c r="J84" s="352"/>
      <c r="K84" s="394"/>
      <c r="L84" s="391"/>
    </row>
    <row r="85" spans="1:12" ht="24.75" customHeight="1">
      <c r="A85" s="301"/>
      <c r="B85" s="251" t="s">
        <v>520</v>
      </c>
      <c r="C85" s="259" t="s">
        <v>521</v>
      </c>
      <c r="D85" s="253" t="s">
        <v>473</v>
      </c>
      <c r="E85" s="253"/>
      <c r="F85" s="253"/>
      <c r="G85" s="313"/>
      <c r="H85" s="260"/>
      <c r="I85" s="194"/>
      <c r="J85" s="352"/>
      <c r="K85" s="394"/>
      <c r="L85" s="391"/>
    </row>
    <row r="86" spans="1:12" ht="24.75" customHeight="1">
      <c r="A86" s="301"/>
      <c r="B86" s="251" t="s">
        <v>486</v>
      </c>
      <c r="C86" s="259" t="s">
        <v>487</v>
      </c>
      <c r="D86" s="253" t="s">
        <v>473</v>
      </c>
      <c r="E86" s="253"/>
      <c r="F86" s="253"/>
      <c r="G86" s="313"/>
      <c r="H86" s="260"/>
      <c r="I86" s="194"/>
      <c r="J86" s="352"/>
      <c r="K86" s="394"/>
      <c r="L86" s="391"/>
    </row>
    <row r="87" spans="1:12" ht="24.75" customHeight="1">
      <c r="A87" s="301"/>
      <c r="B87" s="251" t="s">
        <v>522</v>
      </c>
      <c r="C87" s="259" t="s">
        <v>523</v>
      </c>
      <c r="D87" s="253" t="s">
        <v>473</v>
      </c>
      <c r="E87" s="253"/>
      <c r="F87" s="253"/>
      <c r="G87" s="313"/>
      <c r="H87" s="260"/>
      <c r="I87" s="194"/>
      <c r="J87" s="352"/>
      <c r="K87" s="394"/>
      <c r="L87" s="391"/>
    </row>
    <row r="88" spans="1:12" ht="24.75" customHeight="1">
      <c r="A88" s="301"/>
      <c r="B88" s="251" t="s">
        <v>524</v>
      </c>
      <c r="C88" s="259" t="s">
        <v>525</v>
      </c>
      <c r="D88" s="253" t="s">
        <v>473</v>
      </c>
      <c r="E88" s="253"/>
      <c r="F88" s="253"/>
      <c r="G88" s="313"/>
      <c r="H88" s="260"/>
      <c r="I88" s="194"/>
      <c r="J88" s="352"/>
      <c r="K88" s="394"/>
      <c r="L88" s="391"/>
    </row>
    <row r="89" spans="1:12" ht="24.75" customHeight="1">
      <c r="A89" s="301"/>
      <c r="B89" s="251" t="s">
        <v>526</v>
      </c>
      <c r="C89" s="259" t="s">
        <v>527</v>
      </c>
      <c r="D89" s="253" t="s">
        <v>473</v>
      </c>
      <c r="E89" s="253"/>
      <c r="F89" s="253"/>
      <c r="G89" s="313"/>
      <c r="H89" s="260"/>
      <c r="I89" s="194"/>
      <c r="J89" s="352"/>
      <c r="K89" s="394"/>
      <c r="L89" s="391"/>
    </row>
    <row r="90" spans="1:12" ht="24.75" customHeight="1">
      <c r="A90" s="301"/>
      <c r="B90" s="251" t="s">
        <v>488</v>
      </c>
      <c r="C90" s="252" t="s">
        <v>489</v>
      </c>
      <c r="D90" s="253" t="s">
        <v>473</v>
      </c>
      <c r="E90" s="253"/>
      <c r="F90" s="253"/>
      <c r="G90" s="313"/>
      <c r="H90" s="260"/>
      <c r="I90" s="194"/>
      <c r="J90" s="352"/>
      <c r="K90" s="394"/>
      <c r="L90" s="391"/>
    </row>
    <row r="91" spans="1:12" ht="24.75" customHeight="1">
      <c r="A91" s="301"/>
      <c r="B91" s="251" t="s">
        <v>493</v>
      </c>
      <c r="C91" s="252" t="s">
        <v>494</v>
      </c>
      <c r="D91" s="253" t="s">
        <v>473</v>
      </c>
      <c r="E91" s="253"/>
      <c r="F91" s="253"/>
      <c r="G91" s="313"/>
      <c r="H91" s="260"/>
      <c r="I91" s="194"/>
      <c r="J91" s="352"/>
      <c r="K91" s="394"/>
      <c r="L91" s="391"/>
    </row>
    <row r="92" spans="1:12" ht="24.75" customHeight="1">
      <c r="A92" s="301"/>
      <c r="B92" s="251" t="s">
        <v>495</v>
      </c>
      <c r="C92" s="252" t="s">
        <v>496</v>
      </c>
      <c r="D92" s="253" t="s">
        <v>473</v>
      </c>
      <c r="E92" s="253"/>
      <c r="F92" s="253"/>
      <c r="G92" s="313"/>
      <c r="H92" s="260"/>
      <c r="I92" s="194"/>
      <c r="J92" s="352"/>
      <c r="K92" s="394"/>
      <c r="L92" s="391"/>
    </row>
    <row r="93" spans="1:12" ht="24.75" customHeight="1">
      <c r="A93" s="301"/>
      <c r="B93" s="251" t="s">
        <v>497</v>
      </c>
      <c r="C93" s="252" t="s">
        <v>499</v>
      </c>
      <c r="D93" s="253" t="s">
        <v>473</v>
      </c>
      <c r="E93" s="253"/>
      <c r="F93" s="253"/>
      <c r="G93" s="313"/>
      <c r="H93" s="260"/>
      <c r="I93" s="194"/>
      <c r="J93" s="352"/>
      <c r="K93" s="394"/>
      <c r="L93" s="391"/>
    </row>
    <row r="94" spans="1:12" ht="24.75" customHeight="1">
      <c r="A94" s="301"/>
      <c r="B94" s="251" t="s">
        <v>528</v>
      </c>
      <c r="C94" s="252" t="s">
        <v>529</v>
      </c>
      <c r="D94" s="253" t="s">
        <v>473</v>
      </c>
      <c r="E94" s="253"/>
      <c r="F94" s="253"/>
      <c r="G94" s="313"/>
      <c r="H94" s="260"/>
      <c r="I94" s="194"/>
      <c r="J94" s="352"/>
      <c r="K94" s="394"/>
      <c r="L94" s="391"/>
    </row>
    <row r="95" spans="1:12" ht="24.75" customHeight="1">
      <c r="A95" s="301"/>
      <c r="B95" s="251" t="s">
        <v>530</v>
      </c>
      <c r="C95" s="252" t="s">
        <v>531</v>
      </c>
      <c r="D95" s="253" t="s">
        <v>473</v>
      </c>
      <c r="E95" s="253"/>
      <c r="F95" s="253"/>
      <c r="G95" s="313"/>
      <c r="H95" s="260"/>
      <c r="I95" s="194"/>
      <c r="J95" s="352"/>
      <c r="K95" s="394"/>
      <c r="L95" s="391"/>
    </row>
    <row r="96" spans="1:12" ht="24.75" customHeight="1">
      <c r="A96" s="301"/>
      <c r="B96" s="251"/>
      <c r="C96" s="252"/>
      <c r="D96" s="253"/>
      <c r="E96" s="253"/>
      <c r="F96" s="193"/>
      <c r="G96" s="193"/>
      <c r="H96" s="194"/>
      <c r="I96" s="194"/>
      <c r="J96" s="352"/>
      <c r="K96" s="394"/>
      <c r="L96" s="391"/>
    </row>
    <row r="97" spans="1:15" ht="24.75" customHeight="1">
      <c r="A97" s="634" t="s">
        <v>1062</v>
      </c>
      <c r="B97" s="635"/>
      <c r="C97" s="191"/>
      <c r="D97" s="190"/>
      <c r="E97" s="192"/>
      <c r="F97" s="193"/>
      <c r="G97" s="189"/>
      <c r="H97" s="194"/>
      <c r="I97" s="194"/>
      <c r="J97" s="352"/>
      <c r="K97" s="394"/>
      <c r="L97" s="391"/>
    </row>
    <row r="98" spans="1:15" ht="24.75" customHeight="1">
      <c r="A98" s="301">
        <v>41</v>
      </c>
      <c r="B98" s="251" t="s">
        <v>1057</v>
      </c>
      <c r="C98" s="259" t="s">
        <v>1058</v>
      </c>
      <c r="D98" s="253" t="s">
        <v>473</v>
      </c>
      <c r="E98" s="253"/>
      <c r="F98" s="261"/>
      <c r="G98" s="261"/>
      <c r="H98" s="258"/>
      <c r="I98" s="194"/>
      <c r="J98" s="351" t="s">
        <v>467</v>
      </c>
      <c r="K98" s="395" t="s">
        <v>1063</v>
      </c>
      <c r="L98" s="384" t="s">
        <v>505</v>
      </c>
      <c r="O98" s="198"/>
    </row>
    <row r="99" spans="1:15" ht="24.75" customHeight="1">
      <c r="A99" s="301">
        <v>42</v>
      </c>
      <c r="B99" s="251" t="s">
        <v>518</v>
      </c>
      <c r="C99" s="259" t="s">
        <v>519</v>
      </c>
      <c r="D99" s="253" t="s">
        <v>473</v>
      </c>
      <c r="E99" s="253"/>
      <c r="F99" s="261"/>
      <c r="G99" s="261"/>
      <c r="H99" s="258"/>
      <c r="I99" s="194"/>
      <c r="J99" s="351" t="s">
        <v>467</v>
      </c>
      <c r="K99" s="395" t="s">
        <v>1051</v>
      </c>
      <c r="L99" s="384" t="s">
        <v>505</v>
      </c>
      <c r="O99" s="198"/>
    </row>
    <row r="100" spans="1:15" ht="24.75" customHeight="1">
      <c r="A100" s="301">
        <v>43</v>
      </c>
      <c r="B100" s="316" t="s">
        <v>1060</v>
      </c>
      <c r="C100" s="315" t="s">
        <v>1061</v>
      </c>
      <c r="D100" s="317" t="s">
        <v>473</v>
      </c>
      <c r="E100" s="317"/>
      <c r="F100" s="318"/>
      <c r="G100" s="261"/>
      <c r="H100" s="319"/>
      <c r="I100" s="194"/>
      <c r="J100" s="351" t="s">
        <v>467</v>
      </c>
      <c r="K100" s="396" t="s">
        <v>1063</v>
      </c>
      <c r="L100" s="384" t="s">
        <v>505</v>
      </c>
      <c r="O100" s="198"/>
    </row>
    <row r="101" spans="1:15" ht="24.75" customHeight="1">
      <c r="A101" s="301">
        <v>44</v>
      </c>
      <c r="B101" s="259" t="s">
        <v>1059</v>
      </c>
      <c r="C101" s="262" t="s">
        <v>532</v>
      </c>
      <c r="D101" s="253" t="s">
        <v>473</v>
      </c>
      <c r="E101" s="253"/>
      <c r="F101" s="261"/>
      <c r="G101" s="261"/>
      <c r="H101" s="258"/>
      <c r="I101" s="194"/>
      <c r="J101" s="351" t="s">
        <v>467</v>
      </c>
      <c r="K101" s="395" t="s">
        <v>1064</v>
      </c>
      <c r="L101" s="384" t="s">
        <v>505</v>
      </c>
      <c r="O101" s="198"/>
    </row>
    <row r="102" spans="1:15" ht="24.75" customHeight="1">
      <c r="A102" s="301"/>
      <c r="B102" s="194"/>
      <c r="C102" s="194"/>
      <c r="D102" s="194"/>
      <c r="E102" s="192"/>
      <c r="F102" s="193"/>
      <c r="G102" s="197"/>
      <c r="H102" s="194"/>
      <c r="I102" s="194"/>
      <c r="J102" s="352"/>
      <c r="K102" s="394"/>
      <c r="L102" s="391"/>
      <c r="O102" s="198"/>
    </row>
    <row r="103" spans="1:15" ht="24.75" customHeight="1">
      <c r="A103" s="630" t="s">
        <v>363</v>
      </c>
      <c r="B103" s="631"/>
      <c r="C103" s="631"/>
      <c r="D103" s="453"/>
      <c r="E103" s="199"/>
      <c r="F103" s="200"/>
      <c r="G103" s="200"/>
      <c r="H103" s="453"/>
      <c r="I103" s="453"/>
      <c r="J103" s="139" t="s">
        <v>259</v>
      </c>
      <c r="K103" s="394"/>
      <c r="L103" s="384"/>
      <c r="M103" s="185"/>
    </row>
    <row r="104" spans="1:15" ht="24.75" customHeight="1">
      <c r="A104" s="630" t="s">
        <v>364</v>
      </c>
      <c r="B104" s="631"/>
      <c r="C104" s="631"/>
      <c r="D104" s="453" t="s">
        <v>365</v>
      </c>
      <c r="E104" s="201">
        <v>5.4000000000000003E-3</v>
      </c>
      <c r="F104" s="200"/>
      <c r="G104" s="200"/>
      <c r="H104" s="453"/>
      <c r="I104" s="453"/>
      <c r="J104" s="139"/>
      <c r="K104" s="394"/>
      <c r="L104" s="384"/>
      <c r="M104" s="185"/>
    </row>
    <row r="105" spans="1:15" ht="24.75" customHeight="1">
      <c r="A105" s="630" t="s">
        <v>1065</v>
      </c>
      <c r="B105" s="631"/>
      <c r="C105" s="631"/>
      <c r="D105" s="453"/>
      <c r="E105" s="201"/>
      <c r="F105" s="200"/>
      <c r="G105" s="200"/>
      <c r="H105" s="453"/>
      <c r="I105" s="453"/>
      <c r="J105" s="139"/>
      <c r="K105" s="394"/>
      <c r="L105" s="384"/>
      <c r="M105" s="185"/>
    </row>
    <row r="106" spans="1:15" ht="24.75" customHeight="1">
      <c r="A106" s="630" t="s">
        <v>366</v>
      </c>
      <c r="B106" s="631"/>
      <c r="C106" s="631"/>
      <c r="D106" s="453"/>
      <c r="E106" s="201"/>
      <c r="F106" s="200"/>
      <c r="G106" s="200"/>
      <c r="H106" s="453"/>
      <c r="I106" s="453"/>
      <c r="J106" s="139" t="s">
        <v>367</v>
      </c>
      <c r="K106" s="394"/>
      <c r="L106" s="384"/>
      <c r="M106" s="185"/>
    </row>
    <row r="107" spans="1:15" ht="24.75" customHeight="1">
      <c r="A107" s="632" t="s">
        <v>368</v>
      </c>
      <c r="B107" s="633"/>
      <c r="C107" s="633"/>
      <c r="D107" s="454"/>
      <c r="E107" s="202"/>
      <c r="F107" s="203"/>
      <c r="G107" s="203">
        <f>SUM(G103:G106)</f>
        <v>0</v>
      </c>
      <c r="H107" s="454"/>
      <c r="I107" s="454"/>
      <c r="J107" s="224"/>
      <c r="K107" s="397"/>
      <c r="L107" s="398"/>
      <c r="M107" s="185"/>
    </row>
    <row r="116" spans="13:13" ht="16.5" hidden="1" customHeight="1">
      <c r="M116" s="185"/>
    </row>
  </sheetData>
  <mergeCells count="12">
    <mergeCell ref="A1:J1"/>
    <mergeCell ref="A104:C104"/>
    <mergeCell ref="A106:C106"/>
    <mergeCell ref="A107:C107"/>
    <mergeCell ref="A4:B4"/>
    <mergeCell ref="A32:B32"/>
    <mergeCell ref="A97:B97"/>
    <mergeCell ref="A103:C103"/>
    <mergeCell ref="A73:B73"/>
    <mergeCell ref="A17:B17"/>
    <mergeCell ref="A56:B56"/>
    <mergeCell ref="A105:C105"/>
  </mergeCells>
  <phoneticPr fontId="4" type="noConversion"/>
  <printOptions horizontalCentered="1"/>
  <pageMargins left="0.59055118110236227" right="0.59055118110236227" top="0.74803149606299213" bottom="0.59055118110236227" header="0.31496062992125984" footer="0.31496062992125984"/>
  <pageSetup paperSize="9" scale="64" orientation="landscape" r:id="rId1"/>
  <rowBreaks count="1" manualBreakCount="1">
    <brk id="31" max="9" man="1"/>
  </row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S12"/>
  <sheetViews>
    <sheetView view="pageBreakPreview" zoomScale="115" zoomScaleNormal="100" zoomScaleSheetLayoutView="115" workbookViewId="0">
      <selection sqref="A1:R1"/>
    </sheetView>
  </sheetViews>
  <sheetFormatPr defaultRowHeight="16.5"/>
  <cols>
    <col min="1" max="1" width="9" style="485"/>
    <col min="2" max="2" width="4.875" style="485" customWidth="1"/>
    <col min="3" max="3" width="3.25" style="485" customWidth="1"/>
    <col min="4" max="4" width="4.875" style="485" customWidth="1"/>
    <col min="5" max="5" width="3.625" style="485" customWidth="1"/>
    <col min="6" max="6" width="13.75" style="485" bestFit="1" customWidth="1"/>
    <col min="7" max="7" width="2.25" style="485" bestFit="1" customWidth="1"/>
    <col min="8" max="8" width="12.5" style="485" customWidth="1"/>
    <col min="9" max="9" width="2.125" style="485" bestFit="1" customWidth="1"/>
    <col min="10" max="10" width="8.5" style="485" bestFit="1" customWidth="1"/>
    <col min="11" max="11" width="2.875" style="486" bestFit="1" customWidth="1"/>
    <col min="12" max="12" width="7.5" style="485" bestFit="1" customWidth="1"/>
    <col min="13" max="13" width="4.125" style="485" customWidth="1"/>
    <col min="14" max="14" width="2.875" style="486" bestFit="1" customWidth="1"/>
    <col min="15" max="15" width="11.375" style="485" bestFit="1" customWidth="1"/>
    <col min="16" max="19" width="9" style="485"/>
  </cols>
  <sheetData>
    <row r="1" spans="1:18" ht="33.75">
      <c r="A1" s="638" t="s">
        <v>1508</v>
      </c>
      <c r="B1" s="638"/>
      <c r="C1" s="638"/>
      <c r="D1" s="638"/>
      <c r="E1" s="638"/>
      <c r="F1" s="638"/>
      <c r="G1" s="638"/>
      <c r="H1" s="638"/>
      <c r="I1" s="638"/>
      <c r="J1" s="638"/>
      <c r="K1" s="638"/>
      <c r="L1" s="638"/>
      <c r="M1" s="638"/>
      <c r="N1" s="638"/>
      <c r="O1" s="638"/>
      <c r="P1" s="638"/>
      <c r="Q1" s="638"/>
      <c r="R1" s="638"/>
    </row>
    <row r="2" spans="1:18" ht="20.100000000000001" customHeight="1"/>
    <row r="3" spans="1:18" ht="30" customHeight="1">
      <c r="B3" s="487" t="s">
        <v>1509</v>
      </c>
    </row>
    <row r="4" spans="1:18" ht="20.100000000000001" customHeight="1">
      <c r="C4" s="488" t="s">
        <v>1510</v>
      </c>
    </row>
    <row r="5" spans="1:18" ht="20.100000000000001" customHeight="1">
      <c r="D5" s="488" t="s">
        <v>1511</v>
      </c>
    </row>
    <row r="6" spans="1:18" ht="20.100000000000001" customHeight="1">
      <c r="E6" s="489" t="s">
        <v>1512</v>
      </c>
      <c r="F6" s="489"/>
    </row>
    <row r="7" spans="1:18" ht="20.100000000000001" customHeight="1">
      <c r="E7" s="490" t="s">
        <v>1513</v>
      </c>
      <c r="F7" s="639"/>
      <c r="G7" s="639"/>
      <c r="H7" s="489" t="s">
        <v>1514</v>
      </c>
      <c r="I7" s="488" t="s">
        <v>1515</v>
      </c>
      <c r="J7" s="488" t="s">
        <v>1516</v>
      </c>
      <c r="K7" s="373" t="s">
        <v>1517</v>
      </c>
      <c r="L7" s="640">
        <v>1028500</v>
      </c>
      <c r="M7" s="640"/>
    </row>
    <row r="8" spans="1:18" ht="20.100000000000001" customHeight="1">
      <c r="E8" s="491" t="s">
        <v>1518</v>
      </c>
      <c r="F8" s="491"/>
      <c r="G8" s="491"/>
      <c r="H8" s="491"/>
      <c r="I8" s="491"/>
      <c r="J8" s="491"/>
      <c r="K8" s="492"/>
      <c r="L8" s="491"/>
      <c r="M8" s="491"/>
      <c r="N8" s="492"/>
      <c r="O8" s="491"/>
    </row>
    <row r="9" spans="1:18" ht="20.100000000000001" customHeight="1">
      <c r="E9" s="493" t="s">
        <v>1507</v>
      </c>
      <c r="F9" s="374"/>
      <c r="G9" s="492" t="s">
        <v>1519</v>
      </c>
      <c r="H9" s="375"/>
      <c r="I9" s="491" t="s">
        <v>1520</v>
      </c>
      <c r="J9" s="491" t="s">
        <v>1521</v>
      </c>
      <c r="K9" s="641" t="s">
        <v>1522</v>
      </c>
      <c r="L9" s="641"/>
      <c r="M9" s="641"/>
      <c r="N9" s="492" t="s">
        <v>1523</v>
      </c>
      <c r="O9" s="376"/>
    </row>
    <row r="10" spans="1:18" ht="20.100000000000001" customHeight="1">
      <c r="D10" s="494" t="s">
        <v>1524</v>
      </c>
      <c r="E10" s="494"/>
      <c r="F10" s="494"/>
    </row>
    <row r="11" spans="1:18" ht="20.100000000000001" customHeight="1">
      <c r="E11" s="642"/>
      <c r="F11" s="642"/>
      <c r="G11" s="643" t="s">
        <v>1525</v>
      </c>
      <c r="H11" s="643"/>
    </row>
    <row r="12" spans="1:18" ht="20.100000000000001" customHeight="1"/>
  </sheetData>
  <mergeCells count="6">
    <mergeCell ref="A1:R1"/>
    <mergeCell ref="F7:G7"/>
    <mergeCell ref="L7:M7"/>
    <mergeCell ref="K9:M9"/>
    <mergeCell ref="E11:F11"/>
    <mergeCell ref="G11:H11"/>
  </mergeCells>
  <phoneticPr fontId="4" type="noConversion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Sheet9"/>
  <dimension ref="A1:M136"/>
  <sheetViews>
    <sheetView view="pageBreakPreview" zoomScaleNormal="100" zoomScaleSheetLayoutView="100" workbookViewId="0">
      <selection sqref="A1:D2"/>
    </sheetView>
  </sheetViews>
  <sheetFormatPr defaultColWidth="10" defaultRowHeight="13.5"/>
  <cols>
    <col min="1" max="1" width="40.25" style="17" customWidth="1"/>
    <col min="2" max="2" width="49.5" style="17" customWidth="1"/>
    <col min="3" max="3" width="35.75" style="45" customWidth="1"/>
    <col min="4" max="4" width="29" style="17" customWidth="1"/>
    <col min="5" max="5" width="13.25" style="17" customWidth="1"/>
    <col min="6" max="6" width="10" style="442" customWidth="1"/>
    <col min="7" max="7" width="10" style="448" hidden="1" customWidth="1"/>
    <col min="8" max="8" width="14.75" style="442" hidden="1" customWidth="1"/>
    <col min="9" max="12" width="0" style="442" hidden="1" customWidth="1"/>
    <col min="13" max="13" width="10" style="442"/>
    <col min="14" max="16384" width="10" style="17"/>
  </cols>
  <sheetData>
    <row r="1" spans="1:13" s="48" customFormat="1" ht="14.25" customHeight="1">
      <c r="A1" s="567" t="s">
        <v>1484</v>
      </c>
      <c r="B1" s="567"/>
      <c r="C1" s="567"/>
      <c r="D1" s="567"/>
      <c r="F1" s="441"/>
      <c r="G1" s="450"/>
      <c r="H1" s="441"/>
      <c r="I1" s="441"/>
      <c r="J1" s="441"/>
      <c r="K1" s="441"/>
      <c r="L1" s="441"/>
      <c r="M1" s="441"/>
    </row>
    <row r="2" spans="1:13" s="48" customFormat="1" ht="23.25" customHeight="1">
      <c r="A2" s="567"/>
      <c r="B2" s="567"/>
      <c r="C2" s="567"/>
      <c r="D2" s="567"/>
      <c r="F2" s="441"/>
      <c r="G2" s="450"/>
      <c r="H2" s="441"/>
      <c r="I2" s="441"/>
      <c r="J2" s="441"/>
      <c r="K2" s="441"/>
      <c r="L2" s="441"/>
      <c r="M2" s="441"/>
    </row>
    <row r="3" spans="1:13" s="48" customFormat="1" ht="9" customHeight="1">
      <c r="C3" s="58"/>
      <c r="F3" s="441"/>
      <c r="G3" s="450"/>
      <c r="H3" s="441"/>
      <c r="I3" s="441"/>
      <c r="J3" s="441"/>
      <c r="K3" s="441"/>
      <c r="L3" s="441"/>
      <c r="M3" s="441"/>
    </row>
    <row r="4" spans="1:13" ht="24.75" customHeight="1">
      <c r="A4" s="212" t="s">
        <v>148</v>
      </c>
      <c r="B4" s="212" t="s">
        <v>149</v>
      </c>
      <c r="C4" s="449" t="s">
        <v>150</v>
      </c>
      <c r="D4" s="212" t="s">
        <v>122</v>
      </c>
      <c r="G4" s="443"/>
      <c r="I4" s="444" t="s">
        <v>1480</v>
      </c>
      <c r="J4" s="444" t="s">
        <v>1481</v>
      </c>
      <c r="K4" s="444" t="s">
        <v>1482</v>
      </c>
      <c r="L4" s="444" t="s">
        <v>1483</v>
      </c>
    </row>
    <row r="5" spans="1:13" ht="20.100000000000001" customHeight="1">
      <c r="A5" s="100">
        <v>1002</v>
      </c>
      <c r="B5" s="100" t="str">
        <f t="shared" ref="B5:B11" si="0">VLOOKUP(A5,$G$5:$I$999,2,0)</f>
        <v>보통인부</v>
      </c>
      <c r="C5" s="101"/>
      <c r="D5" s="100"/>
      <c r="G5" s="444">
        <v>1001</v>
      </c>
      <c r="H5" s="445" t="s">
        <v>1448</v>
      </c>
      <c r="I5" s="451">
        <v>218316</v>
      </c>
      <c r="J5" s="451">
        <v>215907</v>
      </c>
      <c r="K5" s="451">
        <v>214661</v>
      </c>
      <c r="L5" s="451">
        <v>213033</v>
      </c>
    </row>
    <row r="6" spans="1:13" ht="20.100000000000001" customHeight="1">
      <c r="A6" s="100">
        <v>1003</v>
      </c>
      <c r="B6" s="100" t="str">
        <f t="shared" si="0"/>
        <v>특별인부</v>
      </c>
      <c r="C6" s="101"/>
      <c r="D6" s="100"/>
      <c r="G6" s="444">
        <v>1002</v>
      </c>
      <c r="H6" s="445" t="s">
        <v>398</v>
      </c>
      <c r="I6" s="451">
        <v>172698</v>
      </c>
      <c r="J6" s="451">
        <v>172068</v>
      </c>
      <c r="K6" s="451">
        <v>171037</v>
      </c>
      <c r="L6" s="451">
        <v>169804</v>
      </c>
    </row>
    <row r="7" spans="1:13" ht="20.100000000000001" customHeight="1">
      <c r="A7" s="100">
        <v>1086</v>
      </c>
      <c r="B7" s="100" t="str">
        <f t="shared" si="0"/>
        <v>통신내선공</v>
      </c>
      <c r="C7" s="101"/>
      <c r="D7" s="100"/>
      <c r="G7" s="444">
        <v>1003</v>
      </c>
      <c r="H7" s="445" t="s">
        <v>151</v>
      </c>
      <c r="I7" s="451">
        <v>228717</v>
      </c>
      <c r="J7" s="451">
        <v>226122</v>
      </c>
      <c r="K7" s="451">
        <v>224490</v>
      </c>
      <c r="L7" s="451">
        <v>221506</v>
      </c>
    </row>
    <row r="8" spans="1:13" ht="20.100000000000001" customHeight="1">
      <c r="A8" s="100">
        <v>1087</v>
      </c>
      <c r="B8" s="100" t="str">
        <f t="shared" si="0"/>
        <v>통신설비공</v>
      </c>
      <c r="C8" s="101"/>
      <c r="D8" s="100"/>
      <c r="E8" s="102"/>
      <c r="G8" s="444">
        <v>1004</v>
      </c>
      <c r="H8" s="445" t="s">
        <v>1449</v>
      </c>
      <c r="I8" s="451">
        <v>181496</v>
      </c>
      <c r="J8" s="451">
        <v>179028</v>
      </c>
      <c r="K8" s="451">
        <v>179958</v>
      </c>
      <c r="L8" s="451">
        <v>180331</v>
      </c>
    </row>
    <row r="9" spans="1:13" ht="20.100000000000001" customHeight="1">
      <c r="A9" s="100">
        <v>1089</v>
      </c>
      <c r="B9" s="100" t="str">
        <f t="shared" si="0"/>
        <v>통신케이블공</v>
      </c>
      <c r="C9" s="101"/>
      <c r="D9" s="100"/>
      <c r="E9" s="102"/>
      <c r="F9" s="446"/>
      <c r="G9" s="444">
        <v>1005</v>
      </c>
      <c r="H9" s="445" t="s">
        <v>1450</v>
      </c>
      <c r="I9" s="451">
        <v>242423</v>
      </c>
      <c r="J9" s="451">
        <v>237324</v>
      </c>
      <c r="K9" s="451">
        <v>239200</v>
      </c>
      <c r="L9" s="451">
        <v>232099</v>
      </c>
    </row>
    <row r="10" spans="1:13" ht="20.100000000000001" customHeight="1">
      <c r="A10" s="100">
        <v>2001</v>
      </c>
      <c r="B10" s="100" t="str">
        <f t="shared" si="0"/>
        <v>광케이블설치사</v>
      </c>
      <c r="C10" s="101"/>
      <c r="D10" s="100"/>
      <c r="E10" s="102"/>
      <c r="F10" s="446"/>
      <c r="G10" s="444">
        <v>1006</v>
      </c>
      <c r="H10" s="445" t="s">
        <v>1451</v>
      </c>
      <c r="I10" s="451">
        <v>284440</v>
      </c>
      <c r="J10" s="451">
        <v>281939</v>
      </c>
      <c r="K10" s="451">
        <v>279613</v>
      </c>
      <c r="L10" s="451">
        <v>279433</v>
      </c>
    </row>
    <row r="11" spans="1:13" ht="20.100000000000001" customHeight="1">
      <c r="A11" s="100">
        <v>5002</v>
      </c>
      <c r="B11" s="100" t="str">
        <f t="shared" si="0"/>
        <v>통신관련산업기사</v>
      </c>
      <c r="C11" s="101"/>
      <c r="D11" s="100"/>
      <c r="G11" s="444">
        <v>1007</v>
      </c>
      <c r="H11" s="445" t="s">
        <v>1452</v>
      </c>
      <c r="I11" s="451">
        <v>275379</v>
      </c>
      <c r="J11" s="451">
        <v>275790</v>
      </c>
      <c r="K11" s="451">
        <v>273074</v>
      </c>
      <c r="L11" s="451">
        <v>272831</v>
      </c>
    </row>
    <row r="12" spans="1:13" ht="20.100000000000001" customHeight="1">
      <c r="G12" s="444">
        <v>1008</v>
      </c>
      <c r="H12" s="445" t="s">
        <v>1453</v>
      </c>
      <c r="I12" s="451">
        <v>268932</v>
      </c>
      <c r="J12" s="451">
        <v>268187</v>
      </c>
      <c r="K12" s="451">
        <v>265818</v>
      </c>
      <c r="L12" s="451">
        <v>264104</v>
      </c>
    </row>
    <row r="13" spans="1:13" ht="20.100000000000001" customHeight="1">
      <c r="G13" s="444">
        <v>1009</v>
      </c>
      <c r="H13" s="445" t="s">
        <v>1454</v>
      </c>
      <c r="I13" s="451">
        <v>243870</v>
      </c>
      <c r="J13" s="451">
        <v>239808</v>
      </c>
      <c r="K13" s="451">
        <v>237686</v>
      </c>
      <c r="L13" s="451">
        <v>237754</v>
      </c>
    </row>
    <row r="14" spans="1:13" ht="20.100000000000001" customHeight="1">
      <c r="G14" s="444">
        <v>1010</v>
      </c>
      <c r="H14" s="445" t="s">
        <v>1455</v>
      </c>
      <c r="I14" s="451">
        <v>220901</v>
      </c>
      <c r="J14" s="451">
        <v>221481</v>
      </c>
      <c r="K14" s="451">
        <v>219862</v>
      </c>
      <c r="L14" s="451">
        <v>219236</v>
      </c>
    </row>
    <row r="15" spans="1:13" ht="20.100000000000001" customHeight="1">
      <c r="G15" s="444">
        <v>1011</v>
      </c>
      <c r="H15" s="445" t="s">
        <v>1456</v>
      </c>
      <c r="I15" s="451">
        <v>255172</v>
      </c>
      <c r="J15" s="451">
        <v>252641</v>
      </c>
      <c r="K15" s="451">
        <v>251511</v>
      </c>
      <c r="L15" s="451">
        <v>250239</v>
      </c>
    </row>
    <row r="16" spans="1:13" ht="20.100000000000001" customHeight="1">
      <c r="G16" s="444">
        <v>1012</v>
      </c>
      <c r="H16" s="445" t="s">
        <v>1457</v>
      </c>
      <c r="I16" s="451">
        <v>286330</v>
      </c>
      <c r="J16" s="451">
        <v>282536</v>
      </c>
      <c r="K16" s="451">
        <v>280178</v>
      </c>
      <c r="L16" s="451">
        <v>278326</v>
      </c>
    </row>
    <row r="17" spans="7:12" ht="20.100000000000001" customHeight="1">
      <c r="G17" s="444">
        <v>1013</v>
      </c>
      <c r="H17" s="445" t="s">
        <v>1458</v>
      </c>
      <c r="I17" s="451">
        <v>276285</v>
      </c>
      <c r="J17" s="451">
        <v>273540</v>
      </c>
      <c r="K17" s="451">
        <v>271064</v>
      </c>
      <c r="L17" s="451">
        <v>266361</v>
      </c>
    </row>
    <row r="18" spans="7:12" ht="20.100000000000001" customHeight="1">
      <c r="G18" s="444">
        <v>1014</v>
      </c>
      <c r="H18" s="445" t="s">
        <v>1459</v>
      </c>
      <c r="I18" s="451">
        <v>233503</v>
      </c>
      <c r="J18" s="451">
        <v>232562</v>
      </c>
      <c r="K18" s="451">
        <v>226520</v>
      </c>
      <c r="L18" s="451">
        <v>225273</v>
      </c>
    </row>
    <row r="19" spans="7:12" ht="20.100000000000001" customHeight="1">
      <c r="G19" s="444">
        <v>1015</v>
      </c>
      <c r="H19" s="445" t="s">
        <v>1460</v>
      </c>
      <c r="I19" s="451">
        <v>223246</v>
      </c>
      <c r="J19" s="451">
        <v>222306</v>
      </c>
      <c r="K19" s="451">
        <v>220354</v>
      </c>
      <c r="L19" s="451">
        <v>220081</v>
      </c>
    </row>
    <row r="20" spans="7:12" ht="20.100000000000001" customHeight="1">
      <c r="G20" s="444">
        <v>1016</v>
      </c>
      <c r="H20" s="445" t="s">
        <v>1461</v>
      </c>
      <c r="I20" s="451">
        <v>270444</v>
      </c>
      <c r="J20" s="451">
        <v>272448</v>
      </c>
      <c r="K20" s="451">
        <v>261462</v>
      </c>
      <c r="L20" s="451">
        <v>258751</v>
      </c>
    </row>
    <row r="21" spans="7:12">
      <c r="G21" s="444">
        <v>1017</v>
      </c>
      <c r="H21" s="445" t="s">
        <v>152</v>
      </c>
      <c r="I21" s="451">
        <v>246224</v>
      </c>
      <c r="J21" s="451">
        <v>241932</v>
      </c>
      <c r="K21" s="451">
        <v>240163</v>
      </c>
      <c r="L21" s="451">
        <v>236986</v>
      </c>
    </row>
    <row r="22" spans="7:12">
      <c r="G22" s="444">
        <v>1018</v>
      </c>
      <c r="H22" s="445" t="s">
        <v>1462</v>
      </c>
      <c r="I22" s="451">
        <v>221306</v>
      </c>
      <c r="J22" s="451">
        <v>221015</v>
      </c>
      <c r="K22" s="451">
        <v>219579</v>
      </c>
      <c r="L22" s="451">
        <v>216121</v>
      </c>
    </row>
    <row r="23" spans="7:12">
      <c r="G23" s="444">
        <v>1019</v>
      </c>
      <c r="H23" s="445" t="s">
        <v>153</v>
      </c>
      <c r="I23" s="451">
        <v>274873</v>
      </c>
      <c r="J23" s="451">
        <v>273308</v>
      </c>
      <c r="K23" s="451">
        <v>270747</v>
      </c>
      <c r="L23" s="451">
        <v>267989</v>
      </c>
    </row>
    <row r="24" spans="7:12">
      <c r="G24" s="444">
        <v>1020</v>
      </c>
      <c r="H24" s="445" t="s">
        <v>1463</v>
      </c>
      <c r="I24" s="451">
        <v>391240</v>
      </c>
      <c r="J24" s="451">
        <v>387342</v>
      </c>
      <c r="K24" s="451">
        <v>392061</v>
      </c>
      <c r="L24" s="451">
        <v>388892</v>
      </c>
    </row>
    <row r="25" spans="7:12">
      <c r="G25" s="444">
        <v>1021</v>
      </c>
      <c r="H25" s="445" t="s">
        <v>1464</v>
      </c>
      <c r="I25" s="451">
        <v>273229</v>
      </c>
      <c r="J25" s="451">
        <v>270807</v>
      </c>
      <c r="K25" s="451">
        <v>275141</v>
      </c>
      <c r="L25" s="451">
        <v>266624</v>
      </c>
    </row>
    <row r="26" spans="7:12">
      <c r="G26" s="444">
        <v>1022</v>
      </c>
      <c r="H26" s="445" t="s">
        <v>1465</v>
      </c>
      <c r="I26" s="451">
        <v>254875</v>
      </c>
      <c r="J26" s="451">
        <v>250903</v>
      </c>
      <c r="K26" s="451">
        <v>247938</v>
      </c>
      <c r="L26" s="451">
        <v>243075</v>
      </c>
    </row>
    <row r="27" spans="7:12">
      <c r="G27" s="444">
        <v>1023</v>
      </c>
      <c r="H27" s="445" t="s">
        <v>1466</v>
      </c>
      <c r="I27" s="451">
        <v>282990</v>
      </c>
      <c r="J27" s="451">
        <v>277642</v>
      </c>
      <c r="K27" s="451">
        <v>283068</v>
      </c>
      <c r="L27" s="451">
        <v>277894</v>
      </c>
    </row>
    <row r="28" spans="7:12">
      <c r="G28" s="444">
        <v>1024</v>
      </c>
      <c r="H28" s="445" t="s">
        <v>1467</v>
      </c>
      <c r="I28" s="451">
        <v>248547</v>
      </c>
      <c r="J28" s="451">
        <v>247188</v>
      </c>
      <c r="K28" s="451">
        <v>250287</v>
      </c>
      <c r="L28" s="451">
        <v>248350</v>
      </c>
    </row>
    <row r="29" spans="7:12">
      <c r="G29" s="444">
        <v>1025</v>
      </c>
      <c r="H29" s="445" t="s">
        <v>1468</v>
      </c>
      <c r="I29" s="451">
        <v>258602</v>
      </c>
      <c r="J29" s="451">
        <v>253539</v>
      </c>
      <c r="K29" s="451">
        <v>250389</v>
      </c>
      <c r="L29" s="451">
        <v>248139</v>
      </c>
    </row>
    <row r="30" spans="7:12">
      <c r="G30" s="444">
        <v>1026</v>
      </c>
      <c r="H30" s="445" t="s">
        <v>1469</v>
      </c>
      <c r="I30" s="451">
        <v>233163</v>
      </c>
      <c r="J30" s="451">
        <v>228286</v>
      </c>
      <c r="K30" s="451">
        <v>226204</v>
      </c>
      <c r="L30" s="451">
        <v>220722</v>
      </c>
    </row>
    <row r="31" spans="7:12">
      <c r="G31" s="444">
        <v>1027</v>
      </c>
      <c r="H31" s="445" t="s">
        <v>1470</v>
      </c>
      <c r="I31" s="451">
        <v>279102</v>
      </c>
      <c r="J31" s="451">
        <v>277276</v>
      </c>
      <c r="K31" s="451">
        <v>278998</v>
      </c>
      <c r="L31" s="451">
        <v>272354</v>
      </c>
    </row>
    <row r="32" spans="7:12">
      <c r="G32" s="444">
        <v>1028</v>
      </c>
      <c r="H32" s="445" t="s">
        <v>154</v>
      </c>
      <c r="I32" s="451">
        <v>294379</v>
      </c>
      <c r="J32" s="451">
        <v>290939</v>
      </c>
      <c r="K32" s="451">
        <v>286589</v>
      </c>
      <c r="L32" s="451">
        <v>284337</v>
      </c>
    </row>
    <row r="33" spans="7:12">
      <c r="G33" s="444">
        <v>1029</v>
      </c>
      <c r="H33" s="445" t="s">
        <v>155</v>
      </c>
      <c r="I33" s="451">
        <v>268225</v>
      </c>
      <c r="J33" s="451">
        <v>263017</v>
      </c>
      <c r="K33" s="451">
        <v>258362</v>
      </c>
      <c r="L33" s="451">
        <v>253409</v>
      </c>
    </row>
    <row r="34" spans="7:12">
      <c r="G34" s="444">
        <v>1030</v>
      </c>
      <c r="H34" s="445" t="s">
        <v>156</v>
      </c>
      <c r="I34" s="451">
        <v>258904</v>
      </c>
      <c r="J34" s="451">
        <v>256883</v>
      </c>
      <c r="K34" s="451">
        <v>255231</v>
      </c>
      <c r="L34" s="451">
        <v>252249</v>
      </c>
    </row>
    <row r="35" spans="7:12">
      <c r="G35" s="444">
        <v>1031</v>
      </c>
      <c r="H35" s="445" t="s">
        <v>157</v>
      </c>
      <c r="I35" s="451">
        <v>229833</v>
      </c>
      <c r="J35" s="451">
        <v>227614</v>
      </c>
      <c r="K35" s="451">
        <v>226042</v>
      </c>
      <c r="L35" s="451">
        <v>222618</v>
      </c>
    </row>
    <row r="36" spans="7:12">
      <c r="G36" s="444">
        <v>1032</v>
      </c>
      <c r="H36" s="445" t="s">
        <v>158</v>
      </c>
      <c r="I36" s="451">
        <v>208207</v>
      </c>
      <c r="J36" s="452" t="s">
        <v>159</v>
      </c>
      <c r="K36" s="451">
        <v>210772</v>
      </c>
      <c r="L36" s="452" t="s">
        <v>159</v>
      </c>
    </row>
    <row r="37" spans="7:12">
      <c r="G37" s="444">
        <v>1033</v>
      </c>
      <c r="H37" s="445" t="s">
        <v>160</v>
      </c>
      <c r="I37" s="451">
        <v>270694</v>
      </c>
      <c r="J37" s="451">
        <v>268908</v>
      </c>
      <c r="K37" s="451">
        <v>267532</v>
      </c>
      <c r="L37" s="451">
        <v>266246</v>
      </c>
    </row>
    <row r="38" spans="7:12">
      <c r="G38" s="444">
        <v>1034</v>
      </c>
      <c r="H38" s="445" t="s">
        <v>161</v>
      </c>
      <c r="I38" s="451">
        <v>212390</v>
      </c>
      <c r="J38" s="451">
        <v>211653</v>
      </c>
      <c r="K38" s="451">
        <v>207796</v>
      </c>
      <c r="L38" s="451">
        <v>202696</v>
      </c>
    </row>
    <row r="39" spans="7:12">
      <c r="G39" s="444">
        <v>1035</v>
      </c>
      <c r="H39" s="445" t="s">
        <v>162</v>
      </c>
      <c r="I39" s="451">
        <v>246986</v>
      </c>
      <c r="J39" s="451">
        <v>243121</v>
      </c>
      <c r="K39" s="451">
        <v>240735</v>
      </c>
      <c r="L39" s="451">
        <v>237854</v>
      </c>
    </row>
    <row r="40" spans="7:12">
      <c r="G40" s="444">
        <v>1036</v>
      </c>
      <c r="H40" s="445" t="s">
        <v>163</v>
      </c>
      <c r="I40" s="452" t="s">
        <v>159</v>
      </c>
      <c r="J40" s="451">
        <v>233250</v>
      </c>
      <c r="K40" s="451">
        <v>229958</v>
      </c>
      <c r="L40" s="451">
        <v>224113</v>
      </c>
    </row>
    <row r="41" spans="7:12">
      <c r="G41" s="444">
        <v>1037</v>
      </c>
      <c r="H41" s="445" t="s">
        <v>164</v>
      </c>
      <c r="I41" s="451">
        <v>257444</v>
      </c>
      <c r="J41" s="451">
        <v>253243</v>
      </c>
      <c r="K41" s="451">
        <v>248140</v>
      </c>
      <c r="L41" s="451">
        <v>248681</v>
      </c>
    </row>
    <row r="42" spans="7:12">
      <c r="G42" s="444">
        <v>1038</v>
      </c>
      <c r="H42" s="445" t="s">
        <v>165</v>
      </c>
      <c r="I42" s="451">
        <v>235843</v>
      </c>
      <c r="J42" s="451">
        <v>235204</v>
      </c>
      <c r="K42" s="451">
        <v>227176</v>
      </c>
      <c r="L42" s="451">
        <v>224132</v>
      </c>
    </row>
    <row r="43" spans="7:12">
      <c r="G43" s="444">
        <v>1039</v>
      </c>
      <c r="H43" s="445" t="s">
        <v>166</v>
      </c>
      <c r="I43" s="451">
        <v>249073</v>
      </c>
      <c r="J43" s="451">
        <v>247897</v>
      </c>
      <c r="K43" s="451">
        <v>239439</v>
      </c>
      <c r="L43" s="451">
        <v>238145</v>
      </c>
    </row>
    <row r="44" spans="7:12">
      <c r="G44" s="444">
        <v>1040</v>
      </c>
      <c r="H44" s="445" t="s">
        <v>1471</v>
      </c>
      <c r="I44" s="451">
        <v>260673</v>
      </c>
      <c r="J44" s="451">
        <v>262580</v>
      </c>
      <c r="K44" s="451">
        <v>257390</v>
      </c>
      <c r="L44" s="451">
        <v>250572</v>
      </c>
    </row>
    <row r="45" spans="7:12">
      <c r="G45" s="444">
        <v>1041</v>
      </c>
      <c r="H45" s="445" t="s">
        <v>167</v>
      </c>
      <c r="I45" s="451">
        <v>240647</v>
      </c>
      <c r="J45" s="451">
        <v>240120</v>
      </c>
      <c r="K45" s="452" t="s">
        <v>159</v>
      </c>
      <c r="L45" s="451">
        <v>233255</v>
      </c>
    </row>
    <row r="46" spans="7:12">
      <c r="G46" s="444">
        <v>1042</v>
      </c>
      <c r="H46" s="445" t="s">
        <v>168</v>
      </c>
      <c r="I46" s="451">
        <v>221435</v>
      </c>
      <c r="J46" s="451">
        <v>218908</v>
      </c>
      <c r="K46" s="451">
        <v>220650</v>
      </c>
      <c r="L46" s="451">
        <v>219040</v>
      </c>
    </row>
    <row r="47" spans="7:12">
      <c r="G47" s="444">
        <v>1043</v>
      </c>
      <c r="H47" s="445" t="s">
        <v>169</v>
      </c>
      <c r="I47" s="451">
        <v>208140</v>
      </c>
      <c r="J47" s="451">
        <v>202472</v>
      </c>
      <c r="K47" s="451">
        <v>205696</v>
      </c>
      <c r="L47" s="451">
        <v>201482</v>
      </c>
    </row>
    <row r="48" spans="7:12">
      <c r="G48" s="444">
        <v>1044</v>
      </c>
      <c r="H48" s="445" t="s">
        <v>170</v>
      </c>
      <c r="I48" s="451">
        <v>222151</v>
      </c>
      <c r="J48" s="451">
        <v>217012</v>
      </c>
      <c r="K48" s="451">
        <v>214975</v>
      </c>
      <c r="L48" s="451">
        <v>213722</v>
      </c>
    </row>
    <row r="49" spans="7:12">
      <c r="G49" s="444">
        <v>1045</v>
      </c>
      <c r="H49" s="445" t="s">
        <v>171</v>
      </c>
      <c r="I49" s="451">
        <v>183687</v>
      </c>
      <c r="J49" s="451">
        <v>180193</v>
      </c>
      <c r="K49" s="451">
        <v>181753</v>
      </c>
      <c r="L49" s="451">
        <v>180404</v>
      </c>
    </row>
    <row r="50" spans="7:12">
      <c r="G50" s="444">
        <v>1046</v>
      </c>
      <c r="H50" s="445" t="s">
        <v>172</v>
      </c>
      <c r="I50" s="451">
        <v>220821</v>
      </c>
      <c r="J50" s="451">
        <v>218933</v>
      </c>
      <c r="K50" s="452" t="s">
        <v>159</v>
      </c>
      <c r="L50" s="452" t="s">
        <v>173</v>
      </c>
    </row>
    <row r="51" spans="7:12">
      <c r="G51" s="444">
        <v>1047</v>
      </c>
      <c r="H51" s="445" t="s">
        <v>174</v>
      </c>
      <c r="I51" s="452" t="s">
        <v>159</v>
      </c>
      <c r="J51" s="451">
        <v>210909</v>
      </c>
      <c r="K51" s="452" t="s">
        <v>159</v>
      </c>
      <c r="L51" s="451">
        <v>202954</v>
      </c>
    </row>
    <row r="52" spans="7:12">
      <c r="G52" s="444">
        <v>1048</v>
      </c>
      <c r="H52" s="445" t="s">
        <v>175</v>
      </c>
      <c r="I52" s="451">
        <v>283323</v>
      </c>
      <c r="J52" s="451">
        <v>283297</v>
      </c>
      <c r="K52" s="451">
        <v>279824</v>
      </c>
      <c r="L52" s="451">
        <v>273971</v>
      </c>
    </row>
    <row r="53" spans="7:12">
      <c r="G53" s="444">
        <v>1049</v>
      </c>
      <c r="H53" s="445" t="s">
        <v>176</v>
      </c>
      <c r="I53" s="451">
        <v>240042</v>
      </c>
      <c r="J53" s="451">
        <v>238936</v>
      </c>
      <c r="K53" s="451">
        <v>240685</v>
      </c>
      <c r="L53" s="451">
        <v>237500</v>
      </c>
    </row>
    <row r="54" spans="7:12">
      <c r="G54" s="444">
        <v>1050</v>
      </c>
      <c r="H54" s="445" t="s">
        <v>177</v>
      </c>
      <c r="I54" s="452" t="s">
        <v>159</v>
      </c>
      <c r="J54" s="451">
        <v>173995</v>
      </c>
      <c r="K54" s="451">
        <v>172387</v>
      </c>
      <c r="L54" s="451">
        <v>170920</v>
      </c>
    </row>
    <row r="55" spans="7:12">
      <c r="G55" s="444">
        <v>1051</v>
      </c>
      <c r="H55" s="445" t="s">
        <v>178</v>
      </c>
      <c r="I55" s="451">
        <v>242647</v>
      </c>
      <c r="J55" s="451">
        <v>241698</v>
      </c>
      <c r="K55" s="451">
        <v>241550</v>
      </c>
      <c r="L55" s="451">
        <v>237652</v>
      </c>
    </row>
    <row r="56" spans="7:12">
      <c r="G56" s="444">
        <v>1052</v>
      </c>
      <c r="H56" s="445" t="s">
        <v>179</v>
      </c>
      <c r="I56" s="452" t="s">
        <v>159</v>
      </c>
      <c r="J56" s="452" t="s">
        <v>159</v>
      </c>
      <c r="K56" s="452" t="s">
        <v>159</v>
      </c>
      <c r="L56" s="452" t="s">
        <v>173</v>
      </c>
    </row>
    <row r="57" spans="7:12">
      <c r="G57" s="444">
        <v>1053</v>
      </c>
      <c r="H57" s="445" t="s">
        <v>180</v>
      </c>
      <c r="I57" s="452" t="s">
        <v>159</v>
      </c>
      <c r="J57" s="452" t="s">
        <v>159</v>
      </c>
      <c r="K57" s="452" t="s">
        <v>159</v>
      </c>
      <c r="L57" s="452" t="s">
        <v>173</v>
      </c>
    </row>
    <row r="58" spans="7:12">
      <c r="G58" s="444">
        <v>1054</v>
      </c>
      <c r="H58" s="445" t="s">
        <v>181</v>
      </c>
      <c r="I58" s="452" t="s">
        <v>159</v>
      </c>
      <c r="J58" s="452" t="s">
        <v>159</v>
      </c>
      <c r="K58" s="452" t="s">
        <v>159</v>
      </c>
      <c r="L58" s="452" t="s">
        <v>173</v>
      </c>
    </row>
    <row r="59" spans="7:12">
      <c r="G59" s="444">
        <v>1055</v>
      </c>
      <c r="H59" s="445" t="s">
        <v>182</v>
      </c>
      <c r="I59" s="452" t="s">
        <v>159</v>
      </c>
      <c r="J59" s="452" t="s">
        <v>159</v>
      </c>
      <c r="K59" s="452" t="s">
        <v>159</v>
      </c>
      <c r="L59" s="452" t="s">
        <v>173</v>
      </c>
    </row>
    <row r="60" spans="7:12">
      <c r="G60" s="444">
        <v>1056</v>
      </c>
      <c r="H60" s="445" t="s">
        <v>183</v>
      </c>
      <c r="I60" s="451">
        <v>327442</v>
      </c>
      <c r="J60" s="451">
        <v>320480</v>
      </c>
      <c r="K60" s="451">
        <v>324800</v>
      </c>
      <c r="L60" s="451">
        <v>324130</v>
      </c>
    </row>
    <row r="61" spans="7:12">
      <c r="G61" s="444">
        <v>1057</v>
      </c>
      <c r="H61" s="445" t="s">
        <v>184</v>
      </c>
      <c r="I61" s="451">
        <v>268949</v>
      </c>
      <c r="J61" s="451">
        <v>266029</v>
      </c>
      <c r="K61" s="451">
        <v>260644</v>
      </c>
      <c r="L61" s="451">
        <v>259128</v>
      </c>
    </row>
    <row r="62" spans="7:12">
      <c r="G62" s="444">
        <v>1058</v>
      </c>
      <c r="H62" s="445" t="s">
        <v>185</v>
      </c>
      <c r="I62" s="451">
        <v>289745</v>
      </c>
      <c r="J62" s="451">
        <v>292640</v>
      </c>
      <c r="K62" s="451">
        <v>301090</v>
      </c>
      <c r="L62" s="451">
        <v>299776</v>
      </c>
    </row>
    <row r="63" spans="7:12">
      <c r="G63" s="444">
        <v>1059</v>
      </c>
      <c r="H63" s="445" t="s">
        <v>186</v>
      </c>
      <c r="I63" s="451">
        <v>334739</v>
      </c>
      <c r="J63" s="452" t="s">
        <v>159</v>
      </c>
      <c r="K63" s="451">
        <v>337247</v>
      </c>
      <c r="L63" s="452" t="s">
        <v>173</v>
      </c>
    </row>
    <row r="64" spans="7:12">
      <c r="G64" s="444">
        <v>1060</v>
      </c>
      <c r="H64" s="445" t="s">
        <v>187</v>
      </c>
      <c r="I64" s="451">
        <v>234041</v>
      </c>
      <c r="J64" s="451">
        <v>230376</v>
      </c>
      <c r="K64" s="451">
        <v>238846</v>
      </c>
      <c r="L64" s="451">
        <v>236640</v>
      </c>
    </row>
    <row r="65" spans="7:12">
      <c r="G65" s="444">
        <v>1061</v>
      </c>
      <c r="H65" s="445" t="s">
        <v>188</v>
      </c>
      <c r="I65" s="451">
        <v>215601</v>
      </c>
      <c r="J65" s="451">
        <v>213074</v>
      </c>
      <c r="K65" s="451">
        <v>220283</v>
      </c>
      <c r="L65" s="451">
        <v>218614</v>
      </c>
    </row>
    <row r="66" spans="7:12">
      <c r="G66" s="444">
        <v>1062</v>
      </c>
      <c r="H66" s="445" t="s">
        <v>189</v>
      </c>
      <c r="I66" s="451">
        <v>263300</v>
      </c>
      <c r="J66" s="451">
        <v>264269</v>
      </c>
      <c r="K66" s="451">
        <v>262679</v>
      </c>
      <c r="L66" s="451">
        <v>261587</v>
      </c>
    </row>
    <row r="67" spans="7:12">
      <c r="G67" s="444">
        <v>1063</v>
      </c>
      <c r="H67" s="445" t="s">
        <v>190</v>
      </c>
      <c r="I67" s="451">
        <v>204167</v>
      </c>
      <c r="J67" s="451">
        <v>204377</v>
      </c>
      <c r="K67" s="451">
        <v>202691</v>
      </c>
      <c r="L67" s="451">
        <v>202712</v>
      </c>
    </row>
    <row r="68" spans="7:12">
      <c r="G68" s="444">
        <v>1064</v>
      </c>
      <c r="H68" s="445" t="s">
        <v>191</v>
      </c>
      <c r="I68" s="452" t="s">
        <v>159</v>
      </c>
      <c r="J68" s="452" t="s">
        <v>159</v>
      </c>
      <c r="K68" s="452" t="s">
        <v>159</v>
      </c>
      <c r="L68" s="452" t="s">
        <v>159</v>
      </c>
    </row>
    <row r="69" spans="7:12">
      <c r="G69" s="444">
        <v>1065</v>
      </c>
      <c r="H69" s="445" t="s">
        <v>192</v>
      </c>
      <c r="I69" s="451">
        <v>252567</v>
      </c>
      <c r="J69" s="451">
        <v>250140</v>
      </c>
      <c r="K69" s="451">
        <v>247756</v>
      </c>
      <c r="L69" s="451">
        <v>247028</v>
      </c>
    </row>
    <row r="70" spans="7:12">
      <c r="G70" s="444">
        <v>1066</v>
      </c>
      <c r="H70" s="445" t="s">
        <v>193</v>
      </c>
      <c r="I70" s="451">
        <v>365714</v>
      </c>
      <c r="J70" s="451">
        <v>362985</v>
      </c>
      <c r="K70" s="451">
        <v>358786</v>
      </c>
      <c r="L70" s="452" t="s">
        <v>159</v>
      </c>
    </row>
    <row r="71" spans="7:12">
      <c r="G71" s="444">
        <v>1067</v>
      </c>
      <c r="H71" s="445" t="s">
        <v>194</v>
      </c>
      <c r="I71" s="451">
        <v>220565</v>
      </c>
      <c r="J71" s="451">
        <v>214553</v>
      </c>
      <c r="K71" s="451">
        <v>216404</v>
      </c>
      <c r="L71" s="451">
        <v>217619</v>
      </c>
    </row>
    <row r="72" spans="7:12">
      <c r="G72" s="444">
        <v>1068</v>
      </c>
      <c r="H72" s="445" t="s">
        <v>195</v>
      </c>
      <c r="I72" s="451">
        <v>200971</v>
      </c>
      <c r="J72" s="451">
        <v>199588</v>
      </c>
      <c r="K72" s="451">
        <v>198613</v>
      </c>
      <c r="L72" s="452" t="s">
        <v>159</v>
      </c>
    </row>
    <row r="73" spans="7:12">
      <c r="G73" s="444">
        <v>1069</v>
      </c>
      <c r="H73" s="445" t="s">
        <v>196</v>
      </c>
      <c r="I73" s="451">
        <v>199200</v>
      </c>
      <c r="J73" s="451">
        <v>197788</v>
      </c>
      <c r="K73" s="451">
        <v>195243</v>
      </c>
      <c r="L73" s="452" t="s">
        <v>173</v>
      </c>
    </row>
    <row r="74" spans="7:12">
      <c r="G74" s="444">
        <v>1070</v>
      </c>
      <c r="H74" s="445" t="s">
        <v>197</v>
      </c>
      <c r="I74" s="451">
        <v>179012</v>
      </c>
      <c r="J74" s="451">
        <v>177841</v>
      </c>
      <c r="K74" s="451">
        <v>175633</v>
      </c>
      <c r="L74" s="451">
        <v>172227</v>
      </c>
    </row>
    <row r="75" spans="7:12">
      <c r="G75" s="444">
        <v>1071</v>
      </c>
      <c r="H75" s="445" t="s">
        <v>198</v>
      </c>
      <c r="I75" s="451">
        <v>150049</v>
      </c>
      <c r="J75" s="451">
        <v>149081</v>
      </c>
      <c r="K75" s="451">
        <v>147438</v>
      </c>
      <c r="L75" s="451">
        <v>144810</v>
      </c>
    </row>
    <row r="76" spans="7:12">
      <c r="G76" s="444">
        <v>1072</v>
      </c>
      <c r="H76" s="445" t="s">
        <v>199</v>
      </c>
      <c r="I76" s="451">
        <v>283066</v>
      </c>
      <c r="J76" s="451">
        <v>275711</v>
      </c>
      <c r="K76" s="451">
        <v>274286</v>
      </c>
      <c r="L76" s="451">
        <v>263991</v>
      </c>
    </row>
    <row r="77" spans="7:12">
      <c r="G77" s="444">
        <v>1073</v>
      </c>
      <c r="H77" s="445" t="s">
        <v>200</v>
      </c>
      <c r="I77" s="451">
        <v>251236</v>
      </c>
      <c r="J77" s="451">
        <v>245000</v>
      </c>
      <c r="K77" s="451">
        <v>242724</v>
      </c>
      <c r="L77" s="451">
        <v>236718</v>
      </c>
    </row>
    <row r="78" spans="7:12">
      <c r="G78" s="444">
        <v>1074</v>
      </c>
      <c r="H78" s="445" t="s">
        <v>201</v>
      </c>
      <c r="I78" s="451">
        <v>175118</v>
      </c>
      <c r="J78" s="451">
        <v>178874</v>
      </c>
      <c r="K78" s="451">
        <v>180875</v>
      </c>
      <c r="L78" s="451">
        <v>181822</v>
      </c>
    </row>
    <row r="79" spans="7:12">
      <c r="G79" s="444">
        <v>1075</v>
      </c>
      <c r="H79" s="445" t="s">
        <v>202</v>
      </c>
      <c r="I79" s="451">
        <v>276108</v>
      </c>
      <c r="J79" s="451">
        <v>273676</v>
      </c>
      <c r="K79" s="451">
        <v>273539</v>
      </c>
      <c r="L79" s="451">
        <v>268915</v>
      </c>
    </row>
    <row r="80" spans="7:12">
      <c r="G80" s="444">
        <v>1076</v>
      </c>
      <c r="H80" s="445" t="s">
        <v>203</v>
      </c>
      <c r="I80" s="451">
        <v>444519</v>
      </c>
      <c r="J80" s="451">
        <v>440616</v>
      </c>
      <c r="K80" s="451">
        <v>439248</v>
      </c>
      <c r="L80" s="451">
        <v>436458</v>
      </c>
    </row>
    <row r="81" spans="7:12">
      <c r="G81" s="444">
        <v>1077</v>
      </c>
      <c r="H81" s="445" t="s">
        <v>204</v>
      </c>
      <c r="I81" s="451">
        <v>376049</v>
      </c>
      <c r="J81" s="451">
        <v>373640</v>
      </c>
      <c r="K81" s="451">
        <v>372997</v>
      </c>
      <c r="L81" s="451">
        <v>370529</v>
      </c>
    </row>
    <row r="82" spans="7:12">
      <c r="G82" s="444">
        <v>1078</v>
      </c>
      <c r="H82" s="445" t="s">
        <v>205</v>
      </c>
      <c r="I82" s="451">
        <v>306274</v>
      </c>
      <c r="J82" s="451">
        <v>304156</v>
      </c>
      <c r="K82" s="451">
        <v>303632</v>
      </c>
      <c r="L82" s="451">
        <v>300337</v>
      </c>
    </row>
    <row r="83" spans="7:12">
      <c r="G83" s="444">
        <v>1079</v>
      </c>
      <c r="H83" s="445" t="s">
        <v>206</v>
      </c>
      <c r="I83" s="451">
        <v>645607</v>
      </c>
      <c r="J83" s="451">
        <v>638460</v>
      </c>
      <c r="K83" s="451">
        <v>637453</v>
      </c>
      <c r="L83" s="451">
        <v>627960</v>
      </c>
    </row>
    <row r="84" spans="7:12">
      <c r="G84" s="444">
        <v>1080</v>
      </c>
      <c r="H84" s="445" t="s">
        <v>207</v>
      </c>
      <c r="I84" s="451">
        <v>685744</v>
      </c>
      <c r="J84" s="451">
        <v>675173</v>
      </c>
      <c r="K84" s="451">
        <v>673714</v>
      </c>
      <c r="L84" s="451">
        <v>662709</v>
      </c>
    </row>
    <row r="85" spans="7:12">
      <c r="G85" s="444">
        <v>1081</v>
      </c>
      <c r="H85" s="445" t="s">
        <v>208</v>
      </c>
      <c r="I85" s="451">
        <v>420978</v>
      </c>
      <c r="J85" s="451">
        <v>414968</v>
      </c>
      <c r="K85" s="451">
        <v>413173</v>
      </c>
      <c r="L85" s="451">
        <v>408559</v>
      </c>
    </row>
    <row r="86" spans="7:12">
      <c r="G86" s="444">
        <v>1082</v>
      </c>
      <c r="H86" s="445" t="s">
        <v>209</v>
      </c>
      <c r="I86" s="451">
        <v>562067</v>
      </c>
      <c r="J86" s="451">
        <v>562439</v>
      </c>
      <c r="K86" s="451">
        <v>560837</v>
      </c>
      <c r="L86" s="451">
        <v>557881</v>
      </c>
    </row>
    <row r="87" spans="7:12">
      <c r="G87" s="444">
        <v>1083</v>
      </c>
      <c r="H87" s="445" t="s">
        <v>210</v>
      </c>
      <c r="I87" s="451">
        <v>269471</v>
      </c>
      <c r="J87" s="451">
        <v>269759</v>
      </c>
      <c r="K87" s="451">
        <v>271800</v>
      </c>
      <c r="L87" s="451">
        <v>266062</v>
      </c>
    </row>
    <row r="88" spans="7:12">
      <c r="G88" s="444">
        <v>1084</v>
      </c>
      <c r="H88" s="445" t="s">
        <v>211</v>
      </c>
      <c r="I88" s="451">
        <v>321645</v>
      </c>
      <c r="J88" s="451">
        <v>319449</v>
      </c>
      <c r="K88" s="451">
        <v>318902</v>
      </c>
      <c r="L88" s="451">
        <v>315484</v>
      </c>
    </row>
    <row r="89" spans="7:12">
      <c r="G89" s="444">
        <v>1085</v>
      </c>
      <c r="H89" s="445" t="s">
        <v>212</v>
      </c>
      <c r="I89" s="451">
        <v>318257</v>
      </c>
      <c r="J89" s="451">
        <v>310041</v>
      </c>
      <c r="K89" s="451">
        <v>305348</v>
      </c>
      <c r="L89" s="451">
        <v>297049</v>
      </c>
    </row>
    <row r="90" spans="7:12">
      <c r="G90" s="444">
        <v>1086</v>
      </c>
      <c r="H90" s="445" t="s">
        <v>213</v>
      </c>
      <c r="I90" s="451">
        <v>286219</v>
      </c>
      <c r="J90" s="451">
        <v>284880</v>
      </c>
      <c r="K90" s="451">
        <v>283607</v>
      </c>
      <c r="L90" s="451">
        <v>278565</v>
      </c>
    </row>
    <row r="91" spans="7:12">
      <c r="G91" s="444">
        <v>1087</v>
      </c>
      <c r="H91" s="445" t="s">
        <v>214</v>
      </c>
      <c r="I91" s="451">
        <v>316875</v>
      </c>
      <c r="J91" s="451">
        <v>315528</v>
      </c>
      <c r="K91" s="451">
        <v>314787</v>
      </c>
      <c r="L91" s="451">
        <v>308930</v>
      </c>
    </row>
    <row r="92" spans="7:12">
      <c r="G92" s="444">
        <v>1088</v>
      </c>
      <c r="H92" s="445" t="s">
        <v>215</v>
      </c>
      <c r="I92" s="451">
        <v>410182</v>
      </c>
      <c r="J92" s="451">
        <v>408942</v>
      </c>
      <c r="K92" s="451">
        <v>407342</v>
      </c>
      <c r="L92" s="451">
        <v>405235</v>
      </c>
    </row>
    <row r="93" spans="7:12">
      <c r="G93" s="444">
        <v>1089</v>
      </c>
      <c r="H93" s="445" t="s">
        <v>147</v>
      </c>
      <c r="I93" s="451">
        <v>438070</v>
      </c>
      <c r="J93" s="451">
        <v>436224</v>
      </c>
      <c r="K93" s="451">
        <v>440868</v>
      </c>
      <c r="L93" s="451">
        <v>433400</v>
      </c>
    </row>
    <row r="94" spans="7:12">
      <c r="G94" s="444">
        <v>1090</v>
      </c>
      <c r="H94" s="445" t="s">
        <v>216</v>
      </c>
      <c r="I94" s="451">
        <v>360084</v>
      </c>
      <c r="J94" s="451">
        <v>356809</v>
      </c>
      <c r="K94" s="451">
        <v>354977</v>
      </c>
      <c r="L94" s="451">
        <v>350908</v>
      </c>
    </row>
    <row r="95" spans="7:12">
      <c r="G95" s="444">
        <v>1091</v>
      </c>
      <c r="H95" s="445" t="s">
        <v>217</v>
      </c>
      <c r="I95" s="451">
        <v>203461</v>
      </c>
      <c r="J95" s="451">
        <v>204181</v>
      </c>
      <c r="K95" s="451">
        <v>204762</v>
      </c>
      <c r="L95" s="451">
        <v>203923</v>
      </c>
    </row>
    <row r="96" spans="7:12">
      <c r="G96" s="444">
        <v>2001</v>
      </c>
      <c r="H96" s="445" t="s">
        <v>218</v>
      </c>
      <c r="I96" s="451">
        <v>471931</v>
      </c>
      <c r="J96" s="451">
        <v>471349</v>
      </c>
      <c r="K96" s="451">
        <v>467653</v>
      </c>
      <c r="L96" s="451">
        <v>460429</v>
      </c>
    </row>
    <row r="97" spans="7:12">
      <c r="G97" s="444">
        <v>2002</v>
      </c>
      <c r="H97" s="447" t="s">
        <v>1472</v>
      </c>
      <c r="I97" s="451">
        <v>398279</v>
      </c>
      <c r="J97" s="451">
        <v>393090</v>
      </c>
      <c r="K97" s="451">
        <v>390048</v>
      </c>
      <c r="L97" s="451">
        <v>384609</v>
      </c>
    </row>
    <row r="98" spans="7:12">
      <c r="G98" s="444">
        <v>2003</v>
      </c>
      <c r="H98" s="447" t="s">
        <v>1473</v>
      </c>
      <c r="I98" s="451">
        <v>446560</v>
      </c>
      <c r="J98" s="451">
        <v>446358</v>
      </c>
      <c r="K98" s="451">
        <v>446000</v>
      </c>
      <c r="L98" s="451">
        <v>445000</v>
      </c>
    </row>
    <row r="99" spans="7:12">
      <c r="G99" s="444">
        <v>3001</v>
      </c>
      <c r="H99" s="445" t="s">
        <v>219</v>
      </c>
      <c r="I99" s="451">
        <v>533333</v>
      </c>
      <c r="J99" s="452" t="s">
        <v>159</v>
      </c>
      <c r="K99" s="452" t="s">
        <v>159</v>
      </c>
      <c r="L99" s="452" t="s">
        <v>173</v>
      </c>
    </row>
    <row r="100" spans="7:12">
      <c r="G100" s="444">
        <v>3002</v>
      </c>
      <c r="H100" s="445" t="s">
        <v>220</v>
      </c>
      <c r="I100" s="452" t="s">
        <v>159</v>
      </c>
      <c r="J100" s="452" t="s">
        <v>159</v>
      </c>
      <c r="K100" s="452" t="s">
        <v>159</v>
      </c>
      <c r="L100" s="452" t="s">
        <v>173</v>
      </c>
    </row>
    <row r="101" spans="7:12">
      <c r="G101" s="444">
        <v>3003</v>
      </c>
      <c r="H101" s="445" t="s">
        <v>221</v>
      </c>
      <c r="I101" s="451">
        <v>353383</v>
      </c>
      <c r="J101" s="451">
        <v>342273</v>
      </c>
      <c r="K101" s="451">
        <v>350828</v>
      </c>
      <c r="L101" s="451">
        <v>351481</v>
      </c>
    </row>
    <row r="102" spans="7:12">
      <c r="G102" s="444">
        <v>3004</v>
      </c>
      <c r="H102" s="445" t="s">
        <v>222</v>
      </c>
      <c r="I102" s="452" t="s">
        <v>159</v>
      </c>
      <c r="J102" s="451">
        <v>243009</v>
      </c>
      <c r="K102" s="452" t="s">
        <v>159</v>
      </c>
      <c r="L102" s="451">
        <v>246154</v>
      </c>
    </row>
    <row r="103" spans="7:12">
      <c r="G103" s="444">
        <v>3005</v>
      </c>
      <c r="H103" s="445" t="s">
        <v>223</v>
      </c>
      <c r="I103" s="451">
        <v>403594</v>
      </c>
      <c r="J103" s="451">
        <v>386079</v>
      </c>
      <c r="K103" s="451">
        <v>392588</v>
      </c>
      <c r="L103" s="451">
        <v>398051</v>
      </c>
    </row>
    <row r="104" spans="7:12">
      <c r="G104" s="444">
        <v>3006</v>
      </c>
      <c r="H104" s="445" t="s">
        <v>224</v>
      </c>
      <c r="I104" s="452" t="s">
        <v>159</v>
      </c>
      <c r="J104" s="451">
        <v>321230</v>
      </c>
      <c r="K104" s="451">
        <v>339830</v>
      </c>
      <c r="L104" s="451">
        <v>342548</v>
      </c>
    </row>
    <row r="105" spans="7:12">
      <c r="G105" s="444">
        <v>3007</v>
      </c>
      <c r="H105" s="445" t="s">
        <v>225</v>
      </c>
      <c r="I105" s="451">
        <v>374046</v>
      </c>
      <c r="J105" s="451">
        <v>333250</v>
      </c>
      <c r="K105" s="451">
        <v>347811</v>
      </c>
      <c r="L105" s="451">
        <v>353051</v>
      </c>
    </row>
    <row r="106" spans="7:12">
      <c r="G106" s="444">
        <v>3008</v>
      </c>
      <c r="H106" s="445" t="s">
        <v>226</v>
      </c>
      <c r="I106" s="452" t="s">
        <v>159</v>
      </c>
      <c r="J106" s="451">
        <v>278180</v>
      </c>
      <c r="K106" s="451">
        <v>274659</v>
      </c>
      <c r="L106" s="451">
        <v>268333</v>
      </c>
    </row>
    <row r="107" spans="7:12">
      <c r="G107" s="444">
        <v>3009</v>
      </c>
      <c r="H107" s="445" t="s">
        <v>227</v>
      </c>
      <c r="I107" s="452" t="s">
        <v>159</v>
      </c>
      <c r="J107" s="452" t="s">
        <v>159</v>
      </c>
      <c r="K107" s="452" t="s">
        <v>159</v>
      </c>
      <c r="L107" s="452" t="s">
        <v>159</v>
      </c>
    </row>
    <row r="108" spans="7:12">
      <c r="G108" s="444">
        <v>3010</v>
      </c>
      <c r="H108" s="445" t="s">
        <v>228</v>
      </c>
      <c r="I108" s="452" t="s">
        <v>159</v>
      </c>
      <c r="J108" s="452" t="s">
        <v>159</v>
      </c>
      <c r="K108" s="452" t="s">
        <v>159</v>
      </c>
      <c r="L108" s="452" t="s">
        <v>173</v>
      </c>
    </row>
    <row r="109" spans="7:12">
      <c r="G109" s="444">
        <v>3011</v>
      </c>
      <c r="H109" s="445" t="s">
        <v>229</v>
      </c>
      <c r="I109" s="452" t="s">
        <v>159</v>
      </c>
      <c r="J109" s="451">
        <v>324326</v>
      </c>
      <c r="K109" s="452" t="s">
        <v>159</v>
      </c>
      <c r="L109" s="452" t="s">
        <v>173</v>
      </c>
    </row>
    <row r="110" spans="7:12">
      <c r="G110" s="444">
        <v>3012</v>
      </c>
      <c r="H110" s="445" t="s">
        <v>230</v>
      </c>
      <c r="I110" s="451">
        <v>300798</v>
      </c>
      <c r="J110" s="451">
        <v>322920</v>
      </c>
      <c r="K110" s="451">
        <v>313333</v>
      </c>
      <c r="L110" s="451">
        <v>311263</v>
      </c>
    </row>
    <row r="111" spans="7:12">
      <c r="G111" s="444">
        <v>3013</v>
      </c>
      <c r="H111" s="445" t="s">
        <v>231</v>
      </c>
      <c r="I111" s="452" t="s">
        <v>159</v>
      </c>
      <c r="J111" s="452" t="s">
        <v>159</v>
      </c>
      <c r="K111" s="452" t="s">
        <v>159</v>
      </c>
      <c r="L111" s="452" t="s">
        <v>173</v>
      </c>
    </row>
    <row r="112" spans="7:12">
      <c r="G112" s="444">
        <v>3014</v>
      </c>
      <c r="H112" s="445" t="s">
        <v>232</v>
      </c>
      <c r="I112" s="451">
        <v>395789</v>
      </c>
      <c r="J112" s="452" t="s">
        <v>159</v>
      </c>
      <c r="K112" s="452" t="s">
        <v>159</v>
      </c>
      <c r="L112" s="452" t="s">
        <v>173</v>
      </c>
    </row>
    <row r="113" spans="7:12">
      <c r="G113" s="444">
        <v>3015</v>
      </c>
      <c r="H113" s="445" t="s">
        <v>233</v>
      </c>
      <c r="I113" s="452" t="s">
        <v>159</v>
      </c>
      <c r="J113" s="452" t="s">
        <v>159</v>
      </c>
      <c r="K113" s="452" t="s">
        <v>159</v>
      </c>
      <c r="L113" s="451">
        <v>457143</v>
      </c>
    </row>
    <row r="114" spans="7:12">
      <c r="G114" s="444">
        <v>3016</v>
      </c>
      <c r="H114" s="445" t="s">
        <v>234</v>
      </c>
      <c r="I114" s="452" t="s">
        <v>159</v>
      </c>
      <c r="J114" s="451">
        <v>286887</v>
      </c>
      <c r="K114" s="452" t="s">
        <v>159</v>
      </c>
      <c r="L114" s="452" t="s">
        <v>173</v>
      </c>
    </row>
    <row r="115" spans="7:12">
      <c r="G115" s="444">
        <v>3017</v>
      </c>
      <c r="H115" s="445" t="s">
        <v>235</v>
      </c>
      <c r="I115" s="452" t="s">
        <v>159</v>
      </c>
      <c r="J115" s="451">
        <v>321250</v>
      </c>
      <c r="K115" s="451">
        <v>320000</v>
      </c>
      <c r="L115" s="451">
        <v>311114</v>
      </c>
    </row>
    <row r="116" spans="7:12">
      <c r="G116" s="444">
        <v>3018</v>
      </c>
      <c r="H116" s="445" t="s">
        <v>236</v>
      </c>
      <c r="I116" s="452" t="s">
        <v>159</v>
      </c>
      <c r="J116" s="451">
        <v>250000</v>
      </c>
      <c r="K116" s="451">
        <v>247982</v>
      </c>
      <c r="L116" s="451">
        <v>249266</v>
      </c>
    </row>
    <row r="117" spans="7:12">
      <c r="G117" s="444">
        <v>4001</v>
      </c>
      <c r="H117" s="445" t="s">
        <v>237</v>
      </c>
      <c r="I117" s="451">
        <v>238957</v>
      </c>
      <c r="J117" s="451">
        <v>221727</v>
      </c>
      <c r="K117" s="451">
        <v>237846</v>
      </c>
      <c r="L117" s="451">
        <v>226275</v>
      </c>
    </row>
    <row r="118" spans="7:12">
      <c r="G118" s="444">
        <v>4002</v>
      </c>
      <c r="H118" s="445" t="s">
        <v>238</v>
      </c>
      <c r="I118" s="451">
        <v>220497</v>
      </c>
      <c r="J118" s="451">
        <v>217203</v>
      </c>
      <c r="K118" s="451">
        <v>211525</v>
      </c>
      <c r="L118" s="451">
        <v>215662</v>
      </c>
    </row>
    <row r="119" spans="7:12">
      <c r="G119" s="444">
        <v>4003</v>
      </c>
      <c r="H119" s="445" t="s">
        <v>239</v>
      </c>
      <c r="I119" s="451">
        <v>244723</v>
      </c>
      <c r="J119" s="451">
        <v>229770</v>
      </c>
      <c r="K119" s="451">
        <v>231539</v>
      </c>
      <c r="L119" s="451">
        <v>227074</v>
      </c>
    </row>
    <row r="120" spans="7:12">
      <c r="G120" s="444">
        <v>4004</v>
      </c>
      <c r="H120" s="445" t="s">
        <v>240</v>
      </c>
      <c r="I120" s="451">
        <v>287101</v>
      </c>
      <c r="J120" s="451">
        <v>285759</v>
      </c>
      <c r="K120" s="451">
        <v>284862</v>
      </c>
      <c r="L120" s="451">
        <v>270376</v>
      </c>
    </row>
    <row r="121" spans="7:12">
      <c r="G121" s="444">
        <v>5001</v>
      </c>
      <c r="H121" s="445" t="s">
        <v>241</v>
      </c>
      <c r="I121" s="451">
        <v>324979</v>
      </c>
      <c r="J121" s="451">
        <v>320449</v>
      </c>
      <c r="K121" s="451">
        <v>318479</v>
      </c>
      <c r="L121" s="451">
        <v>316183</v>
      </c>
    </row>
    <row r="122" spans="7:12">
      <c r="G122" s="444">
        <v>5002</v>
      </c>
      <c r="H122" s="445" t="s">
        <v>242</v>
      </c>
      <c r="I122" s="451">
        <v>304662</v>
      </c>
      <c r="J122" s="451">
        <v>304509</v>
      </c>
      <c r="K122" s="451">
        <v>303262</v>
      </c>
      <c r="L122" s="451">
        <v>297137</v>
      </c>
    </row>
    <row r="123" spans="7:12">
      <c r="G123" s="444">
        <v>5003</v>
      </c>
      <c r="H123" s="445" t="s">
        <v>243</v>
      </c>
      <c r="I123" s="451">
        <v>250000</v>
      </c>
      <c r="J123" s="451">
        <v>249822</v>
      </c>
      <c r="K123" s="451">
        <v>249360</v>
      </c>
      <c r="L123" s="451">
        <v>244717</v>
      </c>
    </row>
    <row r="124" spans="7:12">
      <c r="G124" s="444">
        <v>5004</v>
      </c>
      <c r="H124" s="445" t="s">
        <v>244</v>
      </c>
      <c r="I124" s="451">
        <v>339070</v>
      </c>
      <c r="J124" s="451">
        <v>335319</v>
      </c>
      <c r="K124" s="451">
        <v>333866</v>
      </c>
      <c r="L124" s="451">
        <v>327381</v>
      </c>
    </row>
    <row r="125" spans="7:12">
      <c r="G125" s="444">
        <v>5005</v>
      </c>
      <c r="H125" s="445" t="s">
        <v>245</v>
      </c>
      <c r="I125" s="451">
        <v>298573</v>
      </c>
      <c r="J125" s="451">
        <v>294135</v>
      </c>
      <c r="K125" s="451">
        <v>292729</v>
      </c>
      <c r="L125" s="451">
        <v>289211</v>
      </c>
    </row>
    <row r="126" spans="7:12">
      <c r="G126" s="444">
        <v>5006</v>
      </c>
      <c r="H126" s="445" t="s">
        <v>246</v>
      </c>
      <c r="I126" s="451">
        <v>485593</v>
      </c>
      <c r="J126" s="451">
        <v>485075</v>
      </c>
      <c r="K126" s="451">
        <v>483274</v>
      </c>
      <c r="L126" s="451">
        <v>477832</v>
      </c>
    </row>
    <row r="127" spans="7:12">
      <c r="G127" s="444">
        <v>5007</v>
      </c>
      <c r="H127" s="445" t="s">
        <v>247</v>
      </c>
      <c r="I127" s="451">
        <v>212439</v>
      </c>
      <c r="J127" s="451">
        <v>209131</v>
      </c>
      <c r="K127" s="451">
        <v>208590</v>
      </c>
      <c r="L127" s="451">
        <v>206732</v>
      </c>
    </row>
    <row r="128" spans="7:12" ht="24">
      <c r="G128" s="444">
        <v>5008</v>
      </c>
      <c r="H128" s="445" t="s">
        <v>248</v>
      </c>
      <c r="I128" s="451">
        <v>272695</v>
      </c>
      <c r="J128" s="451">
        <v>271869</v>
      </c>
      <c r="K128" s="451">
        <v>265227</v>
      </c>
      <c r="L128" s="451">
        <v>261200</v>
      </c>
    </row>
    <row r="129" spans="7:12" ht="24">
      <c r="G129" s="444">
        <v>5009</v>
      </c>
      <c r="H129" s="445" t="s">
        <v>249</v>
      </c>
      <c r="I129" s="451">
        <v>221341</v>
      </c>
      <c r="J129" s="451">
        <v>220394</v>
      </c>
      <c r="K129" s="451">
        <v>216558</v>
      </c>
      <c r="L129" s="451">
        <v>212471</v>
      </c>
    </row>
    <row r="130" spans="7:12" ht="24">
      <c r="G130" s="444">
        <v>5010</v>
      </c>
      <c r="H130" s="445" t="s">
        <v>250</v>
      </c>
      <c r="I130" s="451">
        <v>193319</v>
      </c>
      <c r="J130" s="451">
        <v>192523</v>
      </c>
      <c r="K130" s="451">
        <v>186963</v>
      </c>
      <c r="L130" s="451">
        <v>183944</v>
      </c>
    </row>
    <row r="131" spans="7:12" ht="24">
      <c r="G131" s="444">
        <v>5011</v>
      </c>
      <c r="H131" s="445" t="s">
        <v>251</v>
      </c>
      <c r="I131" s="451">
        <v>167631</v>
      </c>
      <c r="J131" s="451">
        <v>167155</v>
      </c>
      <c r="K131" s="451">
        <v>161595</v>
      </c>
      <c r="L131" s="451">
        <v>159901</v>
      </c>
    </row>
    <row r="132" spans="7:12" ht="24">
      <c r="G132" s="444" t="s">
        <v>1474</v>
      </c>
      <c r="H132" s="445" t="s">
        <v>1475</v>
      </c>
      <c r="I132" s="451">
        <v>257926</v>
      </c>
      <c r="J132" s="451">
        <v>257561</v>
      </c>
      <c r="K132" s="451">
        <v>256409</v>
      </c>
      <c r="L132" s="451">
        <v>253241</v>
      </c>
    </row>
    <row r="133" spans="7:12">
      <c r="G133" s="444">
        <v>5013</v>
      </c>
      <c r="H133" s="445" t="s">
        <v>1476</v>
      </c>
      <c r="I133" s="451">
        <v>176930</v>
      </c>
      <c r="J133" s="451">
        <v>173784</v>
      </c>
      <c r="K133" s="451">
        <v>171884</v>
      </c>
      <c r="L133" s="451">
        <v>170990</v>
      </c>
    </row>
    <row r="134" spans="7:12">
      <c r="G134" s="444">
        <v>5014</v>
      </c>
      <c r="H134" s="445" t="s">
        <v>1477</v>
      </c>
      <c r="I134" s="451">
        <v>261108</v>
      </c>
      <c r="J134" s="451">
        <v>266743</v>
      </c>
      <c r="K134" s="451">
        <v>267829</v>
      </c>
      <c r="L134" s="451">
        <v>264828</v>
      </c>
    </row>
    <row r="135" spans="7:12">
      <c r="G135" s="444">
        <v>5015</v>
      </c>
      <c r="H135" s="445" t="s">
        <v>1478</v>
      </c>
      <c r="I135" s="451">
        <v>272418</v>
      </c>
      <c r="J135" s="451">
        <v>275072</v>
      </c>
      <c r="K135" s="451">
        <v>272974</v>
      </c>
      <c r="L135" s="451">
        <v>278476</v>
      </c>
    </row>
    <row r="136" spans="7:12">
      <c r="G136" s="444"/>
      <c r="H136" s="445" t="s">
        <v>1479</v>
      </c>
      <c r="I136" s="451">
        <v>429783</v>
      </c>
      <c r="J136" s="451">
        <v>426714</v>
      </c>
      <c r="K136" s="451">
        <v>421317</v>
      </c>
      <c r="L136" s="451">
        <v>411319</v>
      </c>
    </row>
  </sheetData>
  <mergeCells count="1">
    <mergeCell ref="A1:D2"/>
  </mergeCells>
  <phoneticPr fontId="4" type="noConversion"/>
  <printOptions horizontalCentered="1"/>
  <pageMargins left="0.59055118110236227" right="0.59055118110236227" top="0.74803149606299213" bottom="0.59055118110236227" header="0.31496062992125984" footer="0.31496062992125984"/>
  <pageSetup paperSize="9" scale="79" orientation="landscape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Sheet2">
    <tabColor theme="0"/>
  </sheetPr>
  <dimension ref="B1:FH121"/>
  <sheetViews>
    <sheetView view="pageBreakPreview" topLeftCell="A2" zoomScale="85" zoomScaleNormal="100" zoomScaleSheetLayoutView="85" workbookViewId="0">
      <selection activeCell="DJ53" sqref="DJ53:FG55"/>
    </sheetView>
  </sheetViews>
  <sheetFormatPr defaultRowHeight="16.5"/>
  <cols>
    <col min="1" max="1" width="4.125" customWidth="1"/>
    <col min="2" max="21" width="1.625" customWidth="1"/>
    <col min="22" max="22" width="1.75" customWidth="1"/>
    <col min="23" max="36" width="1.625" customWidth="1"/>
    <col min="37" max="37" width="2.125" customWidth="1"/>
    <col min="38" max="45" width="1.625" customWidth="1"/>
    <col min="46" max="46" width="2.125" customWidth="1"/>
    <col min="47" max="164" width="1.625" customWidth="1"/>
  </cols>
  <sheetData>
    <row r="1" spans="2:164" s="264" customFormat="1" ht="23.25" customHeight="1">
      <c r="B1" s="263"/>
      <c r="C1" s="263"/>
      <c r="D1" s="263"/>
      <c r="E1" s="263"/>
      <c r="F1" s="263"/>
      <c r="G1" s="263"/>
      <c r="H1" s="263"/>
      <c r="I1" s="263"/>
      <c r="J1" s="263"/>
      <c r="K1" s="263"/>
      <c r="L1" s="263"/>
      <c r="M1" s="263"/>
      <c r="N1" s="263"/>
      <c r="O1" s="263"/>
      <c r="P1" s="263"/>
      <c r="Q1" s="263"/>
      <c r="R1" s="263"/>
      <c r="S1" s="263"/>
      <c r="T1" s="263"/>
      <c r="U1" s="263"/>
      <c r="V1" s="263"/>
      <c r="W1" s="263"/>
      <c r="X1" s="263"/>
      <c r="Y1" s="263"/>
      <c r="Z1" s="263"/>
      <c r="AA1" s="263"/>
      <c r="AB1" s="263"/>
      <c r="AC1" s="263"/>
      <c r="AD1" s="263"/>
      <c r="AE1" s="263"/>
      <c r="AF1" s="263"/>
      <c r="AG1" s="263"/>
      <c r="AH1" s="263"/>
      <c r="AI1" s="263"/>
      <c r="AJ1" s="263"/>
      <c r="AK1" s="263"/>
      <c r="AL1" s="263"/>
      <c r="AM1" s="263"/>
      <c r="AN1" s="263"/>
      <c r="AO1" s="263"/>
      <c r="AP1" s="263"/>
      <c r="AQ1" s="263"/>
      <c r="AR1" s="263"/>
      <c r="AS1" s="263"/>
      <c r="AT1" s="263"/>
      <c r="AU1" s="263"/>
      <c r="AV1" s="263"/>
      <c r="AW1" s="263"/>
      <c r="AX1" s="263"/>
      <c r="AY1" s="263"/>
      <c r="AZ1" s="263"/>
      <c r="BA1" s="263"/>
      <c r="BB1" s="263"/>
      <c r="BC1" s="263"/>
      <c r="BD1" s="263"/>
      <c r="BE1" s="263"/>
      <c r="BF1" s="263"/>
      <c r="BG1" s="263"/>
      <c r="BH1" s="263"/>
      <c r="BI1" s="263"/>
      <c r="BJ1" s="263"/>
      <c r="BK1" s="263"/>
      <c r="BL1" s="263"/>
      <c r="BM1" s="263"/>
      <c r="BN1" s="263"/>
      <c r="BO1" s="263"/>
      <c r="BP1" s="263"/>
      <c r="BQ1" s="263"/>
      <c r="BR1" s="263"/>
      <c r="BS1" s="263"/>
      <c r="BT1" s="263"/>
      <c r="BU1" s="263"/>
      <c r="BV1" s="263"/>
      <c r="BW1" s="263"/>
      <c r="BX1" s="263"/>
      <c r="BY1" s="263"/>
      <c r="BZ1" s="263"/>
      <c r="CA1" s="263"/>
      <c r="CB1" s="263"/>
      <c r="CC1" s="263"/>
      <c r="CD1" s="263"/>
      <c r="CE1" s="263"/>
      <c r="CF1" s="263"/>
      <c r="CG1" s="263"/>
      <c r="CH1" s="263"/>
      <c r="CI1" s="263"/>
      <c r="CJ1" s="263"/>
      <c r="CK1" s="263"/>
      <c r="CL1" s="263"/>
      <c r="CM1" s="263"/>
      <c r="CN1" s="263"/>
      <c r="CO1" s="263"/>
      <c r="CP1" s="263"/>
      <c r="CQ1" s="263"/>
      <c r="CR1" s="263"/>
      <c r="CS1" s="263"/>
      <c r="CT1" s="263"/>
      <c r="CU1" s="263"/>
      <c r="CV1" s="263"/>
      <c r="CW1" s="263"/>
      <c r="CX1" s="263"/>
      <c r="CY1" s="263"/>
      <c r="CZ1" s="263"/>
      <c r="DA1" s="263"/>
      <c r="DB1" s="263"/>
      <c r="DC1" s="263"/>
      <c r="DD1" s="263"/>
      <c r="DE1" s="263"/>
      <c r="DF1" s="263"/>
      <c r="DG1" s="263"/>
      <c r="DH1" s="263"/>
      <c r="DI1" s="263"/>
      <c r="DJ1" s="263"/>
      <c r="DK1" s="263"/>
      <c r="DL1" s="263"/>
      <c r="DM1" s="263"/>
      <c r="DN1" s="263"/>
      <c r="DO1" s="263"/>
      <c r="DP1" s="263"/>
      <c r="DQ1" s="263"/>
      <c r="DR1" s="263"/>
      <c r="DS1" s="263"/>
      <c r="DT1" s="263"/>
      <c r="DU1" s="263"/>
      <c r="DV1" s="263"/>
      <c r="DW1" s="263"/>
      <c r="DX1" s="263"/>
      <c r="DY1" s="263"/>
      <c r="DZ1" s="263"/>
      <c r="EA1" s="263"/>
      <c r="EB1" s="263"/>
      <c r="EC1" s="263"/>
      <c r="ED1" s="263"/>
      <c r="EE1" s="263"/>
      <c r="EF1" s="263"/>
      <c r="EG1" s="263"/>
      <c r="EH1" s="263"/>
      <c r="EI1" s="263"/>
      <c r="EJ1" s="263"/>
      <c r="EK1" s="263"/>
      <c r="EL1" s="263"/>
      <c r="EM1" s="263"/>
      <c r="EN1" s="263"/>
      <c r="EO1" s="263"/>
      <c r="EP1" s="263"/>
      <c r="EQ1" s="263"/>
      <c r="ER1" s="263"/>
      <c r="ES1" s="263"/>
      <c r="ET1" s="263"/>
      <c r="EU1" s="263"/>
      <c r="EV1" s="263"/>
      <c r="EW1" s="263"/>
      <c r="EX1" s="263"/>
      <c r="EY1" s="263"/>
      <c r="EZ1" s="263"/>
      <c r="FA1" s="263"/>
      <c r="FB1" s="263"/>
      <c r="FC1" s="263"/>
      <c r="FD1" s="263"/>
      <c r="FE1" s="263"/>
      <c r="FF1" s="263"/>
      <c r="FG1" s="263"/>
      <c r="FH1" s="263"/>
    </row>
    <row r="2" spans="2:164" s="264" customFormat="1" ht="62.25" customHeight="1" thickBot="1">
      <c r="B2" s="870" t="s">
        <v>536</v>
      </c>
      <c r="C2" s="870"/>
      <c r="D2" s="870"/>
      <c r="E2" s="870"/>
      <c r="F2" s="870"/>
      <c r="G2" s="870"/>
      <c r="H2" s="870"/>
      <c r="I2" s="870"/>
      <c r="J2" s="870"/>
      <c r="K2" s="870"/>
      <c r="L2" s="870"/>
      <c r="M2" s="870"/>
      <c r="N2" s="870"/>
      <c r="O2" s="870"/>
      <c r="P2" s="870"/>
      <c r="Q2" s="870"/>
      <c r="R2" s="870"/>
      <c r="S2" s="870"/>
      <c r="T2" s="870"/>
      <c r="U2" s="870"/>
      <c r="V2" s="870"/>
      <c r="W2" s="870"/>
      <c r="X2" s="870"/>
      <c r="Y2" s="870"/>
      <c r="Z2" s="870"/>
      <c r="AA2" s="870"/>
      <c r="AB2" s="870"/>
      <c r="AC2" s="870"/>
      <c r="AD2" s="870"/>
      <c r="AE2" s="870"/>
      <c r="AF2" s="870"/>
      <c r="AG2" s="870"/>
      <c r="AH2" s="870"/>
      <c r="AI2" s="870"/>
      <c r="AJ2" s="870"/>
      <c r="AK2" s="870"/>
      <c r="AL2" s="871" t="s">
        <v>537</v>
      </c>
      <c r="AM2" s="872"/>
      <c r="AN2" s="872"/>
      <c r="AO2" s="872"/>
      <c r="AP2" s="872"/>
      <c r="AQ2" s="872"/>
      <c r="AR2" s="872"/>
      <c r="AS2" s="872"/>
      <c r="AT2" s="872"/>
      <c r="AU2" s="872"/>
      <c r="AV2" s="872"/>
      <c r="AW2" s="872"/>
      <c r="AX2" s="872"/>
      <c r="AY2" s="872"/>
      <c r="AZ2" s="872"/>
      <c r="BA2" s="872"/>
      <c r="BB2" s="872"/>
      <c r="BC2" s="872"/>
      <c r="BD2" s="872"/>
      <c r="BE2" s="872"/>
      <c r="BF2" s="872"/>
      <c r="BG2" s="872"/>
      <c r="BH2" s="872"/>
      <c r="BI2" s="872"/>
      <c r="BJ2" s="872"/>
      <c r="BK2" s="872"/>
      <c r="BL2" s="872"/>
      <c r="BM2" s="872"/>
      <c r="BN2" s="872"/>
      <c r="BO2" s="872"/>
      <c r="BP2" s="872"/>
      <c r="BQ2" s="872"/>
      <c r="BR2" s="872"/>
      <c r="BS2" s="872"/>
      <c r="BT2" s="872"/>
      <c r="BU2" s="872"/>
      <c r="BV2" s="872"/>
      <c r="BW2" s="872"/>
      <c r="BX2" s="872"/>
      <c r="BY2" s="872"/>
      <c r="BZ2" s="872"/>
      <c r="CA2" s="872"/>
      <c r="CB2" s="872"/>
      <c r="CC2" s="872"/>
      <c r="CD2" s="872"/>
      <c r="CE2" s="872"/>
      <c r="CF2" s="872"/>
      <c r="CG2" s="872"/>
      <c r="CH2" s="872"/>
      <c r="CI2" s="872"/>
      <c r="CJ2" s="872"/>
      <c r="CK2" s="872"/>
      <c r="CL2" s="872"/>
      <c r="CM2" s="872"/>
      <c r="CN2" s="872"/>
      <c r="CO2" s="872"/>
      <c r="CP2" s="872"/>
      <c r="CQ2" s="872"/>
      <c r="CR2" s="872"/>
      <c r="CS2" s="872"/>
      <c r="CT2" s="872"/>
      <c r="CU2" s="872"/>
      <c r="CV2" s="872"/>
      <c r="CW2" s="872"/>
      <c r="CX2" s="872"/>
      <c r="CY2" s="872"/>
      <c r="CZ2" s="872"/>
      <c r="DA2" s="872"/>
      <c r="DB2" s="872"/>
      <c r="DC2" s="872"/>
      <c r="DD2" s="872"/>
      <c r="DE2" s="872"/>
      <c r="DF2" s="872"/>
      <c r="DG2" s="872"/>
      <c r="DH2" s="872"/>
      <c r="DI2" s="872"/>
      <c r="DJ2" s="872"/>
      <c r="DK2" s="872"/>
      <c r="DL2" s="872"/>
      <c r="DM2" s="872"/>
      <c r="DN2" s="872"/>
      <c r="DO2" s="872"/>
      <c r="DP2" s="872"/>
      <c r="DQ2" s="872"/>
      <c r="DR2" s="872"/>
      <c r="DS2" s="872"/>
      <c r="DT2" s="872"/>
      <c r="DU2" s="872"/>
      <c r="DV2" s="872"/>
      <c r="DW2" s="872"/>
      <c r="DX2" s="872"/>
      <c r="DY2" s="872"/>
      <c r="DZ2" s="872"/>
      <c r="EA2" s="265"/>
      <c r="EB2" s="265"/>
      <c r="EC2" s="265"/>
      <c r="ED2" s="265"/>
      <c r="EE2" s="265"/>
      <c r="EF2" s="265"/>
      <c r="EG2" s="265"/>
      <c r="EH2" s="265"/>
      <c r="EI2" s="265"/>
      <c r="EJ2" s="265"/>
      <c r="EK2" s="265"/>
      <c r="EL2" s="265"/>
      <c r="EM2" s="265"/>
      <c r="EN2" s="265"/>
      <c r="EO2" s="266"/>
      <c r="EP2" s="266"/>
      <c r="EQ2" s="266"/>
      <c r="ER2" s="266"/>
      <c r="ES2" s="266"/>
      <c r="ET2" s="266"/>
      <c r="EU2" s="266"/>
      <c r="EV2" s="266"/>
      <c r="EW2" s="266"/>
      <c r="EX2" s="266"/>
      <c r="EY2" s="266"/>
      <c r="EZ2" s="266"/>
      <c r="FA2" s="266"/>
      <c r="FB2" s="266"/>
      <c r="FC2" s="266"/>
      <c r="FD2" s="266"/>
      <c r="FE2" s="266"/>
      <c r="FF2" s="266"/>
      <c r="FG2" s="266"/>
      <c r="FH2" s="266"/>
    </row>
    <row r="3" spans="2:164" ht="8.65" customHeight="1" thickTop="1">
      <c r="B3" s="267"/>
      <c r="C3" s="268"/>
      <c r="D3" s="268"/>
      <c r="E3" s="268"/>
      <c r="F3" s="268"/>
      <c r="G3" s="268"/>
      <c r="H3" s="268"/>
      <c r="I3" s="268"/>
      <c r="J3" s="268"/>
      <c r="K3" s="268"/>
      <c r="L3" s="269"/>
      <c r="M3" s="270"/>
      <c r="N3" s="268"/>
      <c r="O3" s="268"/>
      <c r="P3" s="268"/>
      <c r="Q3" s="268"/>
      <c r="R3" s="268"/>
      <c r="S3" s="268"/>
      <c r="T3" s="268"/>
      <c r="U3" s="268"/>
      <c r="V3" s="268"/>
      <c r="W3" s="268"/>
      <c r="X3" s="268"/>
      <c r="Y3" s="268"/>
      <c r="Z3" s="268"/>
      <c r="AA3" s="268"/>
      <c r="AB3" s="269"/>
      <c r="AC3" s="873" t="s">
        <v>101</v>
      </c>
      <c r="AD3" s="866"/>
      <c r="AE3" s="866"/>
      <c r="AF3" s="866"/>
      <c r="AG3" s="866"/>
      <c r="AH3" s="866"/>
      <c r="AI3" s="866"/>
      <c r="AJ3" s="866"/>
      <c r="AK3" s="874"/>
      <c r="AL3" s="866" t="s">
        <v>100</v>
      </c>
      <c r="AM3" s="866"/>
      <c r="AN3" s="866"/>
      <c r="AO3" s="866"/>
      <c r="AP3" s="866"/>
      <c r="AQ3" s="866"/>
      <c r="AR3" s="866"/>
      <c r="AS3" s="866"/>
      <c r="AT3" s="877"/>
      <c r="AU3" s="267"/>
      <c r="AV3" s="268"/>
      <c r="AW3" s="268"/>
      <c r="AX3" s="268"/>
      <c r="AY3" s="268"/>
      <c r="AZ3" s="268"/>
      <c r="BA3" s="268"/>
      <c r="BB3" s="268"/>
      <c r="BC3" s="268"/>
      <c r="BD3" s="269"/>
      <c r="BE3" s="878" t="s">
        <v>99</v>
      </c>
      <c r="BF3" s="878"/>
      <c r="BG3" s="878"/>
      <c r="BH3" s="878"/>
      <c r="BI3" s="878"/>
      <c r="BJ3" s="878"/>
      <c r="BK3" s="878"/>
      <c r="BL3" s="878"/>
      <c r="BM3" s="878"/>
      <c r="BN3" s="878"/>
      <c r="BO3" s="878"/>
      <c r="BP3" s="878"/>
      <c r="BQ3" s="878"/>
      <c r="BR3" s="880" t="s">
        <v>98</v>
      </c>
      <c r="BS3" s="880"/>
      <c r="BT3" s="880"/>
      <c r="BU3" s="880"/>
      <c r="BV3" s="880"/>
      <c r="BW3" s="880"/>
      <c r="BX3" s="881"/>
      <c r="BY3" s="866" t="s">
        <v>97</v>
      </c>
      <c r="BZ3" s="866"/>
      <c r="CA3" s="866"/>
      <c r="CB3" s="866"/>
      <c r="CC3" s="866"/>
      <c r="CD3" s="866"/>
      <c r="CE3" s="866"/>
      <c r="CF3" s="866"/>
      <c r="CG3" s="866"/>
      <c r="CH3" s="866"/>
      <c r="CI3" s="866"/>
      <c r="CJ3" s="866"/>
      <c r="CK3" s="866"/>
      <c r="CL3" s="866"/>
      <c r="CM3" s="866"/>
      <c r="CN3" s="866"/>
      <c r="CO3" s="866"/>
      <c r="CP3" s="866"/>
      <c r="CQ3" s="866"/>
      <c r="CR3" s="866"/>
      <c r="CS3" s="866"/>
      <c r="CT3" s="866"/>
      <c r="CU3" s="866"/>
      <c r="CV3" s="866"/>
      <c r="CW3" s="866"/>
      <c r="CX3" s="866"/>
      <c r="CY3" s="866"/>
      <c r="CZ3" s="866"/>
      <c r="DA3" s="866"/>
      <c r="DB3" s="866"/>
      <c r="DC3" s="866"/>
      <c r="DD3" s="866"/>
      <c r="DE3" s="866"/>
      <c r="DF3" s="866"/>
      <c r="DG3" s="866"/>
      <c r="DH3" s="866"/>
      <c r="DI3" s="877"/>
      <c r="DJ3" s="865" t="s">
        <v>96</v>
      </c>
      <c r="DK3" s="866"/>
      <c r="DL3" s="866"/>
      <c r="DM3" s="866"/>
      <c r="DN3" s="866"/>
      <c r="DO3" s="866"/>
      <c r="DP3" s="866"/>
      <c r="DQ3" s="866"/>
      <c r="DR3" s="866"/>
      <c r="DS3" s="866"/>
      <c r="DT3" s="866"/>
      <c r="DU3" s="866"/>
      <c r="DV3" s="866"/>
      <c r="DW3" s="866"/>
      <c r="DX3" s="866"/>
      <c r="DY3" s="866"/>
      <c r="DZ3" s="866"/>
      <c r="EA3" s="866"/>
      <c r="EB3" s="866"/>
      <c r="EC3" s="866"/>
      <c r="ED3" s="866"/>
      <c r="EE3" s="866"/>
      <c r="EF3" s="866"/>
      <c r="EG3" s="866"/>
      <c r="EH3" s="866"/>
      <c r="EI3" s="866"/>
      <c r="EJ3" s="866"/>
      <c r="EK3" s="866"/>
      <c r="EL3" s="866"/>
      <c r="EM3" s="866"/>
      <c r="EN3" s="866"/>
      <c r="EO3" s="866"/>
      <c r="EP3" s="866"/>
      <c r="EQ3" s="866"/>
      <c r="ER3" s="866"/>
      <c r="ES3" s="866"/>
      <c r="ET3" s="866"/>
      <c r="EU3" s="866"/>
      <c r="EV3" s="866"/>
      <c r="EW3" s="866"/>
      <c r="EX3" s="866"/>
      <c r="EY3" s="866"/>
      <c r="EZ3" s="866"/>
      <c r="FA3" s="866"/>
      <c r="FB3" s="866"/>
      <c r="FC3" s="866"/>
      <c r="FD3" s="866"/>
      <c r="FE3" s="866"/>
      <c r="FF3" s="866"/>
      <c r="FG3" s="877"/>
    </row>
    <row r="4" spans="2:164" ht="8.65" customHeight="1">
      <c r="B4" s="271"/>
      <c r="C4" s="272"/>
      <c r="D4" s="272"/>
      <c r="E4" s="272"/>
      <c r="F4" s="272"/>
      <c r="G4" s="272"/>
      <c r="H4" s="272"/>
      <c r="I4" s="272"/>
      <c r="J4" s="272"/>
      <c r="K4" s="272"/>
      <c r="L4" s="273"/>
      <c r="M4" s="274"/>
      <c r="N4" s="272"/>
      <c r="O4" s="272"/>
      <c r="P4" s="272"/>
      <c r="Q4" s="272"/>
      <c r="R4" s="272"/>
      <c r="S4" s="272"/>
      <c r="T4" s="272"/>
      <c r="U4" s="272"/>
      <c r="V4" s="272"/>
      <c r="W4" s="272"/>
      <c r="X4" s="272"/>
      <c r="Y4" s="272"/>
      <c r="Z4" s="272"/>
      <c r="AA4" s="272"/>
      <c r="AB4" s="273"/>
      <c r="AC4" s="875"/>
      <c r="AD4" s="698"/>
      <c r="AE4" s="698"/>
      <c r="AF4" s="698"/>
      <c r="AG4" s="698"/>
      <c r="AH4" s="698"/>
      <c r="AI4" s="698"/>
      <c r="AJ4" s="698"/>
      <c r="AK4" s="876"/>
      <c r="AL4" s="698"/>
      <c r="AM4" s="698"/>
      <c r="AN4" s="698"/>
      <c r="AO4" s="698"/>
      <c r="AP4" s="698"/>
      <c r="AQ4" s="698"/>
      <c r="AR4" s="698"/>
      <c r="AS4" s="698"/>
      <c r="AT4" s="699"/>
      <c r="AU4" s="271"/>
      <c r="AV4" s="272"/>
      <c r="AW4" s="272"/>
      <c r="AX4" s="272"/>
      <c r="AY4" s="272"/>
      <c r="AZ4" s="272"/>
      <c r="BA4" s="272"/>
      <c r="BB4" s="272"/>
      <c r="BC4" s="272"/>
      <c r="BD4" s="273"/>
      <c r="BE4" s="879"/>
      <c r="BF4" s="879"/>
      <c r="BG4" s="879"/>
      <c r="BH4" s="879"/>
      <c r="BI4" s="879"/>
      <c r="BJ4" s="879"/>
      <c r="BK4" s="879"/>
      <c r="BL4" s="879"/>
      <c r="BM4" s="879"/>
      <c r="BN4" s="879"/>
      <c r="BO4" s="879"/>
      <c r="BP4" s="879"/>
      <c r="BQ4" s="879"/>
      <c r="BR4" s="882"/>
      <c r="BS4" s="882"/>
      <c r="BT4" s="882"/>
      <c r="BU4" s="882"/>
      <c r="BV4" s="882"/>
      <c r="BW4" s="882"/>
      <c r="BX4" s="883"/>
      <c r="BY4" s="698"/>
      <c r="BZ4" s="698"/>
      <c r="CA4" s="698"/>
      <c r="CB4" s="698"/>
      <c r="CC4" s="698"/>
      <c r="CD4" s="698"/>
      <c r="CE4" s="698"/>
      <c r="CF4" s="698"/>
      <c r="CG4" s="698"/>
      <c r="CH4" s="698"/>
      <c r="CI4" s="698"/>
      <c r="CJ4" s="698"/>
      <c r="CK4" s="698"/>
      <c r="CL4" s="698"/>
      <c r="CM4" s="698"/>
      <c r="CN4" s="698"/>
      <c r="CO4" s="698"/>
      <c r="CP4" s="698"/>
      <c r="CQ4" s="698"/>
      <c r="CR4" s="698"/>
      <c r="CS4" s="698"/>
      <c r="CT4" s="698"/>
      <c r="CU4" s="698"/>
      <c r="CV4" s="698"/>
      <c r="CW4" s="698"/>
      <c r="CX4" s="698"/>
      <c r="CY4" s="698"/>
      <c r="CZ4" s="698"/>
      <c r="DA4" s="698"/>
      <c r="DB4" s="698"/>
      <c r="DC4" s="698"/>
      <c r="DD4" s="698"/>
      <c r="DE4" s="698"/>
      <c r="DF4" s="698"/>
      <c r="DG4" s="698"/>
      <c r="DH4" s="698"/>
      <c r="DI4" s="699"/>
      <c r="DJ4" s="697"/>
      <c r="DK4" s="698"/>
      <c r="DL4" s="698"/>
      <c r="DM4" s="698"/>
      <c r="DN4" s="698"/>
      <c r="DO4" s="698"/>
      <c r="DP4" s="698"/>
      <c r="DQ4" s="698"/>
      <c r="DR4" s="698"/>
      <c r="DS4" s="698"/>
      <c r="DT4" s="698"/>
      <c r="DU4" s="698"/>
      <c r="DV4" s="698"/>
      <c r="DW4" s="698"/>
      <c r="DX4" s="698"/>
      <c r="DY4" s="698"/>
      <c r="DZ4" s="698"/>
      <c r="EA4" s="698"/>
      <c r="EB4" s="698"/>
      <c r="EC4" s="698"/>
      <c r="ED4" s="698"/>
      <c r="EE4" s="698"/>
      <c r="EF4" s="698"/>
      <c r="EG4" s="698"/>
      <c r="EH4" s="698"/>
      <c r="EI4" s="698"/>
      <c r="EJ4" s="698"/>
      <c r="EK4" s="698"/>
      <c r="EL4" s="698"/>
      <c r="EM4" s="698"/>
      <c r="EN4" s="698"/>
      <c r="EO4" s="698"/>
      <c r="EP4" s="698"/>
      <c r="EQ4" s="698"/>
      <c r="ER4" s="698"/>
      <c r="ES4" s="698"/>
      <c r="ET4" s="698"/>
      <c r="EU4" s="698"/>
      <c r="EV4" s="698"/>
      <c r="EW4" s="698"/>
      <c r="EX4" s="698"/>
      <c r="EY4" s="698"/>
      <c r="EZ4" s="698"/>
      <c r="FA4" s="698"/>
      <c r="FB4" s="698"/>
      <c r="FC4" s="698"/>
      <c r="FD4" s="698"/>
      <c r="FE4" s="698"/>
      <c r="FF4" s="698"/>
      <c r="FG4" s="699"/>
    </row>
    <row r="5" spans="2:164" ht="8.65" customHeight="1">
      <c r="B5" s="271"/>
      <c r="C5" s="272"/>
      <c r="D5" s="272"/>
      <c r="E5" s="272"/>
      <c r="F5" s="272"/>
      <c r="G5" s="272"/>
      <c r="H5" s="272"/>
      <c r="I5" s="272"/>
      <c r="J5" s="272"/>
      <c r="K5" s="272"/>
      <c r="L5" s="273"/>
      <c r="M5" s="274"/>
      <c r="N5" s="272"/>
      <c r="O5" s="272"/>
      <c r="P5" s="272"/>
      <c r="Q5" s="272"/>
      <c r="R5" s="272"/>
      <c r="S5" s="272"/>
      <c r="T5" s="272"/>
      <c r="U5" s="272"/>
      <c r="V5" s="272"/>
      <c r="W5" s="272"/>
      <c r="X5" s="272"/>
      <c r="Y5" s="272"/>
      <c r="Z5" s="272"/>
      <c r="AA5" s="272"/>
      <c r="AB5" s="273"/>
      <c r="AC5" s="875"/>
      <c r="AD5" s="698"/>
      <c r="AE5" s="698"/>
      <c r="AF5" s="698"/>
      <c r="AG5" s="698"/>
      <c r="AH5" s="698"/>
      <c r="AI5" s="698"/>
      <c r="AJ5" s="698"/>
      <c r="AK5" s="876"/>
      <c r="AL5" s="698"/>
      <c r="AM5" s="698"/>
      <c r="AN5" s="698"/>
      <c r="AO5" s="698"/>
      <c r="AP5" s="698"/>
      <c r="AQ5" s="698"/>
      <c r="AR5" s="698"/>
      <c r="AS5" s="698"/>
      <c r="AT5" s="699"/>
      <c r="AU5" s="271"/>
      <c r="AV5" s="272"/>
      <c r="AW5" s="272"/>
      <c r="AX5" s="272"/>
      <c r="AY5" s="272"/>
      <c r="AZ5" s="272"/>
      <c r="BA5" s="272"/>
      <c r="BB5" s="272"/>
      <c r="BC5" s="272"/>
      <c r="BD5" s="273"/>
      <c r="BE5" s="879"/>
      <c r="BF5" s="879"/>
      <c r="BG5" s="879"/>
      <c r="BH5" s="879"/>
      <c r="BI5" s="879"/>
      <c r="BJ5" s="879"/>
      <c r="BK5" s="879"/>
      <c r="BL5" s="879"/>
      <c r="BM5" s="879"/>
      <c r="BN5" s="879"/>
      <c r="BO5" s="879"/>
      <c r="BP5" s="879"/>
      <c r="BQ5" s="879"/>
      <c r="BR5" s="882"/>
      <c r="BS5" s="882"/>
      <c r="BT5" s="882"/>
      <c r="BU5" s="882"/>
      <c r="BV5" s="882"/>
      <c r="BW5" s="882"/>
      <c r="BX5" s="883"/>
      <c r="BY5" s="698"/>
      <c r="BZ5" s="698"/>
      <c r="CA5" s="698"/>
      <c r="CB5" s="698"/>
      <c r="CC5" s="698"/>
      <c r="CD5" s="698"/>
      <c r="CE5" s="698"/>
      <c r="CF5" s="698"/>
      <c r="CG5" s="698"/>
      <c r="CH5" s="698"/>
      <c r="CI5" s="698"/>
      <c r="CJ5" s="698"/>
      <c r="CK5" s="698"/>
      <c r="CL5" s="698"/>
      <c r="CM5" s="698"/>
      <c r="CN5" s="698"/>
      <c r="CO5" s="698"/>
      <c r="CP5" s="698"/>
      <c r="CQ5" s="698"/>
      <c r="CR5" s="698"/>
      <c r="CS5" s="698"/>
      <c r="CT5" s="698"/>
      <c r="CU5" s="698"/>
      <c r="CV5" s="698"/>
      <c r="CW5" s="698"/>
      <c r="CX5" s="698"/>
      <c r="CY5" s="698"/>
      <c r="CZ5" s="698"/>
      <c r="DA5" s="698"/>
      <c r="DB5" s="698"/>
      <c r="DC5" s="698"/>
      <c r="DD5" s="698"/>
      <c r="DE5" s="698"/>
      <c r="DF5" s="698"/>
      <c r="DG5" s="698"/>
      <c r="DH5" s="698"/>
      <c r="DI5" s="699"/>
      <c r="DJ5" s="697"/>
      <c r="DK5" s="698"/>
      <c r="DL5" s="698"/>
      <c r="DM5" s="698"/>
      <c r="DN5" s="698"/>
      <c r="DO5" s="698"/>
      <c r="DP5" s="698"/>
      <c r="DQ5" s="698"/>
      <c r="DR5" s="698"/>
      <c r="DS5" s="698"/>
      <c r="DT5" s="698"/>
      <c r="DU5" s="698"/>
      <c r="DV5" s="698"/>
      <c r="DW5" s="698"/>
      <c r="DX5" s="698"/>
      <c r="DY5" s="698"/>
      <c r="DZ5" s="698"/>
      <c r="EA5" s="698"/>
      <c r="EB5" s="698"/>
      <c r="EC5" s="698"/>
      <c r="ED5" s="698"/>
      <c r="EE5" s="698"/>
      <c r="EF5" s="698"/>
      <c r="EG5" s="698"/>
      <c r="EH5" s="698"/>
      <c r="EI5" s="698"/>
      <c r="EJ5" s="698"/>
      <c r="EK5" s="698"/>
      <c r="EL5" s="698"/>
      <c r="EM5" s="698"/>
      <c r="EN5" s="698"/>
      <c r="EO5" s="698"/>
      <c r="EP5" s="698"/>
      <c r="EQ5" s="698"/>
      <c r="ER5" s="698"/>
      <c r="ES5" s="698"/>
      <c r="ET5" s="698"/>
      <c r="EU5" s="698"/>
      <c r="EV5" s="698"/>
      <c r="EW5" s="698"/>
      <c r="EX5" s="698"/>
      <c r="EY5" s="698"/>
      <c r="EZ5" s="698"/>
      <c r="FA5" s="698"/>
      <c r="FB5" s="698"/>
      <c r="FC5" s="698"/>
      <c r="FD5" s="698"/>
      <c r="FE5" s="698"/>
      <c r="FF5" s="698"/>
      <c r="FG5" s="699"/>
    </row>
    <row r="6" spans="2:164" ht="8.65" customHeight="1">
      <c r="B6" s="271"/>
      <c r="C6" s="272"/>
      <c r="D6" s="272"/>
      <c r="E6" s="272"/>
      <c r="F6" s="272"/>
      <c r="G6" s="272"/>
      <c r="H6" s="272"/>
      <c r="I6" s="272"/>
      <c r="J6" s="272"/>
      <c r="K6" s="272"/>
      <c r="L6" s="273"/>
      <c r="M6" s="274"/>
      <c r="N6" s="272"/>
      <c r="O6" s="272"/>
      <c r="P6" s="272"/>
      <c r="Q6" s="272"/>
      <c r="R6" s="272"/>
      <c r="S6" s="272"/>
      <c r="T6" s="272"/>
      <c r="U6" s="272"/>
      <c r="V6" s="272"/>
      <c r="W6" s="272"/>
      <c r="X6" s="272"/>
      <c r="Y6" s="272"/>
      <c r="Z6" s="272"/>
      <c r="AA6" s="272"/>
      <c r="AB6" s="273"/>
      <c r="AC6" s="875"/>
      <c r="AD6" s="698"/>
      <c r="AE6" s="698"/>
      <c r="AF6" s="698"/>
      <c r="AG6" s="698"/>
      <c r="AH6" s="698"/>
      <c r="AI6" s="698"/>
      <c r="AJ6" s="698"/>
      <c r="AK6" s="876"/>
      <c r="AL6" s="698"/>
      <c r="AM6" s="698"/>
      <c r="AN6" s="698"/>
      <c r="AO6" s="698"/>
      <c r="AP6" s="698"/>
      <c r="AQ6" s="698"/>
      <c r="AR6" s="698"/>
      <c r="AS6" s="698"/>
      <c r="AT6" s="699"/>
      <c r="AU6" s="271"/>
      <c r="AV6" s="272"/>
      <c r="AW6" s="272"/>
      <c r="AX6" s="272"/>
      <c r="AY6" s="272"/>
      <c r="AZ6" s="272"/>
      <c r="BA6" s="272"/>
      <c r="BB6" s="272"/>
      <c r="BC6" s="272"/>
      <c r="BD6" s="273"/>
      <c r="BE6" s="879"/>
      <c r="BF6" s="879"/>
      <c r="BG6" s="879"/>
      <c r="BH6" s="879"/>
      <c r="BI6" s="879"/>
      <c r="BJ6" s="879"/>
      <c r="BK6" s="879"/>
      <c r="BL6" s="879"/>
      <c r="BM6" s="879"/>
      <c r="BN6" s="879"/>
      <c r="BO6" s="879"/>
      <c r="BP6" s="879"/>
      <c r="BQ6" s="879"/>
      <c r="BR6" s="882"/>
      <c r="BS6" s="882"/>
      <c r="BT6" s="882"/>
      <c r="BU6" s="882"/>
      <c r="BV6" s="882"/>
      <c r="BW6" s="882"/>
      <c r="BX6" s="883"/>
      <c r="BY6" s="698"/>
      <c r="BZ6" s="698"/>
      <c r="CA6" s="698"/>
      <c r="CB6" s="698"/>
      <c r="CC6" s="698"/>
      <c r="CD6" s="698"/>
      <c r="CE6" s="698"/>
      <c r="CF6" s="698"/>
      <c r="CG6" s="698"/>
      <c r="CH6" s="698"/>
      <c r="CI6" s="698"/>
      <c r="CJ6" s="698"/>
      <c r="CK6" s="698"/>
      <c r="CL6" s="698"/>
      <c r="CM6" s="698"/>
      <c r="CN6" s="698"/>
      <c r="CO6" s="698"/>
      <c r="CP6" s="698"/>
      <c r="CQ6" s="698"/>
      <c r="CR6" s="698"/>
      <c r="CS6" s="698"/>
      <c r="CT6" s="698"/>
      <c r="CU6" s="698"/>
      <c r="CV6" s="698"/>
      <c r="CW6" s="698"/>
      <c r="CX6" s="698"/>
      <c r="CY6" s="698"/>
      <c r="CZ6" s="698"/>
      <c r="DA6" s="698"/>
      <c r="DB6" s="698"/>
      <c r="DC6" s="698"/>
      <c r="DD6" s="698"/>
      <c r="DE6" s="698"/>
      <c r="DF6" s="698"/>
      <c r="DG6" s="698"/>
      <c r="DH6" s="698"/>
      <c r="DI6" s="699"/>
      <c r="DJ6" s="697"/>
      <c r="DK6" s="698"/>
      <c r="DL6" s="698"/>
      <c r="DM6" s="698"/>
      <c r="DN6" s="698"/>
      <c r="DO6" s="698"/>
      <c r="DP6" s="698"/>
      <c r="DQ6" s="698"/>
      <c r="DR6" s="698"/>
      <c r="DS6" s="698"/>
      <c r="DT6" s="698"/>
      <c r="DU6" s="698"/>
      <c r="DV6" s="698"/>
      <c r="DW6" s="698"/>
      <c r="DX6" s="698"/>
      <c r="DY6" s="698"/>
      <c r="DZ6" s="698"/>
      <c r="EA6" s="698"/>
      <c r="EB6" s="698"/>
      <c r="EC6" s="698"/>
      <c r="ED6" s="698"/>
      <c r="EE6" s="698"/>
      <c r="EF6" s="698"/>
      <c r="EG6" s="698"/>
      <c r="EH6" s="698"/>
      <c r="EI6" s="698"/>
      <c r="EJ6" s="698"/>
      <c r="EK6" s="698"/>
      <c r="EL6" s="698"/>
      <c r="EM6" s="698"/>
      <c r="EN6" s="698"/>
      <c r="EO6" s="698"/>
      <c r="EP6" s="698"/>
      <c r="EQ6" s="698"/>
      <c r="ER6" s="698"/>
      <c r="ES6" s="698"/>
      <c r="ET6" s="698"/>
      <c r="EU6" s="698"/>
      <c r="EV6" s="698"/>
      <c r="EW6" s="698"/>
      <c r="EX6" s="698"/>
      <c r="EY6" s="698"/>
      <c r="EZ6" s="698"/>
      <c r="FA6" s="698"/>
      <c r="FB6" s="698"/>
      <c r="FC6" s="698"/>
      <c r="FD6" s="698"/>
      <c r="FE6" s="698"/>
      <c r="FF6" s="698"/>
      <c r="FG6" s="699"/>
    </row>
    <row r="7" spans="2:164" ht="8.65" customHeight="1">
      <c r="B7" s="901" t="s">
        <v>538</v>
      </c>
      <c r="C7" s="894"/>
      <c r="D7" s="894"/>
      <c r="E7" s="894"/>
      <c r="F7" s="894"/>
      <c r="G7" s="894"/>
      <c r="H7" s="894"/>
      <c r="I7" s="894"/>
      <c r="J7" s="894"/>
      <c r="K7" s="894"/>
      <c r="L7" s="917"/>
      <c r="M7" s="924" t="s">
        <v>539</v>
      </c>
      <c r="N7" s="894"/>
      <c r="O7" s="894"/>
      <c r="P7" s="894"/>
      <c r="Q7" s="894"/>
      <c r="R7" s="894"/>
      <c r="S7" s="894"/>
      <c r="T7" s="894"/>
      <c r="U7" s="894"/>
      <c r="V7" s="894"/>
      <c r="W7" s="894"/>
      <c r="X7" s="894"/>
      <c r="Y7" s="894"/>
      <c r="Z7" s="894"/>
      <c r="AA7" s="894"/>
      <c r="AB7" s="917"/>
      <c r="AC7" s="932" t="s">
        <v>95</v>
      </c>
      <c r="AD7" s="933"/>
      <c r="AE7" s="933"/>
      <c r="AF7" s="933"/>
      <c r="AG7" s="933"/>
      <c r="AH7" s="933"/>
      <c r="AI7" s="933"/>
      <c r="AJ7" s="933"/>
      <c r="AK7" s="934"/>
      <c r="AL7" s="891" t="s">
        <v>540</v>
      </c>
      <c r="AM7" s="891"/>
      <c r="AN7" s="891"/>
      <c r="AO7" s="891"/>
      <c r="AP7" s="891"/>
      <c r="AQ7" s="891"/>
      <c r="AR7" s="891"/>
      <c r="AS7" s="891"/>
      <c r="AT7" s="892"/>
      <c r="AU7" s="925" t="s">
        <v>94</v>
      </c>
      <c r="AV7" s="926"/>
      <c r="AW7" s="926"/>
      <c r="AX7" s="926"/>
      <c r="AY7" s="926"/>
      <c r="AZ7" s="926"/>
      <c r="BA7" s="926"/>
      <c r="BB7" s="926"/>
      <c r="BC7" s="926"/>
      <c r="BD7" s="926"/>
      <c r="BE7" s="927" t="s">
        <v>93</v>
      </c>
      <c r="BF7" s="927"/>
      <c r="BG7" s="927"/>
      <c r="BH7" s="927"/>
      <c r="BI7" s="927"/>
      <c r="BJ7" s="927"/>
      <c r="BK7" s="927"/>
      <c r="BL7" s="927"/>
      <c r="BM7" s="927"/>
      <c r="BN7" s="927"/>
      <c r="BO7" s="927"/>
      <c r="BP7" s="927"/>
      <c r="BQ7" s="927"/>
      <c r="BR7" s="918" t="s">
        <v>92</v>
      </c>
      <c r="BS7" s="918"/>
      <c r="BT7" s="918"/>
      <c r="BU7" s="918"/>
      <c r="BV7" s="918"/>
      <c r="BW7" s="918"/>
      <c r="BX7" s="919"/>
      <c r="BY7" s="891" t="s">
        <v>541</v>
      </c>
      <c r="BZ7" s="891"/>
      <c r="CA7" s="891"/>
      <c r="CB7" s="891"/>
      <c r="CC7" s="891"/>
      <c r="CD7" s="891"/>
      <c r="CE7" s="891"/>
      <c r="CF7" s="891"/>
      <c r="CG7" s="891"/>
      <c r="CH7" s="891"/>
      <c r="CI7" s="891"/>
      <c r="CJ7" s="891"/>
      <c r="CK7" s="891"/>
      <c r="CL7" s="891"/>
      <c r="CM7" s="891"/>
      <c r="CN7" s="891"/>
      <c r="CO7" s="891"/>
      <c r="CP7" s="891"/>
      <c r="CQ7" s="891"/>
      <c r="CR7" s="891"/>
      <c r="CS7" s="891"/>
      <c r="CT7" s="891"/>
      <c r="CU7" s="891"/>
      <c r="CV7" s="891"/>
      <c r="CW7" s="891"/>
      <c r="CX7" s="891"/>
      <c r="CY7" s="891"/>
      <c r="CZ7" s="891"/>
      <c r="DA7" s="891"/>
      <c r="DB7" s="891"/>
      <c r="DC7" s="891"/>
      <c r="DD7" s="891"/>
      <c r="DE7" s="891"/>
      <c r="DF7" s="891"/>
      <c r="DG7" s="891"/>
      <c r="DH7" s="891"/>
      <c r="DI7" s="892"/>
      <c r="DJ7" s="899" t="s">
        <v>91</v>
      </c>
      <c r="DK7" s="891"/>
      <c r="DL7" s="891"/>
      <c r="DM7" s="891"/>
      <c r="DN7" s="891"/>
      <c r="DO7" s="891"/>
      <c r="DP7" s="891"/>
      <c r="DQ7" s="891"/>
      <c r="DR7" s="891"/>
      <c r="DS7" s="891"/>
      <c r="DT7" s="891"/>
      <c r="DU7" s="891"/>
      <c r="DV7" s="891"/>
      <c r="DW7" s="891"/>
      <c r="DX7" s="891"/>
      <c r="DY7" s="891"/>
      <c r="DZ7" s="900"/>
      <c r="EA7" s="890" t="s">
        <v>90</v>
      </c>
      <c r="EB7" s="891"/>
      <c r="EC7" s="891"/>
      <c r="ED7" s="891"/>
      <c r="EE7" s="891"/>
      <c r="EF7" s="891"/>
      <c r="EG7" s="891"/>
      <c r="EH7" s="891"/>
      <c r="EI7" s="891"/>
      <c r="EJ7" s="891"/>
      <c r="EK7" s="891"/>
      <c r="EL7" s="891"/>
      <c r="EM7" s="891"/>
      <c r="EN7" s="891"/>
      <c r="EO7" s="891"/>
      <c r="EP7" s="891"/>
      <c r="EQ7" s="891"/>
      <c r="ER7" s="891"/>
      <c r="ES7" s="891"/>
      <c r="ET7" s="891"/>
      <c r="EU7" s="891"/>
      <c r="EV7" s="891"/>
      <c r="EW7" s="891"/>
      <c r="EX7" s="891"/>
      <c r="EY7" s="891"/>
      <c r="EZ7" s="891"/>
      <c r="FA7" s="891"/>
      <c r="FB7" s="891"/>
      <c r="FC7" s="891"/>
      <c r="FD7" s="891"/>
      <c r="FE7" s="891"/>
      <c r="FF7" s="891"/>
      <c r="FG7" s="892"/>
    </row>
    <row r="8" spans="2:164" ht="8.65" customHeight="1">
      <c r="B8" s="901"/>
      <c r="C8" s="894"/>
      <c r="D8" s="894"/>
      <c r="E8" s="894"/>
      <c r="F8" s="894"/>
      <c r="G8" s="894"/>
      <c r="H8" s="894"/>
      <c r="I8" s="894"/>
      <c r="J8" s="894"/>
      <c r="K8" s="894"/>
      <c r="L8" s="917"/>
      <c r="M8" s="924"/>
      <c r="N8" s="894"/>
      <c r="O8" s="894"/>
      <c r="P8" s="894"/>
      <c r="Q8" s="894"/>
      <c r="R8" s="894"/>
      <c r="S8" s="894"/>
      <c r="T8" s="894"/>
      <c r="U8" s="894"/>
      <c r="V8" s="894"/>
      <c r="W8" s="894"/>
      <c r="X8" s="894"/>
      <c r="Y8" s="894"/>
      <c r="Z8" s="894"/>
      <c r="AA8" s="894"/>
      <c r="AB8" s="917"/>
      <c r="AC8" s="935"/>
      <c r="AD8" s="936"/>
      <c r="AE8" s="936"/>
      <c r="AF8" s="936"/>
      <c r="AG8" s="936"/>
      <c r="AH8" s="936"/>
      <c r="AI8" s="936"/>
      <c r="AJ8" s="936"/>
      <c r="AK8" s="937"/>
      <c r="AL8" s="897"/>
      <c r="AM8" s="897"/>
      <c r="AN8" s="897"/>
      <c r="AO8" s="897"/>
      <c r="AP8" s="897"/>
      <c r="AQ8" s="897"/>
      <c r="AR8" s="897"/>
      <c r="AS8" s="897"/>
      <c r="AT8" s="898"/>
      <c r="AU8" s="925"/>
      <c r="AV8" s="926"/>
      <c r="AW8" s="926"/>
      <c r="AX8" s="926"/>
      <c r="AY8" s="926"/>
      <c r="AZ8" s="926"/>
      <c r="BA8" s="926"/>
      <c r="BB8" s="926"/>
      <c r="BC8" s="926"/>
      <c r="BD8" s="926"/>
      <c r="BE8" s="928"/>
      <c r="BF8" s="928"/>
      <c r="BG8" s="928"/>
      <c r="BH8" s="928"/>
      <c r="BI8" s="928"/>
      <c r="BJ8" s="928"/>
      <c r="BK8" s="928"/>
      <c r="BL8" s="928"/>
      <c r="BM8" s="928"/>
      <c r="BN8" s="928"/>
      <c r="BO8" s="928"/>
      <c r="BP8" s="928"/>
      <c r="BQ8" s="928"/>
      <c r="BR8" s="920"/>
      <c r="BS8" s="920"/>
      <c r="BT8" s="920"/>
      <c r="BU8" s="920"/>
      <c r="BV8" s="920"/>
      <c r="BW8" s="920"/>
      <c r="BX8" s="921"/>
      <c r="BY8" s="894"/>
      <c r="BZ8" s="894"/>
      <c r="CA8" s="894"/>
      <c r="CB8" s="894"/>
      <c r="CC8" s="894"/>
      <c r="CD8" s="894"/>
      <c r="CE8" s="894"/>
      <c r="CF8" s="894"/>
      <c r="CG8" s="894"/>
      <c r="CH8" s="894"/>
      <c r="CI8" s="894"/>
      <c r="CJ8" s="894"/>
      <c r="CK8" s="894"/>
      <c r="CL8" s="894"/>
      <c r="CM8" s="894"/>
      <c r="CN8" s="894"/>
      <c r="CO8" s="894"/>
      <c r="CP8" s="894"/>
      <c r="CQ8" s="894"/>
      <c r="CR8" s="894"/>
      <c r="CS8" s="894"/>
      <c r="CT8" s="894"/>
      <c r="CU8" s="894"/>
      <c r="CV8" s="894"/>
      <c r="CW8" s="894"/>
      <c r="CX8" s="894"/>
      <c r="CY8" s="894"/>
      <c r="CZ8" s="894"/>
      <c r="DA8" s="894"/>
      <c r="DB8" s="894"/>
      <c r="DC8" s="894"/>
      <c r="DD8" s="894"/>
      <c r="DE8" s="894"/>
      <c r="DF8" s="894"/>
      <c r="DG8" s="894"/>
      <c r="DH8" s="894"/>
      <c r="DI8" s="895"/>
      <c r="DJ8" s="901"/>
      <c r="DK8" s="894"/>
      <c r="DL8" s="894"/>
      <c r="DM8" s="894"/>
      <c r="DN8" s="894"/>
      <c r="DO8" s="894"/>
      <c r="DP8" s="894"/>
      <c r="DQ8" s="894"/>
      <c r="DR8" s="894"/>
      <c r="DS8" s="894"/>
      <c r="DT8" s="894"/>
      <c r="DU8" s="894"/>
      <c r="DV8" s="894"/>
      <c r="DW8" s="894"/>
      <c r="DX8" s="894"/>
      <c r="DY8" s="894"/>
      <c r="DZ8" s="902"/>
      <c r="EA8" s="893"/>
      <c r="EB8" s="894"/>
      <c r="EC8" s="894"/>
      <c r="ED8" s="894"/>
      <c r="EE8" s="894"/>
      <c r="EF8" s="894"/>
      <c r="EG8" s="894"/>
      <c r="EH8" s="894"/>
      <c r="EI8" s="894"/>
      <c r="EJ8" s="894"/>
      <c r="EK8" s="894"/>
      <c r="EL8" s="894"/>
      <c r="EM8" s="894"/>
      <c r="EN8" s="894"/>
      <c r="EO8" s="894"/>
      <c r="EP8" s="894"/>
      <c r="EQ8" s="894"/>
      <c r="ER8" s="894"/>
      <c r="ES8" s="894"/>
      <c r="ET8" s="894"/>
      <c r="EU8" s="894"/>
      <c r="EV8" s="894"/>
      <c r="EW8" s="894"/>
      <c r="EX8" s="894"/>
      <c r="EY8" s="894"/>
      <c r="EZ8" s="894"/>
      <c r="FA8" s="894"/>
      <c r="FB8" s="894"/>
      <c r="FC8" s="894"/>
      <c r="FD8" s="894"/>
      <c r="FE8" s="894"/>
      <c r="FF8" s="894"/>
      <c r="FG8" s="895"/>
    </row>
    <row r="9" spans="2:164" ht="8.65" customHeight="1">
      <c r="B9" s="901" t="s">
        <v>89</v>
      </c>
      <c r="C9" s="894"/>
      <c r="D9" s="894"/>
      <c r="E9" s="894"/>
      <c r="F9" s="894"/>
      <c r="G9" s="894"/>
      <c r="H9" s="894"/>
      <c r="I9" s="894"/>
      <c r="J9" s="894"/>
      <c r="K9" s="894"/>
      <c r="L9" s="917"/>
      <c r="M9" s="924"/>
      <c r="N9" s="894"/>
      <c r="O9" s="894"/>
      <c r="P9" s="894"/>
      <c r="Q9" s="894"/>
      <c r="R9" s="894"/>
      <c r="S9" s="894"/>
      <c r="T9" s="894"/>
      <c r="U9" s="894"/>
      <c r="V9" s="894"/>
      <c r="W9" s="894"/>
      <c r="X9" s="894"/>
      <c r="Y9" s="894"/>
      <c r="Z9" s="894"/>
      <c r="AA9" s="894"/>
      <c r="AB9" s="917"/>
      <c r="AC9" s="905" t="s">
        <v>542</v>
      </c>
      <c r="AD9" s="906"/>
      <c r="AE9" s="906"/>
      <c r="AF9" s="906"/>
      <c r="AG9" s="907"/>
      <c r="AH9" s="906" t="s">
        <v>543</v>
      </c>
      <c r="AI9" s="906"/>
      <c r="AJ9" s="906"/>
      <c r="AK9" s="914"/>
      <c r="AL9" s="905" t="s">
        <v>88</v>
      </c>
      <c r="AM9" s="906"/>
      <c r="AN9" s="906"/>
      <c r="AO9" s="906"/>
      <c r="AP9" s="907"/>
      <c r="AQ9" s="906" t="s">
        <v>544</v>
      </c>
      <c r="AR9" s="906"/>
      <c r="AS9" s="906"/>
      <c r="AT9" s="914"/>
      <c r="AU9" s="925" t="s">
        <v>87</v>
      </c>
      <c r="AV9" s="926"/>
      <c r="AW9" s="926"/>
      <c r="AX9" s="926"/>
      <c r="AY9" s="926"/>
      <c r="AZ9" s="926"/>
      <c r="BA9" s="926"/>
      <c r="BB9" s="926"/>
      <c r="BC9" s="926"/>
      <c r="BD9" s="926"/>
      <c r="BE9" s="905" t="s">
        <v>86</v>
      </c>
      <c r="BF9" s="906"/>
      <c r="BG9" s="906"/>
      <c r="BH9" s="906"/>
      <c r="BI9" s="906"/>
      <c r="BJ9" s="907"/>
      <c r="BK9" s="906" t="s">
        <v>545</v>
      </c>
      <c r="BL9" s="906"/>
      <c r="BM9" s="906"/>
      <c r="BN9" s="906"/>
      <c r="BO9" s="906"/>
      <c r="BP9" s="906"/>
      <c r="BQ9" s="914"/>
      <c r="BR9" s="920"/>
      <c r="BS9" s="920"/>
      <c r="BT9" s="920"/>
      <c r="BU9" s="920"/>
      <c r="BV9" s="920"/>
      <c r="BW9" s="920"/>
      <c r="BX9" s="921"/>
      <c r="BY9" s="894"/>
      <c r="BZ9" s="894"/>
      <c r="CA9" s="894"/>
      <c r="CB9" s="894"/>
      <c r="CC9" s="894"/>
      <c r="CD9" s="894"/>
      <c r="CE9" s="894"/>
      <c r="CF9" s="894"/>
      <c r="CG9" s="894"/>
      <c r="CH9" s="894"/>
      <c r="CI9" s="894"/>
      <c r="CJ9" s="894"/>
      <c r="CK9" s="894"/>
      <c r="CL9" s="894"/>
      <c r="CM9" s="894"/>
      <c r="CN9" s="894"/>
      <c r="CO9" s="894"/>
      <c r="CP9" s="894"/>
      <c r="CQ9" s="894"/>
      <c r="CR9" s="894"/>
      <c r="CS9" s="894"/>
      <c r="CT9" s="894"/>
      <c r="CU9" s="894"/>
      <c r="CV9" s="894"/>
      <c r="CW9" s="894"/>
      <c r="CX9" s="894"/>
      <c r="CY9" s="894"/>
      <c r="CZ9" s="894"/>
      <c r="DA9" s="894"/>
      <c r="DB9" s="894"/>
      <c r="DC9" s="894"/>
      <c r="DD9" s="894"/>
      <c r="DE9" s="894"/>
      <c r="DF9" s="894"/>
      <c r="DG9" s="894"/>
      <c r="DH9" s="894"/>
      <c r="DI9" s="895"/>
      <c r="DJ9" s="901"/>
      <c r="DK9" s="894"/>
      <c r="DL9" s="894"/>
      <c r="DM9" s="894"/>
      <c r="DN9" s="894"/>
      <c r="DO9" s="894"/>
      <c r="DP9" s="894"/>
      <c r="DQ9" s="894"/>
      <c r="DR9" s="894"/>
      <c r="DS9" s="894"/>
      <c r="DT9" s="894"/>
      <c r="DU9" s="894"/>
      <c r="DV9" s="894"/>
      <c r="DW9" s="894"/>
      <c r="DX9" s="894"/>
      <c r="DY9" s="894"/>
      <c r="DZ9" s="902"/>
      <c r="EA9" s="893"/>
      <c r="EB9" s="894"/>
      <c r="EC9" s="894"/>
      <c r="ED9" s="894"/>
      <c r="EE9" s="894"/>
      <c r="EF9" s="894"/>
      <c r="EG9" s="894"/>
      <c r="EH9" s="894"/>
      <c r="EI9" s="894"/>
      <c r="EJ9" s="894"/>
      <c r="EK9" s="894"/>
      <c r="EL9" s="894"/>
      <c r="EM9" s="894"/>
      <c r="EN9" s="894"/>
      <c r="EO9" s="894"/>
      <c r="EP9" s="894"/>
      <c r="EQ9" s="894"/>
      <c r="ER9" s="894"/>
      <c r="ES9" s="894"/>
      <c r="ET9" s="894"/>
      <c r="EU9" s="894"/>
      <c r="EV9" s="894"/>
      <c r="EW9" s="894"/>
      <c r="EX9" s="894"/>
      <c r="EY9" s="894"/>
      <c r="EZ9" s="894"/>
      <c r="FA9" s="894"/>
      <c r="FB9" s="894"/>
      <c r="FC9" s="894"/>
      <c r="FD9" s="894"/>
      <c r="FE9" s="894"/>
      <c r="FF9" s="894"/>
      <c r="FG9" s="895"/>
    </row>
    <row r="10" spans="2:164" ht="8.65" customHeight="1">
      <c r="B10" s="901"/>
      <c r="C10" s="894"/>
      <c r="D10" s="894"/>
      <c r="E10" s="894"/>
      <c r="F10" s="894"/>
      <c r="G10" s="894"/>
      <c r="H10" s="894"/>
      <c r="I10" s="894"/>
      <c r="J10" s="894"/>
      <c r="K10" s="894"/>
      <c r="L10" s="917"/>
      <c r="M10" s="924"/>
      <c r="N10" s="894"/>
      <c r="O10" s="894"/>
      <c r="P10" s="894"/>
      <c r="Q10" s="894"/>
      <c r="R10" s="894"/>
      <c r="S10" s="894"/>
      <c r="T10" s="894"/>
      <c r="U10" s="894"/>
      <c r="V10" s="894"/>
      <c r="W10" s="894"/>
      <c r="X10" s="894"/>
      <c r="Y10" s="894"/>
      <c r="Z10" s="894"/>
      <c r="AA10" s="894"/>
      <c r="AB10" s="917"/>
      <c r="AC10" s="908"/>
      <c r="AD10" s="909"/>
      <c r="AE10" s="909"/>
      <c r="AF10" s="909"/>
      <c r="AG10" s="910"/>
      <c r="AH10" s="909"/>
      <c r="AI10" s="909"/>
      <c r="AJ10" s="909"/>
      <c r="AK10" s="915"/>
      <c r="AL10" s="908"/>
      <c r="AM10" s="909"/>
      <c r="AN10" s="909"/>
      <c r="AO10" s="909"/>
      <c r="AP10" s="910"/>
      <c r="AQ10" s="909"/>
      <c r="AR10" s="909"/>
      <c r="AS10" s="909"/>
      <c r="AT10" s="915"/>
      <c r="AU10" s="925"/>
      <c r="AV10" s="926"/>
      <c r="AW10" s="926"/>
      <c r="AX10" s="926"/>
      <c r="AY10" s="926"/>
      <c r="AZ10" s="926"/>
      <c r="BA10" s="926"/>
      <c r="BB10" s="926"/>
      <c r="BC10" s="926"/>
      <c r="BD10" s="926"/>
      <c r="BE10" s="908"/>
      <c r="BF10" s="909"/>
      <c r="BG10" s="909"/>
      <c r="BH10" s="909"/>
      <c r="BI10" s="909"/>
      <c r="BJ10" s="910"/>
      <c r="BK10" s="909"/>
      <c r="BL10" s="909"/>
      <c r="BM10" s="909"/>
      <c r="BN10" s="909"/>
      <c r="BO10" s="909"/>
      <c r="BP10" s="909"/>
      <c r="BQ10" s="915"/>
      <c r="BR10" s="920"/>
      <c r="BS10" s="920"/>
      <c r="BT10" s="920"/>
      <c r="BU10" s="920"/>
      <c r="BV10" s="920"/>
      <c r="BW10" s="920"/>
      <c r="BX10" s="921"/>
      <c r="BY10" s="897"/>
      <c r="BZ10" s="897"/>
      <c r="CA10" s="897"/>
      <c r="CB10" s="897"/>
      <c r="CC10" s="897"/>
      <c r="CD10" s="897"/>
      <c r="CE10" s="897"/>
      <c r="CF10" s="897"/>
      <c r="CG10" s="897"/>
      <c r="CH10" s="897"/>
      <c r="CI10" s="897"/>
      <c r="CJ10" s="897"/>
      <c r="CK10" s="897"/>
      <c r="CL10" s="897"/>
      <c r="CM10" s="897"/>
      <c r="CN10" s="897"/>
      <c r="CO10" s="897"/>
      <c r="CP10" s="897"/>
      <c r="CQ10" s="897"/>
      <c r="CR10" s="897"/>
      <c r="CS10" s="897"/>
      <c r="CT10" s="897"/>
      <c r="CU10" s="897"/>
      <c r="CV10" s="897"/>
      <c r="CW10" s="897"/>
      <c r="CX10" s="897"/>
      <c r="CY10" s="897"/>
      <c r="CZ10" s="897"/>
      <c r="DA10" s="897"/>
      <c r="DB10" s="897"/>
      <c r="DC10" s="897"/>
      <c r="DD10" s="897"/>
      <c r="DE10" s="897"/>
      <c r="DF10" s="897"/>
      <c r="DG10" s="897"/>
      <c r="DH10" s="897"/>
      <c r="DI10" s="898"/>
      <c r="DJ10" s="903"/>
      <c r="DK10" s="897"/>
      <c r="DL10" s="897"/>
      <c r="DM10" s="897"/>
      <c r="DN10" s="897"/>
      <c r="DO10" s="897"/>
      <c r="DP10" s="897"/>
      <c r="DQ10" s="897"/>
      <c r="DR10" s="897"/>
      <c r="DS10" s="897"/>
      <c r="DT10" s="897"/>
      <c r="DU10" s="897"/>
      <c r="DV10" s="897"/>
      <c r="DW10" s="897"/>
      <c r="DX10" s="897"/>
      <c r="DY10" s="897"/>
      <c r="DZ10" s="904"/>
      <c r="EA10" s="896"/>
      <c r="EB10" s="897"/>
      <c r="EC10" s="897"/>
      <c r="ED10" s="897"/>
      <c r="EE10" s="897"/>
      <c r="EF10" s="897"/>
      <c r="EG10" s="897"/>
      <c r="EH10" s="897"/>
      <c r="EI10" s="897"/>
      <c r="EJ10" s="897"/>
      <c r="EK10" s="897"/>
      <c r="EL10" s="897"/>
      <c r="EM10" s="897"/>
      <c r="EN10" s="897"/>
      <c r="EO10" s="897"/>
      <c r="EP10" s="897"/>
      <c r="EQ10" s="897"/>
      <c r="ER10" s="897"/>
      <c r="ES10" s="897"/>
      <c r="ET10" s="897"/>
      <c r="EU10" s="897"/>
      <c r="EV10" s="897"/>
      <c r="EW10" s="897"/>
      <c r="EX10" s="897"/>
      <c r="EY10" s="897"/>
      <c r="EZ10" s="897"/>
      <c r="FA10" s="897"/>
      <c r="FB10" s="897"/>
      <c r="FC10" s="897"/>
      <c r="FD10" s="897"/>
      <c r="FE10" s="897"/>
      <c r="FF10" s="897"/>
      <c r="FG10" s="898"/>
    </row>
    <row r="11" spans="2:164" ht="8.65" customHeight="1">
      <c r="B11" s="275"/>
      <c r="C11" s="276"/>
      <c r="D11" s="276"/>
      <c r="E11" s="276"/>
      <c r="F11" s="276"/>
      <c r="G11" s="276"/>
      <c r="H11" s="276"/>
      <c r="I11" s="276"/>
      <c r="J11" s="276"/>
      <c r="K11" s="276"/>
      <c r="L11" s="277"/>
      <c r="M11" s="278"/>
      <c r="N11" s="276"/>
      <c r="O11" s="276"/>
      <c r="P11" s="276"/>
      <c r="Q11" s="276"/>
      <c r="R11" s="276"/>
      <c r="S11" s="276"/>
      <c r="T11" s="276"/>
      <c r="U11" s="276"/>
      <c r="V11" s="276"/>
      <c r="W11" s="276"/>
      <c r="X11" s="276"/>
      <c r="Y11" s="276"/>
      <c r="Z11" s="276"/>
      <c r="AA11" s="276"/>
      <c r="AB11" s="277"/>
      <c r="AC11" s="908"/>
      <c r="AD11" s="909"/>
      <c r="AE11" s="909"/>
      <c r="AF11" s="909"/>
      <c r="AG11" s="910"/>
      <c r="AH11" s="909"/>
      <c r="AI11" s="909"/>
      <c r="AJ11" s="909"/>
      <c r="AK11" s="915"/>
      <c r="AL11" s="908"/>
      <c r="AM11" s="909"/>
      <c r="AN11" s="909"/>
      <c r="AO11" s="909"/>
      <c r="AP11" s="910"/>
      <c r="AQ11" s="909"/>
      <c r="AR11" s="909"/>
      <c r="AS11" s="909"/>
      <c r="AT11" s="915"/>
      <c r="AU11" s="275"/>
      <c r="AV11" s="276"/>
      <c r="AW11" s="276"/>
      <c r="AX11" s="276"/>
      <c r="AY11" s="276"/>
      <c r="AZ11" s="276"/>
      <c r="BA11" s="276"/>
      <c r="BB11" s="276"/>
      <c r="BC11" s="276"/>
      <c r="BD11" s="277"/>
      <c r="BE11" s="908"/>
      <c r="BF11" s="909"/>
      <c r="BG11" s="909"/>
      <c r="BH11" s="909"/>
      <c r="BI11" s="909"/>
      <c r="BJ11" s="910"/>
      <c r="BK11" s="909"/>
      <c r="BL11" s="909"/>
      <c r="BM11" s="909"/>
      <c r="BN11" s="909"/>
      <c r="BO11" s="909"/>
      <c r="BP11" s="909"/>
      <c r="BQ11" s="915"/>
      <c r="BR11" s="920"/>
      <c r="BS11" s="920"/>
      <c r="BT11" s="920"/>
      <c r="BU11" s="920"/>
      <c r="BV11" s="920"/>
      <c r="BW11" s="920"/>
      <c r="BX11" s="921"/>
      <c r="BY11" s="884" t="s">
        <v>85</v>
      </c>
      <c r="BZ11" s="885"/>
      <c r="CA11" s="885"/>
      <c r="CB11" s="885"/>
      <c r="CC11" s="885"/>
      <c r="CD11" s="885"/>
      <c r="CE11" s="885"/>
      <c r="CF11" s="885"/>
      <c r="CG11" s="885"/>
      <c r="CH11" s="885"/>
      <c r="CI11" s="885"/>
      <c r="CJ11" s="885"/>
      <c r="CK11" s="885"/>
      <c r="CL11" s="885"/>
      <c r="CM11" s="890" t="s">
        <v>84</v>
      </c>
      <c r="CN11" s="891"/>
      <c r="CO11" s="891"/>
      <c r="CP11" s="891"/>
      <c r="CQ11" s="891"/>
      <c r="CR11" s="891"/>
      <c r="CS11" s="891"/>
      <c r="CT11" s="891"/>
      <c r="CU11" s="891"/>
      <c r="CV11" s="891"/>
      <c r="CW11" s="891"/>
      <c r="CX11" s="891"/>
      <c r="CY11" s="891"/>
      <c r="CZ11" s="891"/>
      <c r="DA11" s="891"/>
      <c r="DB11" s="891"/>
      <c r="DC11" s="891"/>
      <c r="DD11" s="891"/>
      <c r="DE11" s="891"/>
      <c r="DF11" s="891"/>
      <c r="DG11" s="891"/>
      <c r="DH11" s="891"/>
      <c r="DI11" s="892"/>
      <c r="DJ11" s="899" t="s">
        <v>546</v>
      </c>
      <c r="DK11" s="891"/>
      <c r="DL11" s="891"/>
      <c r="DM11" s="891"/>
      <c r="DN11" s="891"/>
      <c r="DO11" s="891"/>
      <c r="DP11" s="891"/>
      <c r="DQ11" s="891"/>
      <c r="DR11" s="891"/>
      <c r="DS11" s="891"/>
      <c r="DT11" s="891"/>
      <c r="DU11" s="891"/>
      <c r="DV11" s="891"/>
      <c r="DW11" s="891"/>
      <c r="DX11" s="891"/>
      <c r="DY11" s="891"/>
      <c r="DZ11" s="900"/>
      <c r="EA11" s="890" t="s">
        <v>547</v>
      </c>
      <c r="EB11" s="891"/>
      <c r="EC11" s="891"/>
      <c r="ED11" s="891"/>
      <c r="EE11" s="891"/>
      <c r="EF11" s="891"/>
      <c r="EG11" s="891"/>
      <c r="EH11" s="891"/>
      <c r="EI11" s="891"/>
      <c r="EJ11" s="891"/>
      <c r="EK11" s="891"/>
      <c r="EL11" s="891"/>
      <c r="EM11" s="891"/>
      <c r="EN11" s="891"/>
      <c r="EO11" s="891"/>
      <c r="EP11" s="891"/>
      <c r="EQ11" s="891"/>
      <c r="ER11" s="891"/>
      <c r="ES11" s="891"/>
      <c r="ET11" s="891"/>
      <c r="EU11" s="891"/>
      <c r="EV11" s="891"/>
      <c r="EW11" s="891"/>
      <c r="EX11" s="891"/>
      <c r="EY11" s="891"/>
      <c r="EZ11" s="891"/>
      <c r="FA11" s="891"/>
      <c r="FB11" s="891"/>
      <c r="FC11" s="891"/>
      <c r="FD11" s="891"/>
      <c r="FE11" s="891"/>
      <c r="FF11" s="891"/>
      <c r="FG11" s="892"/>
    </row>
    <row r="12" spans="2:164" ht="8.65" customHeight="1">
      <c r="B12" s="275"/>
      <c r="C12" s="276"/>
      <c r="D12" s="276"/>
      <c r="E12" s="276"/>
      <c r="F12" s="276"/>
      <c r="G12" s="276"/>
      <c r="H12" s="276"/>
      <c r="I12" s="276"/>
      <c r="J12" s="276"/>
      <c r="K12" s="276"/>
      <c r="L12" s="277"/>
      <c r="M12" s="278"/>
      <c r="N12" s="276"/>
      <c r="O12" s="276"/>
      <c r="P12" s="276"/>
      <c r="Q12" s="276"/>
      <c r="R12" s="276"/>
      <c r="S12" s="276"/>
      <c r="T12" s="276"/>
      <c r="U12" s="276"/>
      <c r="V12" s="276"/>
      <c r="W12" s="276"/>
      <c r="X12" s="276"/>
      <c r="Y12" s="276"/>
      <c r="Z12" s="276"/>
      <c r="AA12" s="276"/>
      <c r="AB12" s="277"/>
      <c r="AC12" s="908"/>
      <c r="AD12" s="909"/>
      <c r="AE12" s="909"/>
      <c r="AF12" s="909"/>
      <c r="AG12" s="910"/>
      <c r="AH12" s="909"/>
      <c r="AI12" s="909"/>
      <c r="AJ12" s="909"/>
      <c r="AK12" s="915"/>
      <c r="AL12" s="908"/>
      <c r="AM12" s="909"/>
      <c r="AN12" s="909"/>
      <c r="AO12" s="909"/>
      <c r="AP12" s="910"/>
      <c r="AQ12" s="909"/>
      <c r="AR12" s="909"/>
      <c r="AS12" s="909"/>
      <c r="AT12" s="915"/>
      <c r="AU12" s="275"/>
      <c r="AV12" s="276"/>
      <c r="AW12" s="276"/>
      <c r="AX12" s="276"/>
      <c r="AY12" s="276"/>
      <c r="AZ12" s="276"/>
      <c r="BA12" s="276"/>
      <c r="BB12" s="276"/>
      <c r="BC12" s="276"/>
      <c r="BD12" s="277"/>
      <c r="BE12" s="908"/>
      <c r="BF12" s="909"/>
      <c r="BG12" s="909"/>
      <c r="BH12" s="909"/>
      <c r="BI12" s="909"/>
      <c r="BJ12" s="910"/>
      <c r="BK12" s="909"/>
      <c r="BL12" s="909"/>
      <c r="BM12" s="909"/>
      <c r="BN12" s="909"/>
      <c r="BO12" s="909"/>
      <c r="BP12" s="909"/>
      <c r="BQ12" s="915"/>
      <c r="BR12" s="920"/>
      <c r="BS12" s="920"/>
      <c r="BT12" s="920"/>
      <c r="BU12" s="920"/>
      <c r="BV12" s="920"/>
      <c r="BW12" s="920"/>
      <c r="BX12" s="921"/>
      <c r="BY12" s="886"/>
      <c r="BZ12" s="887"/>
      <c r="CA12" s="887"/>
      <c r="CB12" s="887"/>
      <c r="CC12" s="887"/>
      <c r="CD12" s="887"/>
      <c r="CE12" s="887"/>
      <c r="CF12" s="887"/>
      <c r="CG12" s="887"/>
      <c r="CH12" s="887"/>
      <c r="CI12" s="887"/>
      <c r="CJ12" s="887"/>
      <c r="CK12" s="887"/>
      <c r="CL12" s="887"/>
      <c r="CM12" s="893"/>
      <c r="CN12" s="894"/>
      <c r="CO12" s="894"/>
      <c r="CP12" s="894"/>
      <c r="CQ12" s="894"/>
      <c r="CR12" s="894"/>
      <c r="CS12" s="894"/>
      <c r="CT12" s="894"/>
      <c r="CU12" s="894"/>
      <c r="CV12" s="894"/>
      <c r="CW12" s="894"/>
      <c r="CX12" s="894"/>
      <c r="CY12" s="894"/>
      <c r="CZ12" s="894"/>
      <c r="DA12" s="894"/>
      <c r="DB12" s="894"/>
      <c r="DC12" s="894"/>
      <c r="DD12" s="894"/>
      <c r="DE12" s="894"/>
      <c r="DF12" s="894"/>
      <c r="DG12" s="894"/>
      <c r="DH12" s="894"/>
      <c r="DI12" s="895"/>
      <c r="DJ12" s="901"/>
      <c r="DK12" s="894"/>
      <c r="DL12" s="894"/>
      <c r="DM12" s="894"/>
      <c r="DN12" s="894"/>
      <c r="DO12" s="894"/>
      <c r="DP12" s="894"/>
      <c r="DQ12" s="894"/>
      <c r="DR12" s="894"/>
      <c r="DS12" s="894"/>
      <c r="DT12" s="894"/>
      <c r="DU12" s="894"/>
      <c r="DV12" s="894"/>
      <c r="DW12" s="894"/>
      <c r="DX12" s="894"/>
      <c r="DY12" s="894"/>
      <c r="DZ12" s="902"/>
      <c r="EA12" s="893"/>
      <c r="EB12" s="894"/>
      <c r="EC12" s="894"/>
      <c r="ED12" s="894"/>
      <c r="EE12" s="894"/>
      <c r="EF12" s="894"/>
      <c r="EG12" s="894"/>
      <c r="EH12" s="894"/>
      <c r="EI12" s="894"/>
      <c r="EJ12" s="894"/>
      <c r="EK12" s="894"/>
      <c r="EL12" s="894"/>
      <c r="EM12" s="894"/>
      <c r="EN12" s="894"/>
      <c r="EO12" s="894"/>
      <c r="EP12" s="894"/>
      <c r="EQ12" s="894"/>
      <c r="ER12" s="894"/>
      <c r="ES12" s="894"/>
      <c r="ET12" s="894"/>
      <c r="EU12" s="894"/>
      <c r="EV12" s="894"/>
      <c r="EW12" s="894"/>
      <c r="EX12" s="894"/>
      <c r="EY12" s="894"/>
      <c r="EZ12" s="894"/>
      <c r="FA12" s="894"/>
      <c r="FB12" s="894"/>
      <c r="FC12" s="894"/>
      <c r="FD12" s="894"/>
      <c r="FE12" s="894"/>
      <c r="FF12" s="894"/>
      <c r="FG12" s="895"/>
    </row>
    <row r="13" spans="2:164" ht="8.65" customHeight="1">
      <c r="B13" s="275"/>
      <c r="C13" s="276"/>
      <c r="D13" s="276"/>
      <c r="E13" s="276"/>
      <c r="F13" s="276"/>
      <c r="G13" s="276"/>
      <c r="H13" s="276"/>
      <c r="I13" s="276"/>
      <c r="J13" s="276"/>
      <c r="K13" s="276"/>
      <c r="L13" s="277"/>
      <c r="M13" s="278"/>
      <c r="N13" s="276"/>
      <c r="O13" s="276"/>
      <c r="P13" s="276"/>
      <c r="Q13" s="276"/>
      <c r="R13" s="276"/>
      <c r="S13" s="276"/>
      <c r="T13" s="276"/>
      <c r="U13" s="276"/>
      <c r="V13" s="276"/>
      <c r="W13" s="276"/>
      <c r="X13" s="276"/>
      <c r="Y13" s="276"/>
      <c r="Z13" s="276"/>
      <c r="AA13" s="276"/>
      <c r="AB13" s="277"/>
      <c r="AC13" s="908"/>
      <c r="AD13" s="909"/>
      <c r="AE13" s="909"/>
      <c r="AF13" s="909"/>
      <c r="AG13" s="910"/>
      <c r="AH13" s="909"/>
      <c r="AI13" s="909"/>
      <c r="AJ13" s="909"/>
      <c r="AK13" s="915"/>
      <c r="AL13" s="908"/>
      <c r="AM13" s="909"/>
      <c r="AN13" s="909"/>
      <c r="AO13" s="909"/>
      <c r="AP13" s="910"/>
      <c r="AQ13" s="909"/>
      <c r="AR13" s="909"/>
      <c r="AS13" s="909"/>
      <c r="AT13" s="915"/>
      <c r="AU13" s="275"/>
      <c r="AV13" s="276"/>
      <c r="AW13" s="276"/>
      <c r="AX13" s="276"/>
      <c r="AY13" s="276"/>
      <c r="AZ13" s="276"/>
      <c r="BA13" s="276"/>
      <c r="BB13" s="276"/>
      <c r="BC13" s="276"/>
      <c r="BD13" s="277"/>
      <c r="BE13" s="908"/>
      <c r="BF13" s="909"/>
      <c r="BG13" s="909"/>
      <c r="BH13" s="909"/>
      <c r="BI13" s="909"/>
      <c r="BJ13" s="910"/>
      <c r="BK13" s="909"/>
      <c r="BL13" s="909"/>
      <c r="BM13" s="909"/>
      <c r="BN13" s="909"/>
      <c r="BO13" s="909"/>
      <c r="BP13" s="909"/>
      <c r="BQ13" s="915"/>
      <c r="BR13" s="920"/>
      <c r="BS13" s="920"/>
      <c r="BT13" s="920"/>
      <c r="BU13" s="920"/>
      <c r="BV13" s="920"/>
      <c r="BW13" s="920"/>
      <c r="BX13" s="921"/>
      <c r="BY13" s="886"/>
      <c r="BZ13" s="887"/>
      <c r="CA13" s="887"/>
      <c r="CB13" s="887"/>
      <c r="CC13" s="887"/>
      <c r="CD13" s="887"/>
      <c r="CE13" s="887"/>
      <c r="CF13" s="887"/>
      <c r="CG13" s="887"/>
      <c r="CH13" s="887"/>
      <c r="CI13" s="887"/>
      <c r="CJ13" s="887"/>
      <c r="CK13" s="887"/>
      <c r="CL13" s="887"/>
      <c r="CM13" s="893"/>
      <c r="CN13" s="894"/>
      <c r="CO13" s="894"/>
      <c r="CP13" s="894"/>
      <c r="CQ13" s="894"/>
      <c r="CR13" s="894"/>
      <c r="CS13" s="894"/>
      <c r="CT13" s="894"/>
      <c r="CU13" s="894"/>
      <c r="CV13" s="894"/>
      <c r="CW13" s="894"/>
      <c r="CX13" s="894"/>
      <c r="CY13" s="894"/>
      <c r="CZ13" s="894"/>
      <c r="DA13" s="894"/>
      <c r="DB13" s="894"/>
      <c r="DC13" s="894"/>
      <c r="DD13" s="894"/>
      <c r="DE13" s="894"/>
      <c r="DF13" s="894"/>
      <c r="DG13" s="894"/>
      <c r="DH13" s="894"/>
      <c r="DI13" s="895"/>
      <c r="DJ13" s="901"/>
      <c r="DK13" s="894"/>
      <c r="DL13" s="894"/>
      <c r="DM13" s="894"/>
      <c r="DN13" s="894"/>
      <c r="DO13" s="894"/>
      <c r="DP13" s="894"/>
      <c r="DQ13" s="894"/>
      <c r="DR13" s="894"/>
      <c r="DS13" s="894"/>
      <c r="DT13" s="894"/>
      <c r="DU13" s="894"/>
      <c r="DV13" s="894"/>
      <c r="DW13" s="894"/>
      <c r="DX13" s="894"/>
      <c r="DY13" s="894"/>
      <c r="DZ13" s="902"/>
      <c r="EA13" s="893" t="s">
        <v>83</v>
      </c>
      <c r="EB13" s="894"/>
      <c r="EC13" s="894"/>
      <c r="ED13" s="894"/>
      <c r="EE13" s="894"/>
      <c r="EF13" s="894"/>
      <c r="EG13" s="894"/>
      <c r="EH13" s="894"/>
      <c r="EI13" s="894"/>
      <c r="EJ13" s="894"/>
      <c r="EK13" s="894"/>
      <c r="EL13" s="894"/>
      <c r="EM13" s="894"/>
      <c r="EN13" s="894"/>
      <c r="EO13" s="894"/>
      <c r="EP13" s="894"/>
      <c r="EQ13" s="894"/>
      <c r="ER13" s="894"/>
      <c r="ES13" s="894"/>
      <c r="ET13" s="894"/>
      <c r="EU13" s="894"/>
      <c r="EV13" s="894"/>
      <c r="EW13" s="894"/>
      <c r="EX13" s="894"/>
      <c r="EY13" s="894"/>
      <c r="EZ13" s="894"/>
      <c r="FA13" s="894"/>
      <c r="FB13" s="894"/>
      <c r="FC13" s="894"/>
      <c r="FD13" s="894"/>
      <c r="FE13" s="894"/>
      <c r="FF13" s="894"/>
      <c r="FG13" s="895"/>
    </row>
    <row r="14" spans="2:164" ht="8.65" customHeight="1">
      <c r="B14" s="279"/>
      <c r="C14" s="280"/>
      <c r="D14" s="280"/>
      <c r="E14" s="280"/>
      <c r="F14" s="280"/>
      <c r="G14" s="280"/>
      <c r="H14" s="280"/>
      <c r="I14" s="280"/>
      <c r="J14" s="280"/>
      <c r="K14" s="280"/>
      <c r="L14" s="281"/>
      <c r="M14" s="282"/>
      <c r="N14" s="280"/>
      <c r="O14" s="280"/>
      <c r="P14" s="280"/>
      <c r="Q14" s="280"/>
      <c r="R14" s="280"/>
      <c r="S14" s="280"/>
      <c r="T14" s="280"/>
      <c r="U14" s="280"/>
      <c r="V14" s="280"/>
      <c r="W14" s="280"/>
      <c r="X14" s="280"/>
      <c r="Y14" s="280"/>
      <c r="Z14" s="280"/>
      <c r="AA14" s="280"/>
      <c r="AB14" s="281"/>
      <c r="AC14" s="911"/>
      <c r="AD14" s="912"/>
      <c r="AE14" s="912"/>
      <c r="AF14" s="912"/>
      <c r="AG14" s="913"/>
      <c r="AH14" s="912"/>
      <c r="AI14" s="912"/>
      <c r="AJ14" s="912"/>
      <c r="AK14" s="916"/>
      <c r="AL14" s="911"/>
      <c r="AM14" s="912"/>
      <c r="AN14" s="912"/>
      <c r="AO14" s="912"/>
      <c r="AP14" s="913"/>
      <c r="AQ14" s="912"/>
      <c r="AR14" s="912"/>
      <c r="AS14" s="912"/>
      <c r="AT14" s="916"/>
      <c r="AU14" s="279"/>
      <c r="AV14" s="280"/>
      <c r="AW14" s="280"/>
      <c r="AX14" s="280"/>
      <c r="AY14" s="280"/>
      <c r="AZ14" s="280"/>
      <c r="BA14" s="280"/>
      <c r="BB14" s="280"/>
      <c r="BC14" s="280"/>
      <c r="BD14" s="281"/>
      <c r="BE14" s="911"/>
      <c r="BF14" s="912"/>
      <c r="BG14" s="912"/>
      <c r="BH14" s="912"/>
      <c r="BI14" s="912"/>
      <c r="BJ14" s="913"/>
      <c r="BK14" s="912"/>
      <c r="BL14" s="912"/>
      <c r="BM14" s="912"/>
      <c r="BN14" s="912"/>
      <c r="BO14" s="912"/>
      <c r="BP14" s="912"/>
      <c r="BQ14" s="916"/>
      <c r="BR14" s="922"/>
      <c r="BS14" s="922"/>
      <c r="BT14" s="922"/>
      <c r="BU14" s="922"/>
      <c r="BV14" s="922"/>
      <c r="BW14" s="922"/>
      <c r="BX14" s="923"/>
      <c r="BY14" s="888"/>
      <c r="BZ14" s="889"/>
      <c r="CA14" s="889"/>
      <c r="CB14" s="889"/>
      <c r="CC14" s="889"/>
      <c r="CD14" s="889"/>
      <c r="CE14" s="889"/>
      <c r="CF14" s="889"/>
      <c r="CG14" s="889"/>
      <c r="CH14" s="889"/>
      <c r="CI14" s="889"/>
      <c r="CJ14" s="889"/>
      <c r="CK14" s="889"/>
      <c r="CL14" s="889"/>
      <c r="CM14" s="896"/>
      <c r="CN14" s="897"/>
      <c r="CO14" s="897"/>
      <c r="CP14" s="897"/>
      <c r="CQ14" s="897"/>
      <c r="CR14" s="897"/>
      <c r="CS14" s="897"/>
      <c r="CT14" s="897"/>
      <c r="CU14" s="897"/>
      <c r="CV14" s="897"/>
      <c r="CW14" s="897"/>
      <c r="CX14" s="897"/>
      <c r="CY14" s="897"/>
      <c r="CZ14" s="897"/>
      <c r="DA14" s="897"/>
      <c r="DB14" s="897"/>
      <c r="DC14" s="897"/>
      <c r="DD14" s="897"/>
      <c r="DE14" s="897"/>
      <c r="DF14" s="897"/>
      <c r="DG14" s="897"/>
      <c r="DH14" s="897"/>
      <c r="DI14" s="898"/>
      <c r="DJ14" s="903"/>
      <c r="DK14" s="897"/>
      <c r="DL14" s="897"/>
      <c r="DM14" s="897"/>
      <c r="DN14" s="897"/>
      <c r="DO14" s="897"/>
      <c r="DP14" s="897"/>
      <c r="DQ14" s="897"/>
      <c r="DR14" s="897"/>
      <c r="DS14" s="897"/>
      <c r="DT14" s="897"/>
      <c r="DU14" s="897"/>
      <c r="DV14" s="897"/>
      <c r="DW14" s="897"/>
      <c r="DX14" s="897"/>
      <c r="DY14" s="897"/>
      <c r="DZ14" s="904"/>
      <c r="EA14" s="896"/>
      <c r="EB14" s="897"/>
      <c r="EC14" s="897"/>
      <c r="ED14" s="897"/>
      <c r="EE14" s="897"/>
      <c r="EF14" s="897"/>
      <c r="EG14" s="897"/>
      <c r="EH14" s="897"/>
      <c r="EI14" s="897"/>
      <c r="EJ14" s="897"/>
      <c r="EK14" s="897"/>
      <c r="EL14" s="897"/>
      <c r="EM14" s="897"/>
      <c r="EN14" s="897"/>
      <c r="EO14" s="897"/>
      <c r="EP14" s="897"/>
      <c r="EQ14" s="897"/>
      <c r="ER14" s="897"/>
      <c r="ES14" s="897"/>
      <c r="ET14" s="897"/>
      <c r="EU14" s="897"/>
      <c r="EV14" s="897"/>
      <c r="EW14" s="897"/>
      <c r="EX14" s="897"/>
      <c r="EY14" s="897"/>
      <c r="EZ14" s="897"/>
      <c r="FA14" s="897"/>
      <c r="FB14" s="897"/>
      <c r="FC14" s="897"/>
      <c r="FD14" s="897"/>
      <c r="FE14" s="897"/>
      <c r="FF14" s="897"/>
      <c r="FG14" s="898"/>
    </row>
    <row r="15" spans="2:164" ht="8.65" customHeight="1">
      <c r="B15" s="929" t="s">
        <v>82</v>
      </c>
      <c r="C15" s="801"/>
      <c r="D15" s="801"/>
      <c r="E15" s="801"/>
      <c r="F15" s="801"/>
      <c r="G15" s="801"/>
      <c r="H15" s="801"/>
      <c r="I15" s="801"/>
      <c r="J15" s="801"/>
      <c r="K15" s="801"/>
      <c r="L15" s="801"/>
      <c r="M15" s="800" t="s">
        <v>63</v>
      </c>
      <c r="N15" s="801"/>
      <c r="O15" s="801"/>
      <c r="P15" s="801"/>
      <c r="Q15" s="801"/>
      <c r="R15" s="801"/>
      <c r="S15" s="801"/>
      <c r="T15" s="801"/>
      <c r="U15" s="801"/>
      <c r="V15" s="801"/>
      <c r="W15" s="801"/>
      <c r="X15" s="801"/>
      <c r="Y15" s="801"/>
      <c r="Z15" s="801"/>
      <c r="AA15" s="801"/>
      <c r="AB15" s="802"/>
      <c r="AC15" s="809">
        <v>17.5</v>
      </c>
      <c r="AD15" s="810"/>
      <c r="AE15" s="810"/>
      <c r="AF15" s="810"/>
      <c r="AG15" s="811"/>
      <c r="AH15" s="820">
        <f>AC15</f>
        <v>17.5</v>
      </c>
      <c r="AI15" s="810"/>
      <c r="AJ15" s="810"/>
      <c r="AK15" s="821"/>
      <c r="AL15" s="809">
        <v>5</v>
      </c>
      <c r="AM15" s="810"/>
      <c r="AN15" s="810"/>
      <c r="AO15" s="810"/>
      <c r="AP15" s="811"/>
      <c r="AQ15" s="820">
        <f>AL15</f>
        <v>5</v>
      </c>
      <c r="AR15" s="810"/>
      <c r="AS15" s="810"/>
      <c r="AT15" s="862"/>
      <c r="AU15" s="929" t="s">
        <v>81</v>
      </c>
      <c r="AV15" s="801"/>
      <c r="AW15" s="801"/>
      <c r="AX15" s="801"/>
      <c r="AY15" s="801"/>
      <c r="AZ15" s="801"/>
      <c r="BA15" s="801"/>
      <c r="BB15" s="801"/>
      <c r="BC15" s="801"/>
      <c r="BD15" s="802"/>
      <c r="BE15" s="843">
        <v>8</v>
      </c>
      <c r="BF15" s="844"/>
      <c r="BG15" s="844"/>
      <c r="BH15" s="844"/>
      <c r="BI15" s="844"/>
      <c r="BJ15" s="938"/>
      <c r="BK15" s="941">
        <v>8</v>
      </c>
      <c r="BL15" s="844"/>
      <c r="BM15" s="844"/>
      <c r="BN15" s="844"/>
      <c r="BO15" s="844"/>
      <c r="BP15" s="844"/>
      <c r="BQ15" s="942"/>
      <c r="BR15" s="843">
        <v>15</v>
      </c>
      <c r="BS15" s="844"/>
      <c r="BT15" s="844"/>
      <c r="BU15" s="844"/>
      <c r="BV15" s="844"/>
      <c r="BW15" s="844"/>
      <c r="BX15" s="845"/>
      <c r="BY15" s="806" t="s">
        <v>80</v>
      </c>
      <c r="BZ15" s="840"/>
      <c r="CA15" s="840"/>
      <c r="CB15" s="840"/>
      <c r="CC15" s="840"/>
      <c r="CD15" s="840"/>
      <c r="CE15" s="840"/>
      <c r="CF15" s="840"/>
      <c r="CG15" s="840"/>
      <c r="CH15" s="840" t="s">
        <v>548</v>
      </c>
      <c r="CI15" s="840"/>
      <c r="CJ15" s="840"/>
      <c r="CK15" s="840"/>
      <c r="CL15" s="840"/>
      <c r="CM15" s="782" t="s">
        <v>549</v>
      </c>
      <c r="CN15" s="783"/>
      <c r="CO15" s="783"/>
      <c r="CP15" s="783"/>
      <c r="CQ15" s="783"/>
      <c r="CR15" s="783"/>
      <c r="CS15" s="783"/>
      <c r="CT15" s="783"/>
      <c r="CU15" s="783"/>
      <c r="CV15" s="783"/>
      <c r="CW15" s="783"/>
      <c r="CX15" s="783"/>
      <c r="CY15" s="783"/>
      <c r="CZ15" s="783"/>
      <c r="DA15" s="783"/>
      <c r="DB15" s="783"/>
      <c r="DC15" s="806"/>
      <c r="DD15" s="782" t="s">
        <v>548</v>
      </c>
      <c r="DE15" s="783"/>
      <c r="DF15" s="783"/>
      <c r="DG15" s="783"/>
      <c r="DH15" s="783"/>
      <c r="DI15" s="784"/>
      <c r="DJ15" s="758" t="s">
        <v>550</v>
      </c>
      <c r="DK15" s="759"/>
      <c r="DL15" s="759"/>
      <c r="DM15" s="759"/>
      <c r="DN15" s="759"/>
      <c r="DO15" s="759"/>
      <c r="DP15" s="759"/>
      <c r="DQ15" s="759"/>
      <c r="DR15" s="759"/>
      <c r="DS15" s="759"/>
      <c r="DT15" s="759"/>
      <c r="DU15" s="759"/>
      <c r="DV15" s="759"/>
      <c r="DW15" s="759"/>
      <c r="DX15" s="759"/>
      <c r="DY15" s="759"/>
      <c r="DZ15" s="760"/>
      <c r="EA15" s="782" t="s">
        <v>80</v>
      </c>
      <c r="EB15" s="783"/>
      <c r="EC15" s="783"/>
      <c r="ED15" s="783"/>
      <c r="EE15" s="783"/>
      <c r="EF15" s="783"/>
      <c r="EG15" s="783"/>
      <c r="EH15" s="783"/>
      <c r="EI15" s="783"/>
      <c r="EJ15" s="783"/>
      <c r="EK15" s="783"/>
      <c r="EL15" s="783"/>
      <c r="EM15" s="783"/>
      <c r="EN15" s="783"/>
      <c r="EO15" s="783"/>
      <c r="EP15" s="783"/>
      <c r="EQ15" s="806"/>
      <c r="ER15" s="782" t="s">
        <v>551</v>
      </c>
      <c r="ES15" s="783"/>
      <c r="ET15" s="783"/>
      <c r="EU15" s="783"/>
      <c r="EV15" s="783"/>
      <c r="EW15" s="783"/>
      <c r="EX15" s="783"/>
      <c r="EY15" s="806"/>
      <c r="EZ15" s="782" t="s">
        <v>79</v>
      </c>
      <c r="FA15" s="783"/>
      <c r="FB15" s="783"/>
      <c r="FC15" s="783"/>
      <c r="FD15" s="783"/>
      <c r="FE15" s="783"/>
      <c r="FF15" s="783"/>
      <c r="FG15" s="784"/>
    </row>
    <row r="16" spans="2:164" ht="8.65" customHeight="1">
      <c r="B16" s="930"/>
      <c r="C16" s="827"/>
      <c r="D16" s="827"/>
      <c r="E16" s="827"/>
      <c r="F16" s="827"/>
      <c r="G16" s="827"/>
      <c r="H16" s="827"/>
      <c r="I16" s="827"/>
      <c r="J16" s="827"/>
      <c r="K16" s="827"/>
      <c r="L16" s="827"/>
      <c r="M16" s="803"/>
      <c r="N16" s="804"/>
      <c r="O16" s="804"/>
      <c r="P16" s="804"/>
      <c r="Q16" s="804"/>
      <c r="R16" s="804"/>
      <c r="S16" s="804"/>
      <c r="T16" s="804"/>
      <c r="U16" s="804"/>
      <c r="V16" s="804"/>
      <c r="W16" s="804"/>
      <c r="X16" s="804"/>
      <c r="Y16" s="804"/>
      <c r="Z16" s="804"/>
      <c r="AA16" s="804"/>
      <c r="AB16" s="805"/>
      <c r="AC16" s="812"/>
      <c r="AD16" s="813"/>
      <c r="AE16" s="813"/>
      <c r="AF16" s="813"/>
      <c r="AG16" s="814"/>
      <c r="AH16" s="822"/>
      <c r="AI16" s="813"/>
      <c r="AJ16" s="813"/>
      <c r="AK16" s="823"/>
      <c r="AL16" s="812"/>
      <c r="AM16" s="813"/>
      <c r="AN16" s="813"/>
      <c r="AO16" s="813"/>
      <c r="AP16" s="814"/>
      <c r="AQ16" s="822"/>
      <c r="AR16" s="813"/>
      <c r="AS16" s="813"/>
      <c r="AT16" s="863"/>
      <c r="AU16" s="930"/>
      <c r="AV16" s="827"/>
      <c r="AW16" s="827"/>
      <c r="AX16" s="827"/>
      <c r="AY16" s="827"/>
      <c r="AZ16" s="827"/>
      <c r="BA16" s="827"/>
      <c r="BB16" s="827"/>
      <c r="BC16" s="827"/>
      <c r="BD16" s="947"/>
      <c r="BE16" s="846"/>
      <c r="BF16" s="847"/>
      <c r="BG16" s="847"/>
      <c r="BH16" s="847"/>
      <c r="BI16" s="847"/>
      <c r="BJ16" s="939"/>
      <c r="BK16" s="943"/>
      <c r="BL16" s="847"/>
      <c r="BM16" s="847"/>
      <c r="BN16" s="847"/>
      <c r="BO16" s="847"/>
      <c r="BP16" s="847"/>
      <c r="BQ16" s="944"/>
      <c r="BR16" s="846"/>
      <c r="BS16" s="847"/>
      <c r="BT16" s="847"/>
      <c r="BU16" s="847"/>
      <c r="BV16" s="847"/>
      <c r="BW16" s="847"/>
      <c r="BX16" s="848"/>
      <c r="BY16" s="807"/>
      <c r="BZ16" s="841"/>
      <c r="CA16" s="841"/>
      <c r="CB16" s="841"/>
      <c r="CC16" s="841"/>
      <c r="CD16" s="841"/>
      <c r="CE16" s="841"/>
      <c r="CF16" s="841"/>
      <c r="CG16" s="841"/>
      <c r="CH16" s="841"/>
      <c r="CI16" s="841"/>
      <c r="CJ16" s="841"/>
      <c r="CK16" s="841"/>
      <c r="CL16" s="841"/>
      <c r="CM16" s="785"/>
      <c r="CN16" s="786"/>
      <c r="CO16" s="786"/>
      <c r="CP16" s="786"/>
      <c r="CQ16" s="786"/>
      <c r="CR16" s="786"/>
      <c r="CS16" s="786"/>
      <c r="CT16" s="786"/>
      <c r="CU16" s="786"/>
      <c r="CV16" s="786"/>
      <c r="CW16" s="786"/>
      <c r="CX16" s="786"/>
      <c r="CY16" s="786"/>
      <c r="CZ16" s="786"/>
      <c r="DA16" s="786"/>
      <c r="DB16" s="786"/>
      <c r="DC16" s="807"/>
      <c r="DD16" s="785"/>
      <c r="DE16" s="786"/>
      <c r="DF16" s="786"/>
      <c r="DG16" s="786"/>
      <c r="DH16" s="786"/>
      <c r="DI16" s="787"/>
      <c r="DJ16" s="761"/>
      <c r="DK16" s="762"/>
      <c r="DL16" s="762"/>
      <c r="DM16" s="762"/>
      <c r="DN16" s="762"/>
      <c r="DO16" s="762"/>
      <c r="DP16" s="762"/>
      <c r="DQ16" s="762"/>
      <c r="DR16" s="762"/>
      <c r="DS16" s="762"/>
      <c r="DT16" s="762"/>
      <c r="DU16" s="762"/>
      <c r="DV16" s="762"/>
      <c r="DW16" s="762"/>
      <c r="DX16" s="762"/>
      <c r="DY16" s="762"/>
      <c r="DZ16" s="763"/>
      <c r="EA16" s="785"/>
      <c r="EB16" s="786"/>
      <c r="EC16" s="786"/>
      <c r="ED16" s="786"/>
      <c r="EE16" s="786"/>
      <c r="EF16" s="786"/>
      <c r="EG16" s="786"/>
      <c r="EH16" s="786"/>
      <c r="EI16" s="786"/>
      <c r="EJ16" s="786"/>
      <c r="EK16" s="786"/>
      <c r="EL16" s="786"/>
      <c r="EM16" s="786"/>
      <c r="EN16" s="786"/>
      <c r="EO16" s="786"/>
      <c r="EP16" s="786"/>
      <c r="EQ16" s="807"/>
      <c r="ER16" s="785"/>
      <c r="ES16" s="786"/>
      <c r="ET16" s="786"/>
      <c r="EU16" s="786"/>
      <c r="EV16" s="786"/>
      <c r="EW16" s="786"/>
      <c r="EX16" s="786"/>
      <c r="EY16" s="807"/>
      <c r="EZ16" s="785"/>
      <c r="FA16" s="786"/>
      <c r="FB16" s="786"/>
      <c r="FC16" s="786"/>
      <c r="FD16" s="786"/>
      <c r="FE16" s="786"/>
      <c r="FF16" s="786"/>
      <c r="FG16" s="787"/>
    </row>
    <row r="17" spans="2:163" ht="8.65" customHeight="1">
      <c r="B17" s="930"/>
      <c r="C17" s="827"/>
      <c r="D17" s="827"/>
      <c r="E17" s="827"/>
      <c r="F17" s="827"/>
      <c r="G17" s="827"/>
      <c r="H17" s="827"/>
      <c r="I17" s="827"/>
      <c r="J17" s="827"/>
      <c r="K17" s="827"/>
      <c r="L17" s="827"/>
      <c r="M17" s="800" t="s">
        <v>61</v>
      </c>
      <c r="N17" s="801"/>
      <c r="O17" s="801"/>
      <c r="P17" s="801"/>
      <c r="Q17" s="801"/>
      <c r="R17" s="801"/>
      <c r="S17" s="801"/>
      <c r="T17" s="801"/>
      <c r="U17" s="801"/>
      <c r="V17" s="801"/>
      <c r="W17" s="801"/>
      <c r="X17" s="801"/>
      <c r="Y17" s="801"/>
      <c r="Z17" s="801"/>
      <c r="AA17" s="801"/>
      <c r="AB17" s="802"/>
      <c r="AC17" s="809">
        <v>17.899999999999999</v>
      </c>
      <c r="AD17" s="810"/>
      <c r="AE17" s="810"/>
      <c r="AF17" s="810"/>
      <c r="AG17" s="811"/>
      <c r="AH17" s="820">
        <f>AC17</f>
        <v>17.899999999999999</v>
      </c>
      <c r="AI17" s="810"/>
      <c r="AJ17" s="810"/>
      <c r="AK17" s="821"/>
      <c r="AL17" s="809">
        <v>5.2</v>
      </c>
      <c r="AM17" s="810"/>
      <c r="AN17" s="810"/>
      <c r="AO17" s="810"/>
      <c r="AP17" s="811"/>
      <c r="AQ17" s="820">
        <f>AL17</f>
        <v>5.2</v>
      </c>
      <c r="AR17" s="810"/>
      <c r="AS17" s="810"/>
      <c r="AT17" s="862"/>
      <c r="AU17" s="930"/>
      <c r="AV17" s="827"/>
      <c r="AW17" s="827"/>
      <c r="AX17" s="827"/>
      <c r="AY17" s="827"/>
      <c r="AZ17" s="827"/>
      <c r="BA17" s="827"/>
      <c r="BB17" s="827"/>
      <c r="BC17" s="827"/>
      <c r="BD17" s="947"/>
      <c r="BE17" s="846"/>
      <c r="BF17" s="847"/>
      <c r="BG17" s="847"/>
      <c r="BH17" s="847"/>
      <c r="BI17" s="847"/>
      <c r="BJ17" s="939"/>
      <c r="BK17" s="943"/>
      <c r="BL17" s="847"/>
      <c r="BM17" s="847"/>
      <c r="BN17" s="847"/>
      <c r="BO17" s="847"/>
      <c r="BP17" s="847"/>
      <c r="BQ17" s="944"/>
      <c r="BR17" s="846"/>
      <c r="BS17" s="847"/>
      <c r="BT17" s="847"/>
      <c r="BU17" s="847"/>
      <c r="BV17" s="847"/>
      <c r="BW17" s="847"/>
      <c r="BX17" s="848"/>
      <c r="BY17" s="807"/>
      <c r="BZ17" s="841"/>
      <c r="CA17" s="841"/>
      <c r="CB17" s="841"/>
      <c r="CC17" s="841"/>
      <c r="CD17" s="841"/>
      <c r="CE17" s="841"/>
      <c r="CF17" s="841"/>
      <c r="CG17" s="841"/>
      <c r="CH17" s="841"/>
      <c r="CI17" s="841"/>
      <c r="CJ17" s="841"/>
      <c r="CK17" s="841"/>
      <c r="CL17" s="841"/>
      <c r="CM17" s="785"/>
      <c r="CN17" s="786"/>
      <c r="CO17" s="786"/>
      <c r="CP17" s="786"/>
      <c r="CQ17" s="786"/>
      <c r="CR17" s="786"/>
      <c r="CS17" s="786"/>
      <c r="CT17" s="786"/>
      <c r="CU17" s="786"/>
      <c r="CV17" s="786"/>
      <c r="CW17" s="786"/>
      <c r="CX17" s="786"/>
      <c r="CY17" s="786"/>
      <c r="CZ17" s="786"/>
      <c r="DA17" s="786"/>
      <c r="DB17" s="786"/>
      <c r="DC17" s="807"/>
      <c r="DD17" s="785"/>
      <c r="DE17" s="786"/>
      <c r="DF17" s="786"/>
      <c r="DG17" s="786"/>
      <c r="DH17" s="786"/>
      <c r="DI17" s="787"/>
      <c r="DJ17" s="761"/>
      <c r="DK17" s="762"/>
      <c r="DL17" s="762"/>
      <c r="DM17" s="762"/>
      <c r="DN17" s="762"/>
      <c r="DO17" s="762"/>
      <c r="DP17" s="762"/>
      <c r="DQ17" s="762"/>
      <c r="DR17" s="762"/>
      <c r="DS17" s="762"/>
      <c r="DT17" s="762"/>
      <c r="DU17" s="762"/>
      <c r="DV17" s="762"/>
      <c r="DW17" s="762"/>
      <c r="DX17" s="762"/>
      <c r="DY17" s="762"/>
      <c r="DZ17" s="763"/>
      <c r="EA17" s="785"/>
      <c r="EB17" s="786"/>
      <c r="EC17" s="786"/>
      <c r="ED17" s="786"/>
      <c r="EE17" s="786"/>
      <c r="EF17" s="786"/>
      <c r="EG17" s="786"/>
      <c r="EH17" s="786"/>
      <c r="EI17" s="786"/>
      <c r="EJ17" s="786"/>
      <c r="EK17" s="786"/>
      <c r="EL17" s="786"/>
      <c r="EM17" s="786"/>
      <c r="EN17" s="786"/>
      <c r="EO17" s="786"/>
      <c r="EP17" s="786"/>
      <c r="EQ17" s="807"/>
      <c r="ER17" s="785"/>
      <c r="ES17" s="786"/>
      <c r="ET17" s="786"/>
      <c r="EU17" s="786"/>
      <c r="EV17" s="786"/>
      <c r="EW17" s="786"/>
      <c r="EX17" s="786"/>
      <c r="EY17" s="807"/>
      <c r="EZ17" s="785"/>
      <c r="FA17" s="786"/>
      <c r="FB17" s="786"/>
      <c r="FC17" s="786"/>
      <c r="FD17" s="786"/>
      <c r="FE17" s="786"/>
      <c r="FF17" s="786"/>
      <c r="FG17" s="787"/>
    </row>
    <row r="18" spans="2:163" ht="8.65" customHeight="1">
      <c r="B18" s="930"/>
      <c r="C18" s="827"/>
      <c r="D18" s="827"/>
      <c r="E18" s="827"/>
      <c r="F18" s="827"/>
      <c r="G18" s="827"/>
      <c r="H18" s="827"/>
      <c r="I18" s="827"/>
      <c r="J18" s="827"/>
      <c r="K18" s="827"/>
      <c r="L18" s="827"/>
      <c r="M18" s="803"/>
      <c r="N18" s="804"/>
      <c r="O18" s="804"/>
      <c r="P18" s="804"/>
      <c r="Q18" s="804"/>
      <c r="R18" s="804"/>
      <c r="S18" s="804"/>
      <c r="T18" s="804"/>
      <c r="U18" s="804"/>
      <c r="V18" s="804"/>
      <c r="W18" s="804"/>
      <c r="X18" s="804"/>
      <c r="Y18" s="804"/>
      <c r="Z18" s="804"/>
      <c r="AA18" s="804"/>
      <c r="AB18" s="805"/>
      <c r="AC18" s="812"/>
      <c r="AD18" s="813"/>
      <c r="AE18" s="813"/>
      <c r="AF18" s="813"/>
      <c r="AG18" s="814"/>
      <c r="AH18" s="822"/>
      <c r="AI18" s="813"/>
      <c r="AJ18" s="813"/>
      <c r="AK18" s="823"/>
      <c r="AL18" s="812"/>
      <c r="AM18" s="813"/>
      <c r="AN18" s="813"/>
      <c r="AO18" s="813"/>
      <c r="AP18" s="814"/>
      <c r="AQ18" s="822"/>
      <c r="AR18" s="813"/>
      <c r="AS18" s="813"/>
      <c r="AT18" s="863"/>
      <c r="AU18" s="930"/>
      <c r="AV18" s="827"/>
      <c r="AW18" s="827"/>
      <c r="AX18" s="827"/>
      <c r="AY18" s="827"/>
      <c r="AZ18" s="827"/>
      <c r="BA18" s="827"/>
      <c r="BB18" s="827"/>
      <c r="BC18" s="827"/>
      <c r="BD18" s="947"/>
      <c r="BE18" s="846"/>
      <c r="BF18" s="847"/>
      <c r="BG18" s="847"/>
      <c r="BH18" s="847"/>
      <c r="BI18" s="847"/>
      <c r="BJ18" s="939"/>
      <c r="BK18" s="943"/>
      <c r="BL18" s="847"/>
      <c r="BM18" s="847"/>
      <c r="BN18" s="847"/>
      <c r="BO18" s="847"/>
      <c r="BP18" s="847"/>
      <c r="BQ18" s="944"/>
      <c r="BR18" s="846"/>
      <c r="BS18" s="847"/>
      <c r="BT18" s="847"/>
      <c r="BU18" s="847"/>
      <c r="BV18" s="847"/>
      <c r="BW18" s="847"/>
      <c r="BX18" s="848"/>
      <c r="BY18" s="808"/>
      <c r="BZ18" s="842"/>
      <c r="CA18" s="842"/>
      <c r="CB18" s="842"/>
      <c r="CC18" s="842"/>
      <c r="CD18" s="842"/>
      <c r="CE18" s="842"/>
      <c r="CF18" s="842"/>
      <c r="CG18" s="842"/>
      <c r="CH18" s="842"/>
      <c r="CI18" s="842"/>
      <c r="CJ18" s="842"/>
      <c r="CK18" s="842"/>
      <c r="CL18" s="842"/>
      <c r="CM18" s="788"/>
      <c r="CN18" s="789"/>
      <c r="CO18" s="789"/>
      <c r="CP18" s="789"/>
      <c r="CQ18" s="789"/>
      <c r="CR18" s="789"/>
      <c r="CS18" s="789"/>
      <c r="CT18" s="789"/>
      <c r="CU18" s="789"/>
      <c r="CV18" s="789"/>
      <c r="CW18" s="789"/>
      <c r="CX18" s="789"/>
      <c r="CY18" s="789"/>
      <c r="CZ18" s="789"/>
      <c r="DA18" s="789"/>
      <c r="DB18" s="789"/>
      <c r="DC18" s="808"/>
      <c r="DD18" s="788"/>
      <c r="DE18" s="789"/>
      <c r="DF18" s="789"/>
      <c r="DG18" s="789"/>
      <c r="DH18" s="789"/>
      <c r="DI18" s="790"/>
      <c r="DJ18" s="764"/>
      <c r="DK18" s="765"/>
      <c r="DL18" s="765"/>
      <c r="DM18" s="765"/>
      <c r="DN18" s="765"/>
      <c r="DO18" s="765"/>
      <c r="DP18" s="765"/>
      <c r="DQ18" s="765"/>
      <c r="DR18" s="765"/>
      <c r="DS18" s="765"/>
      <c r="DT18" s="765"/>
      <c r="DU18" s="765"/>
      <c r="DV18" s="765"/>
      <c r="DW18" s="765"/>
      <c r="DX18" s="765"/>
      <c r="DY18" s="765"/>
      <c r="DZ18" s="766"/>
      <c r="EA18" s="788"/>
      <c r="EB18" s="789"/>
      <c r="EC18" s="789"/>
      <c r="ED18" s="789"/>
      <c r="EE18" s="789"/>
      <c r="EF18" s="789"/>
      <c r="EG18" s="789"/>
      <c r="EH18" s="789"/>
      <c r="EI18" s="789"/>
      <c r="EJ18" s="789"/>
      <c r="EK18" s="789"/>
      <c r="EL18" s="789"/>
      <c r="EM18" s="789"/>
      <c r="EN18" s="789"/>
      <c r="EO18" s="789"/>
      <c r="EP18" s="789"/>
      <c r="EQ18" s="808"/>
      <c r="ER18" s="788"/>
      <c r="ES18" s="789"/>
      <c r="ET18" s="789"/>
      <c r="EU18" s="789"/>
      <c r="EV18" s="789"/>
      <c r="EW18" s="789"/>
      <c r="EX18" s="789"/>
      <c r="EY18" s="808"/>
      <c r="EZ18" s="788"/>
      <c r="FA18" s="789"/>
      <c r="FB18" s="789"/>
      <c r="FC18" s="789"/>
      <c r="FD18" s="789"/>
      <c r="FE18" s="789"/>
      <c r="FF18" s="789"/>
      <c r="FG18" s="790"/>
    </row>
    <row r="19" spans="2:163" ht="8.65" customHeight="1">
      <c r="B19" s="930"/>
      <c r="C19" s="827"/>
      <c r="D19" s="827"/>
      <c r="E19" s="827"/>
      <c r="F19" s="827"/>
      <c r="G19" s="827"/>
      <c r="H19" s="827"/>
      <c r="I19" s="827"/>
      <c r="J19" s="827"/>
      <c r="K19" s="827"/>
      <c r="L19" s="827"/>
      <c r="M19" s="800" t="s">
        <v>59</v>
      </c>
      <c r="N19" s="801"/>
      <c r="O19" s="801"/>
      <c r="P19" s="801"/>
      <c r="Q19" s="801"/>
      <c r="R19" s="801"/>
      <c r="S19" s="801"/>
      <c r="T19" s="801"/>
      <c r="U19" s="801"/>
      <c r="V19" s="801"/>
      <c r="W19" s="801"/>
      <c r="X19" s="801"/>
      <c r="Y19" s="801"/>
      <c r="Z19" s="801"/>
      <c r="AA19" s="801"/>
      <c r="AB19" s="802"/>
      <c r="AC19" s="809">
        <v>18.2</v>
      </c>
      <c r="AD19" s="810"/>
      <c r="AE19" s="810"/>
      <c r="AF19" s="810"/>
      <c r="AG19" s="811"/>
      <c r="AH19" s="820">
        <f>AC19</f>
        <v>18.2</v>
      </c>
      <c r="AI19" s="810"/>
      <c r="AJ19" s="810"/>
      <c r="AK19" s="821"/>
      <c r="AL19" s="809">
        <v>5.5</v>
      </c>
      <c r="AM19" s="810"/>
      <c r="AN19" s="810"/>
      <c r="AO19" s="810"/>
      <c r="AP19" s="811"/>
      <c r="AQ19" s="820">
        <f>AL19</f>
        <v>5.5</v>
      </c>
      <c r="AR19" s="810"/>
      <c r="AS19" s="810"/>
      <c r="AT19" s="862"/>
      <c r="AU19" s="930"/>
      <c r="AV19" s="827"/>
      <c r="AW19" s="827"/>
      <c r="AX19" s="827"/>
      <c r="AY19" s="827"/>
      <c r="AZ19" s="827"/>
      <c r="BA19" s="827"/>
      <c r="BB19" s="827"/>
      <c r="BC19" s="827"/>
      <c r="BD19" s="947"/>
      <c r="BE19" s="846"/>
      <c r="BF19" s="847"/>
      <c r="BG19" s="847"/>
      <c r="BH19" s="847"/>
      <c r="BI19" s="847"/>
      <c r="BJ19" s="939"/>
      <c r="BK19" s="943"/>
      <c r="BL19" s="847"/>
      <c r="BM19" s="847"/>
      <c r="BN19" s="847"/>
      <c r="BO19" s="847"/>
      <c r="BP19" s="847"/>
      <c r="BQ19" s="944"/>
      <c r="BR19" s="846"/>
      <c r="BS19" s="847"/>
      <c r="BT19" s="847"/>
      <c r="BU19" s="847"/>
      <c r="BV19" s="847"/>
      <c r="BW19" s="847"/>
      <c r="BX19" s="848"/>
      <c r="BY19" s="801" t="s">
        <v>552</v>
      </c>
      <c r="BZ19" s="801"/>
      <c r="CA19" s="801"/>
      <c r="CB19" s="801"/>
      <c r="CC19" s="801"/>
      <c r="CD19" s="801"/>
      <c r="CE19" s="801"/>
      <c r="CF19" s="801"/>
      <c r="CG19" s="825"/>
      <c r="CH19" s="832">
        <v>7.0000000000000007E-2</v>
      </c>
      <c r="CI19" s="832"/>
      <c r="CJ19" s="832"/>
      <c r="CK19" s="832"/>
      <c r="CL19" s="858"/>
      <c r="CM19" s="861" t="s">
        <v>78</v>
      </c>
      <c r="CN19" s="801"/>
      <c r="CO19" s="801"/>
      <c r="CP19" s="801"/>
      <c r="CQ19" s="801"/>
      <c r="CR19" s="801"/>
      <c r="CS19" s="801"/>
      <c r="CT19" s="801"/>
      <c r="CU19" s="801"/>
      <c r="CV19" s="801"/>
      <c r="CW19" s="801"/>
      <c r="CX19" s="801"/>
      <c r="CY19" s="801"/>
      <c r="CZ19" s="801"/>
      <c r="DA19" s="801"/>
      <c r="DB19" s="801"/>
      <c r="DC19" s="825"/>
      <c r="DD19" s="831">
        <v>0.68</v>
      </c>
      <c r="DE19" s="832"/>
      <c r="DF19" s="832"/>
      <c r="DG19" s="832"/>
      <c r="DH19" s="832"/>
      <c r="DI19" s="833"/>
      <c r="DJ19" s="773" t="s">
        <v>553</v>
      </c>
      <c r="DK19" s="774"/>
      <c r="DL19" s="774"/>
      <c r="DM19" s="774"/>
      <c r="DN19" s="774"/>
      <c r="DO19" s="774"/>
      <c r="DP19" s="774"/>
      <c r="DQ19" s="774"/>
      <c r="DR19" s="774"/>
      <c r="DS19" s="774"/>
      <c r="DT19" s="774"/>
      <c r="DU19" s="774"/>
      <c r="DV19" s="774"/>
      <c r="DW19" s="774"/>
      <c r="DX19" s="774"/>
      <c r="DY19" s="774"/>
      <c r="DZ19" s="775"/>
      <c r="EA19" s="757" t="s">
        <v>66</v>
      </c>
      <c r="EB19" s="757"/>
      <c r="EC19" s="757"/>
      <c r="ED19" s="757"/>
      <c r="EE19" s="757"/>
      <c r="EF19" s="757"/>
      <c r="EG19" s="757"/>
      <c r="EH19" s="757"/>
      <c r="EI19" s="757"/>
      <c r="EJ19" s="757"/>
      <c r="EK19" s="757"/>
      <c r="EL19" s="757"/>
      <c r="EM19" s="757"/>
      <c r="EN19" s="757"/>
      <c r="EO19" s="757"/>
      <c r="EP19" s="757"/>
      <c r="EQ19" s="757"/>
      <c r="ER19" s="713">
        <v>3.11</v>
      </c>
      <c r="ES19" s="713"/>
      <c r="ET19" s="713"/>
      <c r="EU19" s="713"/>
      <c r="EV19" s="713"/>
      <c r="EW19" s="713"/>
      <c r="EX19" s="713"/>
      <c r="EY19" s="713"/>
      <c r="EZ19" s="716"/>
      <c r="FA19" s="716"/>
      <c r="FB19" s="716"/>
      <c r="FC19" s="716"/>
      <c r="FD19" s="716"/>
      <c r="FE19" s="716"/>
      <c r="FF19" s="716"/>
      <c r="FG19" s="717"/>
    </row>
    <row r="20" spans="2:163" ht="8.65" customHeight="1">
      <c r="B20" s="930"/>
      <c r="C20" s="827"/>
      <c r="D20" s="827"/>
      <c r="E20" s="827"/>
      <c r="F20" s="827"/>
      <c r="G20" s="827"/>
      <c r="H20" s="827"/>
      <c r="I20" s="827"/>
      <c r="J20" s="827"/>
      <c r="K20" s="827"/>
      <c r="L20" s="827"/>
      <c r="M20" s="803"/>
      <c r="N20" s="804"/>
      <c r="O20" s="804"/>
      <c r="P20" s="804"/>
      <c r="Q20" s="804"/>
      <c r="R20" s="804"/>
      <c r="S20" s="804"/>
      <c r="T20" s="804"/>
      <c r="U20" s="804"/>
      <c r="V20" s="804"/>
      <c r="W20" s="804"/>
      <c r="X20" s="804"/>
      <c r="Y20" s="804"/>
      <c r="Z20" s="804"/>
      <c r="AA20" s="804"/>
      <c r="AB20" s="805"/>
      <c r="AC20" s="812"/>
      <c r="AD20" s="813"/>
      <c r="AE20" s="813"/>
      <c r="AF20" s="813"/>
      <c r="AG20" s="814"/>
      <c r="AH20" s="822"/>
      <c r="AI20" s="813"/>
      <c r="AJ20" s="813"/>
      <c r="AK20" s="823"/>
      <c r="AL20" s="812"/>
      <c r="AM20" s="813"/>
      <c r="AN20" s="813"/>
      <c r="AO20" s="813"/>
      <c r="AP20" s="814"/>
      <c r="AQ20" s="822"/>
      <c r="AR20" s="813"/>
      <c r="AS20" s="813"/>
      <c r="AT20" s="863"/>
      <c r="AU20" s="931"/>
      <c r="AV20" s="804"/>
      <c r="AW20" s="804"/>
      <c r="AX20" s="804"/>
      <c r="AY20" s="804"/>
      <c r="AZ20" s="804"/>
      <c r="BA20" s="804"/>
      <c r="BB20" s="804"/>
      <c r="BC20" s="804"/>
      <c r="BD20" s="805"/>
      <c r="BE20" s="846"/>
      <c r="BF20" s="847"/>
      <c r="BG20" s="847"/>
      <c r="BH20" s="847"/>
      <c r="BI20" s="847"/>
      <c r="BJ20" s="939"/>
      <c r="BK20" s="945"/>
      <c r="BL20" s="850"/>
      <c r="BM20" s="850"/>
      <c r="BN20" s="850"/>
      <c r="BO20" s="850"/>
      <c r="BP20" s="850"/>
      <c r="BQ20" s="946"/>
      <c r="BR20" s="846"/>
      <c r="BS20" s="847"/>
      <c r="BT20" s="847"/>
      <c r="BU20" s="847"/>
      <c r="BV20" s="847"/>
      <c r="BW20" s="847"/>
      <c r="BX20" s="848"/>
      <c r="BY20" s="827"/>
      <c r="BZ20" s="827"/>
      <c r="CA20" s="827"/>
      <c r="CB20" s="827"/>
      <c r="CC20" s="827"/>
      <c r="CD20" s="827"/>
      <c r="CE20" s="827"/>
      <c r="CF20" s="827"/>
      <c r="CG20" s="828"/>
      <c r="CH20" s="835"/>
      <c r="CI20" s="835"/>
      <c r="CJ20" s="835"/>
      <c r="CK20" s="835"/>
      <c r="CL20" s="859"/>
      <c r="CM20" s="826"/>
      <c r="CN20" s="827"/>
      <c r="CO20" s="827"/>
      <c r="CP20" s="827"/>
      <c r="CQ20" s="827"/>
      <c r="CR20" s="827"/>
      <c r="CS20" s="827"/>
      <c r="CT20" s="827"/>
      <c r="CU20" s="827"/>
      <c r="CV20" s="827"/>
      <c r="CW20" s="827"/>
      <c r="CX20" s="827"/>
      <c r="CY20" s="827"/>
      <c r="CZ20" s="827"/>
      <c r="DA20" s="827"/>
      <c r="DB20" s="827"/>
      <c r="DC20" s="828"/>
      <c r="DD20" s="834"/>
      <c r="DE20" s="835"/>
      <c r="DF20" s="835"/>
      <c r="DG20" s="835"/>
      <c r="DH20" s="835"/>
      <c r="DI20" s="836"/>
      <c r="DJ20" s="776"/>
      <c r="DK20" s="777"/>
      <c r="DL20" s="777"/>
      <c r="DM20" s="777"/>
      <c r="DN20" s="777"/>
      <c r="DO20" s="777"/>
      <c r="DP20" s="777"/>
      <c r="DQ20" s="777"/>
      <c r="DR20" s="777"/>
      <c r="DS20" s="777"/>
      <c r="DT20" s="777"/>
      <c r="DU20" s="777"/>
      <c r="DV20" s="777"/>
      <c r="DW20" s="777"/>
      <c r="DX20" s="777"/>
      <c r="DY20" s="777"/>
      <c r="DZ20" s="778"/>
      <c r="EA20" s="757"/>
      <c r="EB20" s="757"/>
      <c r="EC20" s="757"/>
      <c r="ED20" s="757"/>
      <c r="EE20" s="757"/>
      <c r="EF20" s="757"/>
      <c r="EG20" s="757"/>
      <c r="EH20" s="757"/>
      <c r="EI20" s="757"/>
      <c r="EJ20" s="757"/>
      <c r="EK20" s="757"/>
      <c r="EL20" s="757"/>
      <c r="EM20" s="757"/>
      <c r="EN20" s="757"/>
      <c r="EO20" s="757"/>
      <c r="EP20" s="757"/>
      <c r="EQ20" s="757"/>
      <c r="ER20" s="713"/>
      <c r="ES20" s="713"/>
      <c r="ET20" s="713"/>
      <c r="EU20" s="713"/>
      <c r="EV20" s="713"/>
      <c r="EW20" s="713"/>
      <c r="EX20" s="713"/>
      <c r="EY20" s="713"/>
      <c r="EZ20" s="716"/>
      <c r="FA20" s="716"/>
      <c r="FB20" s="716"/>
      <c r="FC20" s="716"/>
      <c r="FD20" s="716"/>
      <c r="FE20" s="716"/>
      <c r="FF20" s="716"/>
      <c r="FG20" s="717"/>
    </row>
    <row r="21" spans="2:163" ht="8.65" customHeight="1">
      <c r="B21" s="930"/>
      <c r="C21" s="827"/>
      <c r="D21" s="827"/>
      <c r="E21" s="827"/>
      <c r="F21" s="827"/>
      <c r="G21" s="827"/>
      <c r="H21" s="827"/>
      <c r="I21" s="827"/>
      <c r="J21" s="827"/>
      <c r="K21" s="827"/>
      <c r="L21" s="827"/>
      <c r="M21" s="800" t="s">
        <v>58</v>
      </c>
      <c r="N21" s="801"/>
      <c r="O21" s="801"/>
      <c r="P21" s="801"/>
      <c r="Q21" s="801"/>
      <c r="R21" s="801"/>
      <c r="S21" s="801"/>
      <c r="T21" s="801"/>
      <c r="U21" s="801"/>
      <c r="V21" s="801"/>
      <c r="W21" s="801"/>
      <c r="X21" s="801"/>
      <c r="Y21" s="801"/>
      <c r="Z21" s="801"/>
      <c r="AA21" s="801"/>
      <c r="AB21" s="802"/>
      <c r="AC21" s="809">
        <v>19.399999999999999</v>
      </c>
      <c r="AD21" s="810"/>
      <c r="AE21" s="810"/>
      <c r="AF21" s="810"/>
      <c r="AG21" s="811"/>
      <c r="AH21" s="820">
        <f>AC21</f>
        <v>19.399999999999999</v>
      </c>
      <c r="AI21" s="810"/>
      <c r="AJ21" s="810"/>
      <c r="AK21" s="821"/>
      <c r="AL21" s="809">
        <v>6.1</v>
      </c>
      <c r="AM21" s="810"/>
      <c r="AN21" s="810"/>
      <c r="AO21" s="810"/>
      <c r="AP21" s="811"/>
      <c r="AQ21" s="820">
        <f>AL21</f>
        <v>6.1</v>
      </c>
      <c r="AR21" s="810"/>
      <c r="AS21" s="810"/>
      <c r="AT21" s="862"/>
      <c r="AU21" s="791" t="s">
        <v>77</v>
      </c>
      <c r="AV21" s="792"/>
      <c r="AW21" s="792"/>
      <c r="AX21" s="792"/>
      <c r="AY21" s="792"/>
      <c r="AZ21" s="792"/>
      <c r="BA21" s="792"/>
      <c r="BB21" s="792"/>
      <c r="BC21" s="792"/>
      <c r="BD21" s="793"/>
      <c r="BE21" s="846"/>
      <c r="BF21" s="847"/>
      <c r="BG21" s="847"/>
      <c r="BH21" s="847"/>
      <c r="BI21" s="847"/>
      <c r="BJ21" s="939"/>
      <c r="BK21" s="941">
        <v>6.5</v>
      </c>
      <c r="BL21" s="844"/>
      <c r="BM21" s="844"/>
      <c r="BN21" s="844"/>
      <c r="BO21" s="844"/>
      <c r="BP21" s="844"/>
      <c r="BQ21" s="942"/>
      <c r="BR21" s="846"/>
      <c r="BS21" s="847"/>
      <c r="BT21" s="847"/>
      <c r="BU21" s="847"/>
      <c r="BV21" s="847"/>
      <c r="BW21" s="847"/>
      <c r="BX21" s="848"/>
      <c r="BY21" s="827"/>
      <c r="BZ21" s="827"/>
      <c r="CA21" s="827"/>
      <c r="CB21" s="827"/>
      <c r="CC21" s="827"/>
      <c r="CD21" s="827"/>
      <c r="CE21" s="827"/>
      <c r="CF21" s="827"/>
      <c r="CG21" s="828"/>
      <c r="CH21" s="835"/>
      <c r="CI21" s="835"/>
      <c r="CJ21" s="835"/>
      <c r="CK21" s="835"/>
      <c r="CL21" s="859"/>
      <c r="CM21" s="826"/>
      <c r="CN21" s="827"/>
      <c r="CO21" s="827"/>
      <c r="CP21" s="827"/>
      <c r="CQ21" s="827"/>
      <c r="CR21" s="827"/>
      <c r="CS21" s="827"/>
      <c r="CT21" s="827"/>
      <c r="CU21" s="827"/>
      <c r="CV21" s="827"/>
      <c r="CW21" s="827"/>
      <c r="CX21" s="827"/>
      <c r="CY21" s="827"/>
      <c r="CZ21" s="827"/>
      <c r="DA21" s="827"/>
      <c r="DB21" s="827"/>
      <c r="DC21" s="828"/>
      <c r="DD21" s="834"/>
      <c r="DE21" s="835"/>
      <c r="DF21" s="835"/>
      <c r="DG21" s="835"/>
      <c r="DH21" s="835"/>
      <c r="DI21" s="836"/>
      <c r="DJ21" s="776"/>
      <c r="DK21" s="777"/>
      <c r="DL21" s="777"/>
      <c r="DM21" s="777"/>
      <c r="DN21" s="777"/>
      <c r="DO21" s="777"/>
      <c r="DP21" s="777"/>
      <c r="DQ21" s="777"/>
      <c r="DR21" s="777"/>
      <c r="DS21" s="777"/>
      <c r="DT21" s="777"/>
      <c r="DU21" s="777"/>
      <c r="DV21" s="777"/>
      <c r="DW21" s="777"/>
      <c r="DX21" s="777"/>
      <c r="DY21" s="777"/>
      <c r="DZ21" s="778"/>
      <c r="EA21" s="757" t="s">
        <v>65</v>
      </c>
      <c r="EB21" s="757"/>
      <c r="EC21" s="757"/>
      <c r="ED21" s="757"/>
      <c r="EE21" s="757"/>
      <c r="EF21" s="757"/>
      <c r="EG21" s="757"/>
      <c r="EH21" s="757"/>
      <c r="EI21" s="757"/>
      <c r="EJ21" s="757"/>
      <c r="EK21" s="757"/>
      <c r="EL21" s="757"/>
      <c r="EM21" s="757"/>
      <c r="EN21" s="757"/>
      <c r="EO21" s="757"/>
      <c r="EP21" s="757"/>
      <c r="EQ21" s="757"/>
      <c r="ER21" s="713">
        <v>3.15</v>
      </c>
      <c r="ES21" s="713"/>
      <c r="ET21" s="713"/>
      <c r="EU21" s="713"/>
      <c r="EV21" s="713"/>
      <c r="EW21" s="713"/>
      <c r="EX21" s="713"/>
      <c r="EY21" s="713"/>
      <c r="EZ21" s="716"/>
      <c r="FA21" s="716"/>
      <c r="FB21" s="716"/>
      <c r="FC21" s="716"/>
      <c r="FD21" s="716"/>
      <c r="FE21" s="716"/>
      <c r="FF21" s="716"/>
      <c r="FG21" s="717"/>
    </row>
    <row r="22" spans="2:163" ht="8.65" customHeight="1">
      <c r="B22" s="931"/>
      <c r="C22" s="804"/>
      <c r="D22" s="804"/>
      <c r="E22" s="804"/>
      <c r="F22" s="804"/>
      <c r="G22" s="804"/>
      <c r="H22" s="804"/>
      <c r="I22" s="804"/>
      <c r="J22" s="804"/>
      <c r="K22" s="804"/>
      <c r="L22" s="804"/>
      <c r="M22" s="803"/>
      <c r="N22" s="804"/>
      <c r="O22" s="804"/>
      <c r="P22" s="804"/>
      <c r="Q22" s="804"/>
      <c r="R22" s="804"/>
      <c r="S22" s="804"/>
      <c r="T22" s="804"/>
      <c r="U22" s="804"/>
      <c r="V22" s="804"/>
      <c r="W22" s="804"/>
      <c r="X22" s="804"/>
      <c r="Y22" s="804"/>
      <c r="Z22" s="804"/>
      <c r="AA22" s="804"/>
      <c r="AB22" s="805"/>
      <c r="AC22" s="812"/>
      <c r="AD22" s="813"/>
      <c r="AE22" s="813"/>
      <c r="AF22" s="813"/>
      <c r="AG22" s="814"/>
      <c r="AH22" s="822"/>
      <c r="AI22" s="813"/>
      <c r="AJ22" s="813"/>
      <c r="AK22" s="823"/>
      <c r="AL22" s="812"/>
      <c r="AM22" s="813"/>
      <c r="AN22" s="813"/>
      <c r="AO22" s="813"/>
      <c r="AP22" s="814"/>
      <c r="AQ22" s="822"/>
      <c r="AR22" s="813"/>
      <c r="AS22" s="813"/>
      <c r="AT22" s="863"/>
      <c r="AU22" s="794"/>
      <c r="AV22" s="795"/>
      <c r="AW22" s="795"/>
      <c r="AX22" s="795"/>
      <c r="AY22" s="795"/>
      <c r="AZ22" s="795"/>
      <c r="BA22" s="795"/>
      <c r="BB22" s="795"/>
      <c r="BC22" s="795"/>
      <c r="BD22" s="796"/>
      <c r="BE22" s="846"/>
      <c r="BF22" s="847"/>
      <c r="BG22" s="847"/>
      <c r="BH22" s="847"/>
      <c r="BI22" s="847"/>
      <c r="BJ22" s="939"/>
      <c r="BK22" s="943"/>
      <c r="BL22" s="847"/>
      <c r="BM22" s="847"/>
      <c r="BN22" s="847"/>
      <c r="BO22" s="847"/>
      <c r="BP22" s="847"/>
      <c r="BQ22" s="944"/>
      <c r="BR22" s="846"/>
      <c r="BS22" s="847"/>
      <c r="BT22" s="847"/>
      <c r="BU22" s="847"/>
      <c r="BV22" s="847"/>
      <c r="BW22" s="847"/>
      <c r="BX22" s="848"/>
      <c r="BY22" s="827"/>
      <c r="BZ22" s="827"/>
      <c r="CA22" s="827"/>
      <c r="CB22" s="827"/>
      <c r="CC22" s="827"/>
      <c r="CD22" s="827"/>
      <c r="CE22" s="827"/>
      <c r="CF22" s="827"/>
      <c r="CG22" s="828"/>
      <c r="CH22" s="835"/>
      <c r="CI22" s="835"/>
      <c r="CJ22" s="835"/>
      <c r="CK22" s="835"/>
      <c r="CL22" s="859"/>
      <c r="CM22" s="826"/>
      <c r="CN22" s="827"/>
      <c r="CO22" s="827"/>
      <c r="CP22" s="827"/>
      <c r="CQ22" s="827"/>
      <c r="CR22" s="827"/>
      <c r="CS22" s="827"/>
      <c r="CT22" s="827"/>
      <c r="CU22" s="827"/>
      <c r="CV22" s="827"/>
      <c r="CW22" s="827"/>
      <c r="CX22" s="827"/>
      <c r="CY22" s="827"/>
      <c r="CZ22" s="827"/>
      <c r="DA22" s="827"/>
      <c r="DB22" s="827"/>
      <c r="DC22" s="828"/>
      <c r="DD22" s="834"/>
      <c r="DE22" s="835"/>
      <c r="DF22" s="835"/>
      <c r="DG22" s="835"/>
      <c r="DH22" s="835"/>
      <c r="DI22" s="836"/>
      <c r="DJ22" s="776"/>
      <c r="DK22" s="777"/>
      <c r="DL22" s="777"/>
      <c r="DM22" s="777"/>
      <c r="DN22" s="777"/>
      <c r="DO22" s="777"/>
      <c r="DP22" s="777"/>
      <c r="DQ22" s="777"/>
      <c r="DR22" s="777"/>
      <c r="DS22" s="777"/>
      <c r="DT22" s="777"/>
      <c r="DU22" s="777"/>
      <c r="DV22" s="777"/>
      <c r="DW22" s="777"/>
      <c r="DX22" s="777"/>
      <c r="DY22" s="777"/>
      <c r="DZ22" s="778"/>
      <c r="EA22" s="757"/>
      <c r="EB22" s="757"/>
      <c r="EC22" s="757"/>
      <c r="ED22" s="757"/>
      <c r="EE22" s="757"/>
      <c r="EF22" s="757"/>
      <c r="EG22" s="757"/>
      <c r="EH22" s="757"/>
      <c r="EI22" s="757"/>
      <c r="EJ22" s="757"/>
      <c r="EK22" s="757"/>
      <c r="EL22" s="757"/>
      <c r="EM22" s="757"/>
      <c r="EN22" s="757"/>
      <c r="EO22" s="757"/>
      <c r="EP22" s="757"/>
      <c r="EQ22" s="757"/>
      <c r="ER22" s="713"/>
      <c r="ES22" s="713"/>
      <c r="ET22" s="713"/>
      <c r="EU22" s="713"/>
      <c r="EV22" s="713"/>
      <c r="EW22" s="713"/>
      <c r="EX22" s="713"/>
      <c r="EY22" s="713"/>
      <c r="EZ22" s="716"/>
      <c r="FA22" s="716"/>
      <c r="FB22" s="716"/>
      <c r="FC22" s="716"/>
      <c r="FD22" s="716"/>
      <c r="FE22" s="716"/>
      <c r="FF22" s="716"/>
      <c r="FG22" s="717"/>
    </row>
    <row r="23" spans="2:163" ht="8.65" customHeight="1">
      <c r="B23" s="791" t="s">
        <v>554</v>
      </c>
      <c r="C23" s="792"/>
      <c r="D23" s="792"/>
      <c r="E23" s="792"/>
      <c r="F23" s="792"/>
      <c r="G23" s="792"/>
      <c r="H23" s="792"/>
      <c r="I23" s="792"/>
      <c r="J23" s="792"/>
      <c r="K23" s="792"/>
      <c r="L23" s="792"/>
      <c r="M23" s="800" t="s">
        <v>63</v>
      </c>
      <c r="N23" s="801"/>
      <c r="O23" s="801"/>
      <c r="P23" s="801"/>
      <c r="Q23" s="801"/>
      <c r="R23" s="801"/>
      <c r="S23" s="801"/>
      <c r="T23" s="801"/>
      <c r="U23" s="801"/>
      <c r="V23" s="801"/>
      <c r="W23" s="801"/>
      <c r="X23" s="801"/>
      <c r="Y23" s="801"/>
      <c r="Z23" s="801"/>
      <c r="AA23" s="801"/>
      <c r="AB23" s="802"/>
      <c r="AC23" s="809">
        <v>17.399999999999999</v>
      </c>
      <c r="AD23" s="810"/>
      <c r="AE23" s="810"/>
      <c r="AF23" s="810"/>
      <c r="AG23" s="811"/>
      <c r="AH23" s="820">
        <f>AC23</f>
        <v>17.399999999999999</v>
      </c>
      <c r="AI23" s="810"/>
      <c r="AJ23" s="810"/>
      <c r="AK23" s="821"/>
      <c r="AL23" s="809">
        <v>5.2</v>
      </c>
      <c r="AM23" s="810"/>
      <c r="AN23" s="810"/>
      <c r="AO23" s="810"/>
      <c r="AP23" s="811"/>
      <c r="AQ23" s="820">
        <f>AL23</f>
        <v>5.2</v>
      </c>
      <c r="AR23" s="810"/>
      <c r="AS23" s="810"/>
      <c r="AT23" s="862"/>
      <c r="AU23" s="794"/>
      <c r="AV23" s="795"/>
      <c r="AW23" s="795"/>
      <c r="AX23" s="795"/>
      <c r="AY23" s="795"/>
      <c r="AZ23" s="795"/>
      <c r="BA23" s="795"/>
      <c r="BB23" s="795"/>
      <c r="BC23" s="795"/>
      <c r="BD23" s="796"/>
      <c r="BE23" s="846"/>
      <c r="BF23" s="847"/>
      <c r="BG23" s="847"/>
      <c r="BH23" s="847"/>
      <c r="BI23" s="847"/>
      <c r="BJ23" s="939"/>
      <c r="BK23" s="943"/>
      <c r="BL23" s="847"/>
      <c r="BM23" s="847"/>
      <c r="BN23" s="847"/>
      <c r="BO23" s="847"/>
      <c r="BP23" s="847"/>
      <c r="BQ23" s="944"/>
      <c r="BR23" s="846"/>
      <c r="BS23" s="847"/>
      <c r="BT23" s="847"/>
      <c r="BU23" s="847"/>
      <c r="BV23" s="847"/>
      <c r="BW23" s="847"/>
      <c r="BX23" s="848"/>
      <c r="BY23" s="827"/>
      <c r="BZ23" s="827"/>
      <c r="CA23" s="827"/>
      <c r="CB23" s="827"/>
      <c r="CC23" s="827"/>
      <c r="CD23" s="827"/>
      <c r="CE23" s="827"/>
      <c r="CF23" s="827"/>
      <c r="CG23" s="828"/>
      <c r="CH23" s="835"/>
      <c r="CI23" s="835"/>
      <c r="CJ23" s="835"/>
      <c r="CK23" s="835"/>
      <c r="CL23" s="859"/>
      <c r="CM23" s="826"/>
      <c r="CN23" s="827"/>
      <c r="CO23" s="827"/>
      <c r="CP23" s="827"/>
      <c r="CQ23" s="827"/>
      <c r="CR23" s="827"/>
      <c r="CS23" s="827"/>
      <c r="CT23" s="827"/>
      <c r="CU23" s="827"/>
      <c r="CV23" s="827"/>
      <c r="CW23" s="827"/>
      <c r="CX23" s="827"/>
      <c r="CY23" s="827"/>
      <c r="CZ23" s="827"/>
      <c r="DA23" s="827"/>
      <c r="DB23" s="827"/>
      <c r="DC23" s="828"/>
      <c r="DD23" s="834"/>
      <c r="DE23" s="835"/>
      <c r="DF23" s="835"/>
      <c r="DG23" s="835"/>
      <c r="DH23" s="835"/>
      <c r="DI23" s="836"/>
      <c r="DJ23" s="776"/>
      <c r="DK23" s="777"/>
      <c r="DL23" s="777"/>
      <c r="DM23" s="777"/>
      <c r="DN23" s="777"/>
      <c r="DO23" s="777"/>
      <c r="DP23" s="777"/>
      <c r="DQ23" s="777"/>
      <c r="DR23" s="777"/>
      <c r="DS23" s="777"/>
      <c r="DT23" s="777"/>
      <c r="DU23" s="777"/>
      <c r="DV23" s="777"/>
      <c r="DW23" s="777"/>
      <c r="DX23" s="777"/>
      <c r="DY23" s="777"/>
      <c r="DZ23" s="778"/>
      <c r="EA23" s="757" t="s">
        <v>62</v>
      </c>
      <c r="EB23" s="757"/>
      <c r="EC23" s="757"/>
      <c r="ED23" s="757"/>
      <c r="EE23" s="757"/>
      <c r="EF23" s="757"/>
      <c r="EG23" s="757"/>
      <c r="EH23" s="757"/>
      <c r="EI23" s="757"/>
      <c r="EJ23" s="757"/>
      <c r="EK23" s="757"/>
      <c r="EL23" s="757"/>
      <c r="EM23" s="757"/>
      <c r="EN23" s="757"/>
      <c r="EO23" s="757"/>
      <c r="EP23" s="757"/>
      <c r="EQ23" s="757"/>
      <c r="ER23" s="713">
        <v>3.64</v>
      </c>
      <c r="ES23" s="713"/>
      <c r="ET23" s="713"/>
      <c r="EU23" s="713"/>
      <c r="EV23" s="713"/>
      <c r="EW23" s="713"/>
      <c r="EX23" s="713"/>
      <c r="EY23" s="713"/>
      <c r="EZ23" s="716"/>
      <c r="FA23" s="716"/>
      <c r="FB23" s="716"/>
      <c r="FC23" s="716"/>
      <c r="FD23" s="716"/>
      <c r="FE23" s="716"/>
      <c r="FF23" s="716"/>
      <c r="FG23" s="717"/>
    </row>
    <row r="24" spans="2:163" ht="8.65" customHeight="1">
      <c r="B24" s="794"/>
      <c r="C24" s="795"/>
      <c r="D24" s="795"/>
      <c r="E24" s="795"/>
      <c r="F24" s="795"/>
      <c r="G24" s="795"/>
      <c r="H24" s="795"/>
      <c r="I24" s="795"/>
      <c r="J24" s="795"/>
      <c r="K24" s="795"/>
      <c r="L24" s="795"/>
      <c r="M24" s="803"/>
      <c r="N24" s="804"/>
      <c r="O24" s="804"/>
      <c r="P24" s="804"/>
      <c r="Q24" s="804"/>
      <c r="R24" s="804"/>
      <c r="S24" s="804"/>
      <c r="T24" s="804"/>
      <c r="U24" s="804"/>
      <c r="V24" s="804"/>
      <c r="W24" s="804"/>
      <c r="X24" s="804"/>
      <c r="Y24" s="804"/>
      <c r="Z24" s="804"/>
      <c r="AA24" s="804"/>
      <c r="AB24" s="805"/>
      <c r="AC24" s="812"/>
      <c r="AD24" s="813"/>
      <c r="AE24" s="813"/>
      <c r="AF24" s="813"/>
      <c r="AG24" s="814"/>
      <c r="AH24" s="822"/>
      <c r="AI24" s="813"/>
      <c r="AJ24" s="813"/>
      <c r="AK24" s="823"/>
      <c r="AL24" s="812"/>
      <c r="AM24" s="813"/>
      <c r="AN24" s="813"/>
      <c r="AO24" s="813"/>
      <c r="AP24" s="814"/>
      <c r="AQ24" s="822"/>
      <c r="AR24" s="813"/>
      <c r="AS24" s="813"/>
      <c r="AT24" s="863"/>
      <c r="AU24" s="794"/>
      <c r="AV24" s="795"/>
      <c r="AW24" s="795"/>
      <c r="AX24" s="795"/>
      <c r="AY24" s="795"/>
      <c r="AZ24" s="795"/>
      <c r="BA24" s="795"/>
      <c r="BB24" s="795"/>
      <c r="BC24" s="795"/>
      <c r="BD24" s="796"/>
      <c r="BE24" s="846"/>
      <c r="BF24" s="847"/>
      <c r="BG24" s="847"/>
      <c r="BH24" s="847"/>
      <c r="BI24" s="847"/>
      <c r="BJ24" s="939"/>
      <c r="BK24" s="943"/>
      <c r="BL24" s="847"/>
      <c r="BM24" s="847"/>
      <c r="BN24" s="847"/>
      <c r="BO24" s="847"/>
      <c r="BP24" s="847"/>
      <c r="BQ24" s="944"/>
      <c r="BR24" s="846"/>
      <c r="BS24" s="847"/>
      <c r="BT24" s="847"/>
      <c r="BU24" s="847"/>
      <c r="BV24" s="847"/>
      <c r="BW24" s="847"/>
      <c r="BX24" s="848"/>
      <c r="BY24" s="804"/>
      <c r="BZ24" s="804"/>
      <c r="CA24" s="804"/>
      <c r="CB24" s="804"/>
      <c r="CC24" s="804"/>
      <c r="CD24" s="804"/>
      <c r="CE24" s="804"/>
      <c r="CF24" s="804"/>
      <c r="CG24" s="830"/>
      <c r="CH24" s="838"/>
      <c r="CI24" s="838"/>
      <c r="CJ24" s="838"/>
      <c r="CK24" s="838"/>
      <c r="CL24" s="860"/>
      <c r="CM24" s="829"/>
      <c r="CN24" s="804"/>
      <c r="CO24" s="804"/>
      <c r="CP24" s="804"/>
      <c r="CQ24" s="804"/>
      <c r="CR24" s="804"/>
      <c r="CS24" s="804"/>
      <c r="CT24" s="804"/>
      <c r="CU24" s="804"/>
      <c r="CV24" s="804"/>
      <c r="CW24" s="804"/>
      <c r="CX24" s="804"/>
      <c r="CY24" s="804"/>
      <c r="CZ24" s="804"/>
      <c r="DA24" s="804"/>
      <c r="DB24" s="804"/>
      <c r="DC24" s="830"/>
      <c r="DD24" s="837"/>
      <c r="DE24" s="838"/>
      <c r="DF24" s="838"/>
      <c r="DG24" s="838"/>
      <c r="DH24" s="838"/>
      <c r="DI24" s="839"/>
      <c r="DJ24" s="776"/>
      <c r="DK24" s="777"/>
      <c r="DL24" s="777"/>
      <c r="DM24" s="777"/>
      <c r="DN24" s="777"/>
      <c r="DO24" s="777"/>
      <c r="DP24" s="777"/>
      <c r="DQ24" s="777"/>
      <c r="DR24" s="777"/>
      <c r="DS24" s="777"/>
      <c r="DT24" s="777"/>
      <c r="DU24" s="777"/>
      <c r="DV24" s="777"/>
      <c r="DW24" s="777"/>
      <c r="DX24" s="777"/>
      <c r="DY24" s="777"/>
      <c r="DZ24" s="778"/>
      <c r="EA24" s="757"/>
      <c r="EB24" s="757"/>
      <c r="EC24" s="757"/>
      <c r="ED24" s="757"/>
      <c r="EE24" s="757"/>
      <c r="EF24" s="757"/>
      <c r="EG24" s="757"/>
      <c r="EH24" s="757"/>
      <c r="EI24" s="757"/>
      <c r="EJ24" s="757"/>
      <c r="EK24" s="757"/>
      <c r="EL24" s="757"/>
      <c r="EM24" s="757"/>
      <c r="EN24" s="757"/>
      <c r="EO24" s="757"/>
      <c r="EP24" s="757"/>
      <c r="EQ24" s="757"/>
      <c r="ER24" s="713"/>
      <c r="ES24" s="713"/>
      <c r="ET24" s="713"/>
      <c r="EU24" s="713"/>
      <c r="EV24" s="713"/>
      <c r="EW24" s="713"/>
      <c r="EX24" s="713"/>
      <c r="EY24" s="713"/>
      <c r="EZ24" s="716"/>
      <c r="FA24" s="716"/>
      <c r="FB24" s="716"/>
      <c r="FC24" s="716"/>
      <c r="FD24" s="716"/>
      <c r="FE24" s="716"/>
      <c r="FF24" s="716"/>
      <c r="FG24" s="717"/>
    </row>
    <row r="25" spans="2:163" ht="8.65" customHeight="1">
      <c r="B25" s="794"/>
      <c r="C25" s="795"/>
      <c r="D25" s="795"/>
      <c r="E25" s="795"/>
      <c r="F25" s="795"/>
      <c r="G25" s="795"/>
      <c r="H25" s="795"/>
      <c r="I25" s="795"/>
      <c r="J25" s="795"/>
      <c r="K25" s="795"/>
      <c r="L25" s="795"/>
      <c r="M25" s="800" t="s">
        <v>61</v>
      </c>
      <c r="N25" s="801"/>
      <c r="O25" s="801"/>
      <c r="P25" s="801"/>
      <c r="Q25" s="801"/>
      <c r="R25" s="801"/>
      <c r="S25" s="801"/>
      <c r="T25" s="801"/>
      <c r="U25" s="801"/>
      <c r="V25" s="801"/>
      <c r="W25" s="801"/>
      <c r="X25" s="801"/>
      <c r="Y25" s="801"/>
      <c r="Z25" s="801"/>
      <c r="AA25" s="801"/>
      <c r="AB25" s="802"/>
      <c r="AC25" s="809">
        <v>17.8</v>
      </c>
      <c r="AD25" s="810"/>
      <c r="AE25" s="810"/>
      <c r="AF25" s="810"/>
      <c r="AG25" s="811"/>
      <c r="AH25" s="820">
        <f>AC25</f>
        <v>17.8</v>
      </c>
      <c r="AI25" s="810"/>
      <c r="AJ25" s="810"/>
      <c r="AK25" s="821"/>
      <c r="AL25" s="809">
        <v>5.4</v>
      </c>
      <c r="AM25" s="810"/>
      <c r="AN25" s="810"/>
      <c r="AO25" s="810"/>
      <c r="AP25" s="811"/>
      <c r="AQ25" s="820">
        <f>AL25</f>
        <v>5.4</v>
      </c>
      <c r="AR25" s="810"/>
      <c r="AS25" s="810"/>
      <c r="AT25" s="862"/>
      <c r="AU25" s="794"/>
      <c r="AV25" s="795"/>
      <c r="AW25" s="795"/>
      <c r="AX25" s="795"/>
      <c r="AY25" s="795"/>
      <c r="AZ25" s="795"/>
      <c r="BA25" s="795"/>
      <c r="BB25" s="795"/>
      <c r="BC25" s="795"/>
      <c r="BD25" s="796"/>
      <c r="BE25" s="846"/>
      <c r="BF25" s="847"/>
      <c r="BG25" s="847"/>
      <c r="BH25" s="847"/>
      <c r="BI25" s="847"/>
      <c r="BJ25" s="939"/>
      <c r="BK25" s="943"/>
      <c r="BL25" s="847"/>
      <c r="BM25" s="847"/>
      <c r="BN25" s="847"/>
      <c r="BO25" s="847"/>
      <c r="BP25" s="847"/>
      <c r="BQ25" s="944"/>
      <c r="BR25" s="846"/>
      <c r="BS25" s="847"/>
      <c r="BT25" s="847"/>
      <c r="BU25" s="847"/>
      <c r="BV25" s="847"/>
      <c r="BW25" s="847"/>
      <c r="BX25" s="848"/>
      <c r="BY25" s="852" t="s">
        <v>76</v>
      </c>
      <c r="BZ25" s="852"/>
      <c r="CA25" s="852"/>
      <c r="CB25" s="852"/>
      <c r="CC25" s="852"/>
      <c r="CD25" s="852"/>
      <c r="CE25" s="852"/>
      <c r="CF25" s="852"/>
      <c r="CG25" s="853"/>
      <c r="CH25" s="832">
        <v>0.16</v>
      </c>
      <c r="CI25" s="832"/>
      <c r="CJ25" s="832"/>
      <c r="CK25" s="832"/>
      <c r="CL25" s="858"/>
      <c r="CM25" s="824" t="s">
        <v>75</v>
      </c>
      <c r="CN25" s="801"/>
      <c r="CO25" s="801"/>
      <c r="CP25" s="801"/>
      <c r="CQ25" s="801"/>
      <c r="CR25" s="801"/>
      <c r="CS25" s="801"/>
      <c r="CT25" s="801"/>
      <c r="CU25" s="801"/>
      <c r="CV25" s="801"/>
      <c r="CW25" s="801"/>
      <c r="CX25" s="801"/>
      <c r="CY25" s="801"/>
      <c r="CZ25" s="801"/>
      <c r="DA25" s="801"/>
      <c r="DB25" s="801"/>
      <c r="DC25" s="825"/>
      <c r="DD25" s="831">
        <v>0.32</v>
      </c>
      <c r="DE25" s="832"/>
      <c r="DF25" s="832"/>
      <c r="DG25" s="832"/>
      <c r="DH25" s="832"/>
      <c r="DI25" s="833"/>
      <c r="DJ25" s="776"/>
      <c r="DK25" s="777"/>
      <c r="DL25" s="777"/>
      <c r="DM25" s="777"/>
      <c r="DN25" s="777"/>
      <c r="DO25" s="777"/>
      <c r="DP25" s="777"/>
      <c r="DQ25" s="777"/>
      <c r="DR25" s="777"/>
      <c r="DS25" s="777"/>
      <c r="DT25" s="777"/>
      <c r="DU25" s="777"/>
      <c r="DV25" s="777"/>
      <c r="DW25" s="777"/>
      <c r="DX25" s="777"/>
      <c r="DY25" s="777"/>
      <c r="DZ25" s="778"/>
      <c r="EA25" s="757" t="s">
        <v>555</v>
      </c>
      <c r="EB25" s="757"/>
      <c r="EC25" s="757"/>
      <c r="ED25" s="757"/>
      <c r="EE25" s="757"/>
      <c r="EF25" s="757"/>
      <c r="EG25" s="757"/>
      <c r="EH25" s="757"/>
      <c r="EI25" s="757"/>
      <c r="EJ25" s="757"/>
      <c r="EK25" s="757"/>
      <c r="EL25" s="757"/>
      <c r="EM25" s="757"/>
      <c r="EN25" s="757"/>
      <c r="EO25" s="757"/>
      <c r="EP25" s="757"/>
      <c r="EQ25" s="757"/>
      <c r="ER25" s="713">
        <v>2.0699999999999998</v>
      </c>
      <c r="ES25" s="713"/>
      <c r="ET25" s="713"/>
      <c r="EU25" s="713"/>
      <c r="EV25" s="713"/>
      <c r="EW25" s="713"/>
      <c r="EX25" s="713"/>
      <c r="EY25" s="713"/>
      <c r="EZ25" s="716"/>
      <c r="FA25" s="716"/>
      <c r="FB25" s="716"/>
      <c r="FC25" s="716"/>
      <c r="FD25" s="716"/>
      <c r="FE25" s="716"/>
      <c r="FF25" s="716"/>
      <c r="FG25" s="717"/>
    </row>
    <row r="26" spans="2:163" ht="8.65" customHeight="1">
      <c r="B26" s="794"/>
      <c r="C26" s="795"/>
      <c r="D26" s="795"/>
      <c r="E26" s="795"/>
      <c r="F26" s="795"/>
      <c r="G26" s="795"/>
      <c r="H26" s="795"/>
      <c r="I26" s="795"/>
      <c r="J26" s="795"/>
      <c r="K26" s="795"/>
      <c r="L26" s="795"/>
      <c r="M26" s="803"/>
      <c r="N26" s="804"/>
      <c r="O26" s="804"/>
      <c r="P26" s="804"/>
      <c r="Q26" s="804"/>
      <c r="R26" s="804"/>
      <c r="S26" s="804"/>
      <c r="T26" s="804"/>
      <c r="U26" s="804"/>
      <c r="V26" s="804"/>
      <c r="W26" s="804"/>
      <c r="X26" s="804"/>
      <c r="Y26" s="804"/>
      <c r="Z26" s="804"/>
      <c r="AA26" s="804"/>
      <c r="AB26" s="805"/>
      <c r="AC26" s="812"/>
      <c r="AD26" s="813"/>
      <c r="AE26" s="813"/>
      <c r="AF26" s="813"/>
      <c r="AG26" s="814"/>
      <c r="AH26" s="822"/>
      <c r="AI26" s="813"/>
      <c r="AJ26" s="813"/>
      <c r="AK26" s="823"/>
      <c r="AL26" s="812"/>
      <c r="AM26" s="813"/>
      <c r="AN26" s="813"/>
      <c r="AO26" s="813"/>
      <c r="AP26" s="814"/>
      <c r="AQ26" s="822"/>
      <c r="AR26" s="813"/>
      <c r="AS26" s="813"/>
      <c r="AT26" s="863"/>
      <c r="AU26" s="797"/>
      <c r="AV26" s="798"/>
      <c r="AW26" s="798"/>
      <c r="AX26" s="798"/>
      <c r="AY26" s="798"/>
      <c r="AZ26" s="798"/>
      <c r="BA26" s="798"/>
      <c r="BB26" s="798"/>
      <c r="BC26" s="798"/>
      <c r="BD26" s="799"/>
      <c r="BE26" s="846"/>
      <c r="BF26" s="847"/>
      <c r="BG26" s="847"/>
      <c r="BH26" s="847"/>
      <c r="BI26" s="847"/>
      <c r="BJ26" s="939"/>
      <c r="BK26" s="945"/>
      <c r="BL26" s="850"/>
      <c r="BM26" s="850"/>
      <c r="BN26" s="850"/>
      <c r="BO26" s="850"/>
      <c r="BP26" s="850"/>
      <c r="BQ26" s="946"/>
      <c r="BR26" s="846"/>
      <c r="BS26" s="847"/>
      <c r="BT26" s="847"/>
      <c r="BU26" s="847"/>
      <c r="BV26" s="847"/>
      <c r="BW26" s="847"/>
      <c r="BX26" s="848"/>
      <c r="BY26" s="854"/>
      <c r="BZ26" s="854"/>
      <c r="CA26" s="854"/>
      <c r="CB26" s="854"/>
      <c r="CC26" s="854"/>
      <c r="CD26" s="854"/>
      <c r="CE26" s="854"/>
      <c r="CF26" s="854"/>
      <c r="CG26" s="855"/>
      <c r="CH26" s="835"/>
      <c r="CI26" s="835"/>
      <c r="CJ26" s="835"/>
      <c r="CK26" s="835"/>
      <c r="CL26" s="859"/>
      <c r="CM26" s="826"/>
      <c r="CN26" s="827"/>
      <c r="CO26" s="827"/>
      <c r="CP26" s="827"/>
      <c r="CQ26" s="827"/>
      <c r="CR26" s="827"/>
      <c r="CS26" s="827"/>
      <c r="CT26" s="827"/>
      <c r="CU26" s="827"/>
      <c r="CV26" s="827"/>
      <c r="CW26" s="827"/>
      <c r="CX26" s="827"/>
      <c r="CY26" s="827"/>
      <c r="CZ26" s="827"/>
      <c r="DA26" s="827"/>
      <c r="DB26" s="827"/>
      <c r="DC26" s="828"/>
      <c r="DD26" s="834"/>
      <c r="DE26" s="835"/>
      <c r="DF26" s="835"/>
      <c r="DG26" s="835"/>
      <c r="DH26" s="835"/>
      <c r="DI26" s="836"/>
      <c r="DJ26" s="779"/>
      <c r="DK26" s="780"/>
      <c r="DL26" s="780"/>
      <c r="DM26" s="780"/>
      <c r="DN26" s="780"/>
      <c r="DO26" s="780"/>
      <c r="DP26" s="780"/>
      <c r="DQ26" s="780"/>
      <c r="DR26" s="780"/>
      <c r="DS26" s="780"/>
      <c r="DT26" s="780"/>
      <c r="DU26" s="780"/>
      <c r="DV26" s="780"/>
      <c r="DW26" s="780"/>
      <c r="DX26" s="780"/>
      <c r="DY26" s="780"/>
      <c r="DZ26" s="781"/>
      <c r="EA26" s="757"/>
      <c r="EB26" s="757"/>
      <c r="EC26" s="757"/>
      <c r="ED26" s="757"/>
      <c r="EE26" s="757"/>
      <c r="EF26" s="757"/>
      <c r="EG26" s="757"/>
      <c r="EH26" s="757"/>
      <c r="EI26" s="757"/>
      <c r="EJ26" s="757"/>
      <c r="EK26" s="757"/>
      <c r="EL26" s="757"/>
      <c r="EM26" s="757"/>
      <c r="EN26" s="757"/>
      <c r="EO26" s="757"/>
      <c r="EP26" s="757"/>
      <c r="EQ26" s="757"/>
      <c r="ER26" s="713"/>
      <c r="ES26" s="713"/>
      <c r="ET26" s="713"/>
      <c r="EU26" s="713"/>
      <c r="EV26" s="713"/>
      <c r="EW26" s="713"/>
      <c r="EX26" s="713"/>
      <c r="EY26" s="713"/>
      <c r="EZ26" s="716"/>
      <c r="FA26" s="716"/>
      <c r="FB26" s="716"/>
      <c r="FC26" s="716"/>
      <c r="FD26" s="716"/>
      <c r="FE26" s="716"/>
      <c r="FF26" s="716"/>
      <c r="FG26" s="717"/>
    </row>
    <row r="27" spans="2:163" ht="8.65" customHeight="1">
      <c r="B27" s="794"/>
      <c r="C27" s="795"/>
      <c r="D27" s="795"/>
      <c r="E27" s="795"/>
      <c r="F27" s="795"/>
      <c r="G27" s="795"/>
      <c r="H27" s="795"/>
      <c r="I27" s="795"/>
      <c r="J27" s="795"/>
      <c r="K27" s="795"/>
      <c r="L27" s="795"/>
      <c r="M27" s="800" t="s">
        <v>59</v>
      </c>
      <c r="N27" s="801"/>
      <c r="O27" s="801"/>
      <c r="P27" s="801"/>
      <c r="Q27" s="801"/>
      <c r="R27" s="801"/>
      <c r="S27" s="801"/>
      <c r="T27" s="801"/>
      <c r="U27" s="801"/>
      <c r="V27" s="801"/>
      <c r="W27" s="801"/>
      <c r="X27" s="801"/>
      <c r="Y27" s="801"/>
      <c r="Z27" s="801"/>
      <c r="AA27" s="801"/>
      <c r="AB27" s="802"/>
      <c r="AC27" s="809">
        <v>18.100000000000001</v>
      </c>
      <c r="AD27" s="810"/>
      <c r="AE27" s="810"/>
      <c r="AF27" s="810"/>
      <c r="AG27" s="811"/>
      <c r="AH27" s="820">
        <f>AC27</f>
        <v>18.100000000000001</v>
      </c>
      <c r="AI27" s="810"/>
      <c r="AJ27" s="810"/>
      <c r="AK27" s="821"/>
      <c r="AL27" s="809">
        <v>5.7</v>
      </c>
      <c r="AM27" s="810"/>
      <c r="AN27" s="810"/>
      <c r="AO27" s="810"/>
      <c r="AP27" s="811"/>
      <c r="AQ27" s="820">
        <f>AL27</f>
        <v>5.7</v>
      </c>
      <c r="AR27" s="810"/>
      <c r="AS27" s="810"/>
      <c r="AT27" s="862"/>
      <c r="AU27" s="791" t="s">
        <v>74</v>
      </c>
      <c r="AV27" s="792"/>
      <c r="AW27" s="792"/>
      <c r="AX27" s="792"/>
      <c r="AY27" s="792"/>
      <c r="AZ27" s="792"/>
      <c r="BA27" s="792"/>
      <c r="BB27" s="792"/>
      <c r="BC27" s="792"/>
      <c r="BD27" s="793"/>
      <c r="BE27" s="846"/>
      <c r="BF27" s="847"/>
      <c r="BG27" s="847"/>
      <c r="BH27" s="847"/>
      <c r="BI27" s="847"/>
      <c r="BJ27" s="939"/>
      <c r="BK27" s="941">
        <v>5</v>
      </c>
      <c r="BL27" s="844"/>
      <c r="BM27" s="844"/>
      <c r="BN27" s="844"/>
      <c r="BO27" s="844"/>
      <c r="BP27" s="844"/>
      <c r="BQ27" s="942"/>
      <c r="BR27" s="846"/>
      <c r="BS27" s="847"/>
      <c r="BT27" s="847"/>
      <c r="BU27" s="847"/>
      <c r="BV27" s="847"/>
      <c r="BW27" s="847"/>
      <c r="BX27" s="848"/>
      <c r="BY27" s="854"/>
      <c r="BZ27" s="854"/>
      <c r="CA27" s="854"/>
      <c r="CB27" s="854"/>
      <c r="CC27" s="854"/>
      <c r="CD27" s="854"/>
      <c r="CE27" s="854"/>
      <c r="CF27" s="854"/>
      <c r="CG27" s="855"/>
      <c r="CH27" s="835"/>
      <c r="CI27" s="835"/>
      <c r="CJ27" s="835"/>
      <c r="CK27" s="835"/>
      <c r="CL27" s="859"/>
      <c r="CM27" s="826"/>
      <c r="CN27" s="827"/>
      <c r="CO27" s="827"/>
      <c r="CP27" s="827"/>
      <c r="CQ27" s="827"/>
      <c r="CR27" s="827"/>
      <c r="CS27" s="827"/>
      <c r="CT27" s="827"/>
      <c r="CU27" s="827"/>
      <c r="CV27" s="827"/>
      <c r="CW27" s="827"/>
      <c r="CX27" s="827"/>
      <c r="CY27" s="827"/>
      <c r="CZ27" s="827"/>
      <c r="DA27" s="827"/>
      <c r="DB27" s="827"/>
      <c r="DC27" s="828"/>
      <c r="DD27" s="834"/>
      <c r="DE27" s="835"/>
      <c r="DF27" s="835"/>
      <c r="DG27" s="835"/>
      <c r="DH27" s="835"/>
      <c r="DI27" s="836"/>
      <c r="DJ27" s="815" t="s">
        <v>556</v>
      </c>
      <c r="DK27" s="768"/>
      <c r="DL27" s="768"/>
      <c r="DM27" s="768"/>
      <c r="DN27" s="768"/>
      <c r="DO27" s="768"/>
      <c r="DP27" s="768"/>
      <c r="DQ27" s="768"/>
      <c r="DR27" s="768"/>
      <c r="DS27" s="768"/>
      <c r="DT27" s="768"/>
      <c r="DU27" s="768"/>
      <c r="DV27" s="768"/>
      <c r="DW27" s="768"/>
      <c r="DX27" s="768"/>
      <c r="DY27" s="768"/>
      <c r="DZ27" s="769"/>
      <c r="EA27" s="757" t="s">
        <v>66</v>
      </c>
      <c r="EB27" s="757"/>
      <c r="EC27" s="757"/>
      <c r="ED27" s="757"/>
      <c r="EE27" s="757"/>
      <c r="EF27" s="757"/>
      <c r="EG27" s="757"/>
      <c r="EH27" s="757"/>
      <c r="EI27" s="757"/>
      <c r="EJ27" s="757"/>
      <c r="EK27" s="757"/>
      <c r="EL27" s="757"/>
      <c r="EM27" s="757"/>
      <c r="EN27" s="757"/>
      <c r="EO27" s="757"/>
      <c r="EP27" s="757"/>
      <c r="EQ27" s="757"/>
      <c r="ER27" s="718">
        <v>2.2799999999999998</v>
      </c>
      <c r="ES27" s="719"/>
      <c r="ET27" s="719"/>
      <c r="EU27" s="719"/>
      <c r="EV27" s="719"/>
      <c r="EW27" s="719"/>
      <c r="EX27" s="719"/>
      <c r="EY27" s="720"/>
      <c r="EZ27" s="724">
        <v>4325</v>
      </c>
      <c r="FA27" s="725"/>
      <c r="FB27" s="725"/>
      <c r="FC27" s="725"/>
      <c r="FD27" s="725"/>
      <c r="FE27" s="725"/>
      <c r="FF27" s="725"/>
      <c r="FG27" s="726"/>
    </row>
    <row r="28" spans="2:163" ht="8.65" customHeight="1">
      <c r="B28" s="794"/>
      <c r="C28" s="795"/>
      <c r="D28" s="795"/>
      <c r="E28" s="795"/>
      <c r="F28" s="795"/>
      <c r="G28" s="795"/>
      <c r="H28" s="795"/>
      <c r="I28" s="795"/>
      <c r="J28" s="795"/>
      <c r="K28" s="795"/>
      <c r="L28" s="795"/>
      <c r="M28" s="803"/>
      <c r="N28" s="804"/>
      <c r="O28" s="804"/>
      <c r="P28" s="804"/>
      <c r="Q28" s="804"/>
      <c r="R28" s="804"/>
      <c r="S28" s="804"/>
      <c r="T28" s="804"/>
      <c r="U28" s="804"/>
      <c r="V28" s="804"/>
      <c r="W28" s="804"/>
      <c r="X28" s="804"/>
      <c r="Y28" s="804"/>
      <c r="Z28" s="804"/>
      <c r="AA28" s="804"/>
      <c r="AB28" s="805"/>
      <c r="AC28" s="812"/>
      <c r="AD28" s="813"/>
      <c r="AE28" s="813"/>
      <c r="AF28" s="813"/>
      <c r="AG28" s="814"/>
      <c r="AH28" s="822"/>
      <c r="AI28" s="813"/>
      <c r="AJ28" s="813"/>
      <c r="AK28" s="823"/>
      <c r="AL28" s="812"/>
      <c r="AM28" s="813"/>
      <c r="AN28" s="813"/>
      <c r="AO28" s="813"/>
      <c r="AP28" s="814"/>
      <c r="AQ28" s="822"/>
      <c r="AR28" s="813"/>
      <c r="AS28" s="813"/>
      <c r="AT28" s="863"/>
      <c r="AU28" s="794"/>
      <c r="AV28" s="795"/>
      <c r="AW28" s="795"/>
      <c r="AX28" s="795"/>
      <c r="AY28" s="795"/>
      <c r="AZ28" s="795"/>
      <c r="BA28" s="795"/>
      <c r="BB28" s="795"/>
      <c r="BC28" s="795"/>
      <c r="BD28" s="796"/>
      <c r="BE28" s="846"/>
      <c r="BF28" s="847"/>
      <c r="BG28" s="847"/>
      <c r="BH28" s="847"/>
      <c r="BI28" s="847"/>
      <c r="BJ28" s="939"/>
      <c r="BK28" s="943"/>
      <c r="BL28" s="847"/>
      <c r="BM28" s="847"/>
      <c r="BN28" s="847"/>
      <c r="BO28" s="847"/>
      <c r="BP28" s="847"/>
      <c r="BQ28" s="944"/>
      <c r="BR28" s="846"/>
      <c r="BS28" s="847"/>
      <c r="BT28" s="847"/>
      <c r="BU28" s="847"/>
      <c r="BV28" s="847"/>
      <c r="BW28" s="847"/>
      <c r="BX28" s="848"/>
      <c r="BY28" s="854"/>
      <c r="BZ28" s="854"/>
      <c r="CA28" s="854"/>
      <c r="CB28" s="854"/>
      <c r="CC28" s="854"/>
      <c r="CD28" s="854"/>
      <c r="CE28" s="854"/>
      <c r="CF28" s="854"/>
      <c r="CG28" s="855"/>
      <c r="CH28" s="835"/>
      <c r="CI28" s="835"/>
      <c r="CJ28" s="835"/>
      <c r="CK28" s="835"/>
      <c r="CL28" s="859"/>
      <c r="CM28" s="826"/>
      <c r="CN28" s="827"/>
      <c r="CO28" s="827"/>
      <c r="CP28" s="827"/>
      <c r="CQ28" s="827"/>
      <c r="CR28" s="827"/>
      <c r="CS28" s="827"/>
      <c r="CT28" s="827"/>
      <c r="CU28" s="827"/>
      <c r="CV28" s="827"/>
      <c r="CW28" s="827"/>
      <c r="CX28" s="827"/>
      <c r="CY28" s="827"/>
      <c r="CZ28" s="827"/>
      <c r="DA28" s="827"/>
      <c r="DB28" s="827"/>
      <c r="DC28" s="828"/>
      <c r="DD28" s="834"/>
      <c r="DE28" s="835"/>
      <c r="DF28" s="835"/>
      <c r="DG28" s="835"/>
      <c r="DH28" s="835"/>
      <c r="DI28" s="836"/>
      <c r="DJ28" s="816"/>
      <c r="DK28" s="771"/>
      <c r="DL28" s="771"/>
      <c r="DM28" s="771"/>
      <c r="DN28" s="771"/>
      <c r="DO28" s="771"/>
      <c r="DP28" s="771"/>
      <c r="DQ28" s="771"/>
      <c r="DR28" s="771"/>
      <c r="DS28" s="771"/>
      <c r="DT28" s="771"/>
      <c r="DU28" s="771"/>
      <c r="DV28" s="771"/>
      <c r="DW28" s="771"/>
      <c r="DX28" s="771"/>
      <c r="DY28" s="771"/>
      <c r="DZ28" s="772"/>
      <c r="EA28" s="757"/>
      <c r="EB28" s="757"/>
      <c r="EC28" s="757"/>
      <c r="ED28" s="757"/>
      <c r="EE28" s="757"/>
      <c r="EF28" s="757"/>
      <c r="EG28" s="757"/>
      <c r="EH28" s="757"/>
      <c r="EI28" s="757"/>
      <c r="EJ28" s="757"/>
      <c r="EK28" s="757"/>
      <c r="EL28" s="757"/>
      <c r="EM28" s="757"/>
      <c r="EN28" s="757"/>
      <c r="EO28" s="757"/>
      <c r="EP28" s="757"/>
      <c r="EQ28" s="757"/>
      <c r="ER28" s="721"/>
      <c r="ES28" s="722"/>
      <c r="ET28" s="722"/>
      <c r="EU28" s="722"/>
      <c r="EV28" s="722"/>
      <c r="EW28" s="722"/>
      <c r="EX28" s="722"/>
      <c r="EY28" s="723"/>
      <c r="EZ28" s="727"/>
      <c r="FA28" s="728"/>
      <c r="FB28" s="728"/>
      <c r="FC28" s="728"/>
      <c r="FD28" s="728"/>
      <c r="FE28" s="728"/>
      <c r="FF28" s="728"/>
      <c r="FG28" s="729"/>
    </row>
    <row r="29" spans="2:163" ht="8.65" customHeight="1">
      <c r="B29" s="794"/>
      <c r="C29" s="795"/>
      <c r="D29" s="795"/>
      <c r="E29" s="795"/>
      <c r="F29" s="795"/>
      <c r="G29" s="795"/>
      <c r="H29" s="795"/>
      <c r="I29" s="795"/>
      <c r="J29" s="795"/>
      <c r="K29" s="795"/>
      <c r="L29" s="795"/>
      <c r="M29" s="800" t="s">
        <v>58</v>
      </c>
      <c r="N29" s="801"/>
      <c r="O29" s="801"/>
      <c r="P29" s="801"/>
      <c r="Q29" s="801"/>
      <c r="R29" s="801"/>
      <c r="S29" s="801"/>
      <c r="T29" s="801"/>
      <c r="U29" s="801"/>
      <c r="V29" s="801"/>
      <c r="W29" s="801"/>
      <c r="X29" s="801"/>
      <c r="Y29" s="801"/>
      <c r="Z29" s="801"/>
      <c r="AA29" s="801"/>
      <c r="AB29" s="802"/>
      <c r="AC29" s="809">
        <v>19.2</v>
      </c>
      <c r="AD29" s="810"/>
      <c r="AE29" s="810"/>
      <c r="AF29" s="810"/>
      <c r="AG29" s="811"/>
      <c r="AH29" s="820">
        <f>AC29</f>
        <v>19.2</v>
      </c>
      <c r="AI29" s="810"/>
      <c r="AJ29" s="810"/>
      <c r="AK29" s="821"/>
      <c r="AL29" s="809">
        <v>6.4</v>
      </c>
      <c r="AM29" s="810"/>
      <c r="AN29" s="810"/>
      <c r="AO29" s="810"/>
      <c r="AP29" s="811"/>
      <c r="AQ29" s="820">
        <f>AL29</f>
        <v>6.4</v>
      </c>
      <c r="AR29" s="810"/>
      <c r="AS29" s="810"/>
      <c r="AT29" s="862"/>
      <c r="AU29" s="794"/>
      <c r="AV29" s="795"/>
      <c r="AW29" s="795"/>
      <c r="AX29" s="795"/>
      <c r="AY29" s="795"/>
      <c r="AZ29" s="795"/>
      <c r="BA29" s="795"/>
      <c r="BB29" s="795"/>
      <c r="BC29" s="795"/>
      <c r="BD29" s="796"/>
      <c r="BE29" s="846"/>
      <c r="BF29" s="847"/>
      <c r="BG29" s="847"/>
      <c r="BH29" s="847"/>
      <c r="BI29" s="847"/>
      <c r="BJ29" s="939"/>
      <c r="BK29" s="943"/>
      <c r="BL29" s="847"/>
      <c r="BM29" s="847"/>
      <c r="BN29" s="847"/>
      <c r="BO29" s="847"/>
      <c r="BP29" s="847"/>
      <c r="BQ29" s="944"/>
      <c r="BR29" s="846"/>
      <c r="BS29" s="847"/>
      <c r="BT29" s="847"/>
      <c r="BU29" s="847"/>
      <c r="BV29" s="847"/>
      <c r="BW29" s="847"/>
      <c r="BX29" s="848"/>
      <c r="BY29" s="854"/>
      <c r="BZ29" s="854"/>
      <c r="CA29" s="854"/>
      <c r="CB29" s="854"/>
      <c r="CC29" s="854"/>
      <c r="CD29" s="854"/>
      <c r="CE29" s="854"/>
      <c r="CF29" s="854"/>
      <c r="CG29" s="855"/>
      <c r="CH29" s="835"/>
      <c r="CI29" s="835"/>
      <c r="CJ29" s="835"/>
      <c r="CK29" s="835"/>
      <c r="CL29" s="859"/>
      <c r="CM29" s="826"/>
      <c r="CN29" s="827"/>
      <c r="CO29" s="827"/>
      <c r="CP29" s="827"/>
      <c r="CQ29" s="827"/>
      <c r="CR29" s="827"/>
      <c r="CS29" s="827"/>
      <c r="CT29" s="827"/>
      <c r="CU29" s="827"/>
      <c r="CV29" s="827"/>
      <c r="CW29" s="827"/>
      <c r="CX29" s="827"/>
      <c r="CY29" s="827"/>
      <c r="CZ29" s="827"/>
      <c r="DA29" s="827"/>
      <c r="DB29" s="827"/>
      <c r="DC29" s="828"/>
      <c r="DD29" s="834"/>
      <c r="DE29" s="835"/>
      <c r="DF29" s="835"/>
      <c r="DG29" s="835"/>
      <c r="DH29" s="835"/>
      <c r="DI29" s="836"/>
      <c r="DJ29" s="816"/>
      <c r="DK29" s="771"/>
      <c r="DL29" s="771"/>
      <c r="DM29" s="771"/>
      <c r="DN29" s="771"/>
      <c r="DO29" s="771"/>
      <c r="DP29" s="771"/>
      <c r="DQ29" s="771"/>
      <c r="DR29" s="771"/>
      <c r="DS29" s="771"/>
      <c r="DT29" s="771"/>
      <c r="DU29" s="771"/>
      <c r="DV29" s="771"/>
      <c r="DW29" s="771"/>
      <c r="DX29" s="771"/>
      <c r="DY29" s="771"/>
      <c r="DZ29" s="772"/>
      <c r="EA29" s="757" t="s">
        <v>65</v>
      </c>
      <c r="EB29" s="757"/>
      <c r="EC29" s="757"/>
      <c r="ED29" s="757"/>
      <c r="EE29" s="757"/>
      <c r="EF29" s="757"/>
      <c r="EG29" s="757"/>
      <c r="EH29" s="757"/>
      <c r="EI29" s="757"/>
      <c r="EJ29" s="757"/>
      <c r="EK29" s="757"/>
      <c r="EL29" s="757"/>
      <c r="EM29" s="757"/>
      <c r="EN29" s="757"/>
      <c r="EO29" s="757"/>
      <c r="EP29" s="757"/>
      <c r="EQ29" s="757"/>
      <c r="ER29" s="718">
        <v>2.5299999999999998</v>
      </c>
      <c r="ES29" s="719"/>
      <c r="ET29" s="719"/>
      <c r="EU29" s="719"/>
      <c r="EV29" s="719"/>
      <c r="EW29" s="719"/>
      <c r="EX29" s="719"/>
      <c r="EY29" s="720"/>
      <c r="EZ29" s="724">
        <v>3300</v>
      </c>
      <c r="FA29" s="725"/>
      <c r="FB29" s="725"/>
      <c r="FC29" s="725"/>
      <c r="FD29" s="725"/>
      <c r="FE29" s="725"/>
      <c r="FF29" s="725"/>
      <c r="FG29" s="726"/>
    </row>
    <row r="30" spans="2:163" ht="8.65" customHeight="1">
      <c r="B30" s="797"/>
      <c r="C30" s="798"/>
      <c r="D30" s="798"/>
      <c r="E30" s="798"/>
      <c r="F30" s="798"/>
      <c r="G30" s="798"/>
      <c r="H30" s="798"/>
      <c r="I30" s="798"/>
      <c r="J30" s="798"/>
      <c r="K30" s="798"/>
      <c r="L30" s="798"/>
      <c r="M30" s="803"/>
      <c r="N30" s="804"/>
      <c r="O30" s="804"/>
      <c r="P30" s="804"/>
      <c r="Q30" s="804"/>
      <c r="R30" s="804"/>
      <c r="S30" s="804"/>
      <c r="T30" s="804"/>
      <c r="U30" s="804"/>
      <c r="V30" s="804"/>
      <c r="W30" s="804"/>
      <c r="X30" s="804"/>
      <c r="Y30" s="804"/>
      <c r="Z30" s="804"/>
      <c r="AA30" s="804"/>
      <c r="AB30" s="805"/>
      <c r="AC30" s="812"/>
      <c r="AD30" s="813"/>
      <c r="AE30" s="813"/>
      <c r="AF30" s="813"/>
      <c r="AG30" s="814"/>
      <c r="AH30" s="822"/>
      <c r="AI30" s="813"/>
      <c r="AJ30" s="813"/>
      <c r="AK30" s="823"/>
      <c r="AL30" s="812"/>
      <c r="AM30" s="813"/>
      <c r="AN30" s="813"/>
      <c r="AO30" s="813"/>
      <c r="AP30" s="814"/>
      <c r="AQ30" s="822"/>
      <c r="AR30" s="813"/>
      <c r="AS30" s="813"/>
      <c r="AT30" s="863"/>
      <c r="AU30" s="797"/>
      <c r="AV30" s="798"/>
      <c r="AW30" s="798"/>
      <c r="AX30" s="798"/>
      <c r="AY30" s="798"/>
      <c r="AZ30" s="798"/>
      <c r="BA30" s="798"/>
      <c r="BB30" s="798"/>
      <c r="BC30" s="798"/>
      <c r="BD30" s="799"/>
      <c r="BE30" s="849"/>
      <c r="BF30" s="850"/>
      <c r="BG30" s="850"/>
      <c r="BH30" s="850"/>
      <c r="BI30" s="850"/>
      <c r="BJ30" s="940"/>
      <c r="BK30" s="943"/>
      <c r="BL30" s="847"/>
      <c r="BM30" s="847"/>
      <c r="BN30" s="847"/>
      <c r="BO30" s="847"/>
      <c r="BP30" s="847"/>
      <c r="BQ30" s="944"/>
      <c r="BR30" s="849"/>
      <c r="BS30" s="850"/>
      <c r="BT30" s="850"/>
      <c r="BU30" s="850"/>
      <c r="BV30" s="850"/>
      <c r="BW30" s="850"/>
      <c r="BX30" s="851"/>
      <c r="BY30" s="856"/>
      <c r="BZ30" s="856"/>
      <c r="CA30" s="856"/>
      <c r="CB30" s="856"/>
      <c r="CC30" s="856"/>
      <c r="CD30" s="856"/>
      <c r="CE30" s="856"/>
      <c r="CF30" s="856"/>
      <c r="CG30" s="857"/>
      <c r="CH30" s="838"/>
      <c r="CI30" s="838"/>
      <c r="CJ30" s="838"/>
      <c r="CK30" s="838"/>
      <c r="CL30" s="860"/>
      <c r="CM30" s="829"/>
      <c r="CN30" s="804"/>
      <c r="CO30" s="804"/>
      <c r="CP30" s="804"/>
      <c r="CQ30" s="804"/>
      <c r="CR30" s="804"/>
      <c r="CS30" s="804"/>
      <c r="CT30" s="804"/>
      <c r="CU30" s="804"/>
      <c r="CV30" s="804"/>
      <c r="CW30" s="804"/>
      <c r="CX30" s="804"/>
      <c r="CY30" s="804"/>
      <c r="CZ30" s="804"/>
      <c r="DA30" s="804"/>
      <c r="DB30" s="804"/>
      <c r="DC30" s="830"/>
      <c r="DD30" s="837"/>
      <c r="DE30" s="838"/>
      <c r="DF30" s="838"/>
      <c r="DG30" s="838"/>
      <c r="DH30" s="838"/>
      <c r="DI30" s="839"/>
      <c r="DJ30" s="816"/>
      <c r="DK30" s="771"/>
      <c r="DL30" s="771"/>
      <c r="DM30" s="771"/>
      <c r="DN30" s="771"/>
      <c r="DO30" s="771"/>
      <c r="DP30" s="771"/>
      <c r="DQ30" s="771"/>
      <c r="DR30" s="771"/>
      <c r="DS30" s="771"/>
      <c r="DT30" s="771"/>
      <c r="DU30" s="771"/>
      <c r="DV30" s="771"/>
      <c r="DW30" s="771"/>
      <c r="DX30" s="771"/>
      <c r="DY30" s="771"/>
      <c r="DZ30" s="772"/>
      <c r="EA30" s="757"/>
      <c r="EB30" s="757"/>
      <c r="EC30" s="757"/>
      <c r="ED30" s="757"/>
      <c r="EE30" s="757"/>
      <c r="EF30" s="757"/>
      <c r="EG30" s="757"/>
      <c r="EH30" s="757"/>
      <c r="EI30" s="757"/>
      <c r="EJ30" s="757"/>
      <c r="EK30" s="757"/>
      <c r="EL30" s="757"/>
      <c r="EM30" s="757"/>
      <c r="EN30" s="757"/>
      <c r="EO30" s="757"/>
      <c r="EP30" s="757"/>
      <c r="EQ30" s="757"/>
      <c r="ER30" s="721"/>
      <c r="ES30" s="722"/>
      <c r="ET30" s="722"/>
      <c r="EU30" s="722"/>
      <c r="EV30" s="722"/>
      <c r="EW30" s="722"/>
      <c r="EX30" s="722"/>
      <c r="EY30" s="723"/>
      <c r="EZ30" s="727"/>
      <c r="FA30" s="728"/>
      <c r="FB30" s="728"/>
      <c r="FC30" s="728"/>
      <c r="FD30" s="728"/>
      <c r="FE30" s="728"/>
      <c r="FF30" s="728"/>
      <c r="FG30" s="729"/>
    </row>
    <row r="31" spans="2:163" ht="8.65" customHeight="1">
      <c r="B31" s="791" t="s">
        <v>73</v>
      </c>
      <c r="C31" s="792"/>
      <c r="D31" s="792"/>
      <c r="E31" s="792"/>
      <c r="F31" s="792"/>
      <c r="G31" s="792"/>
      <c r="H31" s="792"/>
      <c r="I31" s="792"/>
      <c r="J31" s="792"/>
      <c r="K31" s="792"/>
      <c r="L31" s="792"/>
      <c r="M31" s="800" t="s">
        <v>63</v>
      </c>
      <c r="N31" s="801"/>
      <c r="O31" s="801"/>
      <c r="P31" s="801"/>
      <c r="Q31" s="801"/>
      <c r="R31" s="801"/>
      <c r="S31" s="801"/>
      <c r="T31" s="801"/>
      <c r="U31" s="801"/>
      <c r="V31" s="801"/>
      <c r="W31" s="801"/>
      <c r="X31" s="801"/>
      <c r="Y31" s="801"/>
      <c r="Z31" s="801"/>
      <c r="AA31" s="801"/>
      <c r="AB31" s="802"/>
      <c r="AC31" s="809">
        <v>17.5</v>
      </c>
      <c r="AD31" s="810"/>
      <c r="AE31" s="810"/>
      <c r="AF31" s="810"/>
      <c r="AG31" s="811"/>
      <c r="AH31" s="820">
        <f>AC31</f>
        <v>17.5</v>
      </c>
      <c r="AI31" s="810"/>
      <c r="AJ31" s="810"/>
      <c r="AK31" s="821"/>
      <c r="AL31" s="809">
        <v>5.9</v>
      </c>
      <c r="AM31" s="810"/>
      <c r="AN31" s="810"/>
      <c r="AO31" s="810"/>
      <c r="AP31" s="811"/>
      <c r="AQ31" s="820">
        <f>AL31</f>
        <v>5.9</v>
      </c>
      <c r="AR31" s="810"/>
      <c r="AS31" s="810"/>
      <c r="AT31" s="862"/>
      <c r="AU31" s="791" t="s">
        <v>72</v>
      </c>
      <c r="AV31" s="792"/>
      <c r="AW31" s="792"/>
      <c r="AX31" s="792"/>
      <c r="AY31" s="792"/>
      <c r="AZ31" s="792"/>
      <c r="BA31" s="792"/>
      <c r="BB31" s="792"/>
      <c r="BC31" s="792"/>
      <c r="BD31" s="793"/>
      <c r="BE31" s="843">
        <v>6.5</v>
      </c>
      <c r="BF31" s="844"/>
      <c r="BG31" s="844"/>
      <c r="BH31" s="844"/>
      <c r="BI31" s="844"/>
      <c r="BJ31" s="938"/>
      <c r="BK31" s="943"/>
      <c r="BL31" s="847"/>
      <c r="BM31" s="847"/>
      <c r="BN31" s="847"/>
      <c r="BO31" s="847"/>
      <c r="BP31" s="847"/>
      <c r="BQ31" s="944"/>
      <c r="BR31" s="843">
        <v>12</v>
      </c>
      <c r="BS31" s="844"/>
      <c r="BT31" s="844"/>
      <c r="BU31" s="844"/>
      <c r="BV31" s="844"/>
      <c r="BW31" s="844"/>
      <c r="BX31" s="845"/>
      <c r="BY31" s="289"/>
      <c r="BZ31" s="289"/>
      <c r="CA31" s="289"/>
      <c r="CB31" s="289"/>
      <c r="CC31" s="289"/>
      <c r="CD31" s="289"/>
      <c r="CE31" s="289"/>
      <c r="CF31" s="289"/>
      <c r="CG31" s="289"/>
      <c r="CH31" s="289"/>
      <c r="CI31" s="289"/>
      <c r="CJ31" s="289"/>
      <c r="CK31" s="289"/>
      <c r="CL31" s="289"/>
      <c r="CM31" s="861" t="s">
        <v>71</v>
      </c>
      <c r="CN31" s="801"/>
      <c r="CO31" s="801"/>
      <c r="CP31" s="801"/>
      <c r="CQ31" s="801"/>
      <c r="CR31" s="801"/>
      <c r="CS31" s="801"/>
      <c r="CT31" s="801"/>
      <c r="CU31" s="801"/>
      <c r="CV31" s="801"/>
      <c r="CW31" s="801"/>
      <c r="CX31" s="801"/>
      <c r="CY31" s="801"/>
      <c r="CZ31" s="801"/>
      <c r="DA31" s="801"/>
      <c r="DB31" s="801"/>
      <c r="DC31" s="825"/>
      <c r="DD31" s="831">
        <v>0.16</v>
      </c>
      <c r="DE31" s="832"/>
      <c r="DF31" s="832"/>
      <c r="DG31" s="832"/>
      <c r="DH31" s="832"/>
      <c r="DI31" s="833"/>
      <c r="DJ31" s="816"/>
      <c r="DK31" s="771"/>
      <c r="DL31" s="771"/>
      <c r="DM31" s="771"/>
      <c r="DN31" s="771"/>
      <c r="DO31" s="771"/>
      <c r="DP31" s="771"/>
      <c r="DQ31" s="771"/>
      <c r="DR31" s="771"/>
      <c r="DS31" s="771"/>
      <c r="DT31" s="771"/>
      <c r="DU31" s="771"/>
      <c r="DV31" s="771"/>
      <c r="DW31" s="771"/>
      <c r="DX31" s="771"/>
      <c r="DY31" s="771"/>
      <c r="DZ31" s="772"/>
      <c r="EA31" s="757" t="s">
        <v>62</v>
      </c>
      <c r="EB31" s="757"/>
      <c r="EC31" s="757"/>
      <c r="ED31" s="757"/>
      <c r="EE31" s="757"/>
      <c r="EF31" s="757"/>
      <c r="EG31" s="757"/>
      <c r="EH31" s="757"/>
      <c r="EI31" s="757"/>
      <c r="EJ31" s="757"/>
      <c r="EK31" s="757"/>
      <c r="EL31" s="757"/>
      <c r="EM31" s="757"/>
      <c r="EN31" s="757"/>
      <c r="EO31" s="757"/>
      <c r="EP31" s="757"/>
      <c r="EQ31" s="757"/>
      <c r="ER31" s="713">
        <v>3.05</v>
      </c>
      <c r="ES31" s="713"/>
      <c r="ET31" s="713"/>
      <c r="EU31" s="713"/>
      <c r="EV31" s="713"/>
      <c r="EW31" s="713"/>
      <c r="EX31" s="713"/>
      <c r="EY31" s="713"/>
      <c r="EZ31" s="714">
        <v>2975</v>
      </c>
      <c r="FA31" s="714"/>
      <c r="FB31" s="714"/>
      <c r="FC31" s="714"/>
      <c r="FD31" s="714"/>
      <c r="FE31" s="714"/>
      <c r="FF31" s="714"/>
      <c r="FG31" s="715"/>
    </row>
    <row r="32" spans="2:163" ht="8.65" customHeight="1">
      <c r="B32" s="794"/>
      <c r="C32" s="795"/>
      <c r="D32" s="795"/>
      <c r="E32" s="795"/>
      <c r="F32" s="795"/>
      <c r="G32" s="795"/>
      <c r="H32" s="795"/>
      <c r="I32" s="795"/>
      <c r="J32" s="795"/>
      <c r="K32" s="795"/>
      <c r="L32" s="795"/>
      <c r="M32" s="803"/>
      <c r="N32" s="804"/>
      <c r="O32" s="804"/>
      <c r="P32" s="804"/>
      <c r="Q32" s="804"/>
      <c r="R32" s="804"/>
      <c r="S32" s="804"/>
      <c r="T32" s="804"/>
      <c r="U32" s="804"/>
      <c r="V32" s="804"/>
      <c r="W32" s="804"/>
      <c r="X32" s="804"/>
      <c r="Y32" s="804"/>
      <c r="Z32" s="804"/>
      <c r="AA32" s="804"/>
      <c r="AB32" s="805"/>
      <c r="AC32" s="812"/>
      <c r="AD32" s="813"/>
      <c r="AE32" s="813"/>
      <c r="AF32" s="813"/>
      <c r="AG32" s="814"/>
      <c r="AH32" s="822"/>
      <c r="AI32" s="813"/>
      <c r="AJ32" s="813"/>
      <c r="AK32" s="823"/>
      <c r="AL32" s="812"/>
      <c r="AM32" s="813"/>
      <c r="AN32" s="813"/>
      <c r="AO32" s="813"/>
      <c r="AP32" s="814"/>
      <c r="AQ32" s="822"/>
      <c r="AR32" s="813"/>
      <c r="AS32" s="813"/>
      <c r="AT32" s="863"/>
      <c r="AU32" s="794"/>
      <c r="AV32" s="795"/>
      <c r="AW32" s="795"/>
      <c r="AX32" s="795"/>
      <c r="AY32" s="795"/>
      <c r="AZ32" s="795"/>
      <c r="BA32" s="795"/>
      <c r="BB32" s="795"/>
      <c r="BC32" s="795"/>
      <c r="BD32" s="796"/>
      <c r="BE32" s="846"/>
      <c r="BF32" s="847"/>
      <c r="BG32" s="847"/>
      <c r="BH32" s="847"/>
      <c r="BI32" s="847"/>
      <c r="BJ32" s="939"/>
      <c r="BK32" s="943"/>
      <c r="BL32" s="847"/>
      <c r="BM32" s="847"/>
      <c r="BN32" s="847"/>
      <c r="BO32" s="847"/>
      <c r="BP32" s="847"/>
      <c r="BQ32" s="944"/>
      <c r="BR32" s="846"/>
      <c r="BS32" s="847"/>
      <c r="BT32" s="847"/>
      <c r="BU32" s="847"/>
      <c r="BV32" s="847"/>
      <c r="BW32" s="847"/>
      <c r="BX32" s="848"/>
      <c r="BY32" s="289"/>
      <c r="BZ32" s="289"/>
      <c r="CA32" s="289"/>
      <c r="CB32" s="289"/>
      <c r="CC32" s="289"/>
      <c r="CD32" s="289"/>
      <c r="CE32" s="289"/>
      <c r="CF32" s="289"/>
      <c r="CG32" s="289"/>
      <c r="CH32" s="289"/>
      <c r="CI32" s="289"/>
      <c r="CJ32" s="289"/>
      <c r="CK32" s="289"/>
      <c r="CL32" s="289"/>
      <c r="CM32" s="826"/>
      <c r="CN32" s="827"/>
      <c r="CO32" s="827"/>
      <c r="CP32" s="827"/>
      <c r="CQ32" s="827"/>
      <c r="CR32" s="827"/>
      <c r="CS32" s="827"/>
      <c r="CT32" s="827"/>
      <c r="CU32" s="827"/>
      <c r="CV32" s="827"/>
      <c r="CW32" s="827"/>
      <c r="CX32" s="827"/>
      <c r="CY32" s="827"/>
      <c r="CZ32" s="827"/>
      <c r="DA32" s="827"/>
      <c r="DB32" s="827"/>
      <c r="DC32" s="828"/>
      <c r="DD32" s="834"/>
      <c r="DE32" s="835"/>
      <c r="DF32" s="835"/>
      <c r="DG32" s="835"/>
      <c r="DH32" s="835"/>
      <c r="DI32" s="836"/>
      <c r="DJ32" s="816"/>
      <c r="DK32" s="771"/>
      <c r="DL32" s="771"/>
      <c r="DM32" s="771"/>
      <c r="DN32" s="771"/>
      <c r="DO32" s="771"/>
      <c r="DP32" s="771"/>
      <c r="DQ32" s="771"/>
      <c r="DR32" s="771"/>
      <c r="DS32" s="771"/>
      <c r="DT32" s="771"/>
      <c r="DU32" s="771"/>
      <c r="DV32" s="771"/>
      <c r="DW32" s="771"/>
      <c r="DX32" s="771"/>
      <c r="DY32" s="771"/>
      <c r="DZ32" s="772"/>
      <c r="EA32" s="757"/>
      <c r="EB32" s="757"/>
      <c r="EC32" s="757"/>
      <c r="ED32" s="757"/>
      <c r="EE32" s="757"/>
      <c r="EF32" s="757"/>
      <c r="EG32" s="757"/>
      <c r="EH32" s="757"/>
      <c r="EI32" s="757"/>
      <c r="EJ32" s="757"/>
      <c r="EK32" s="757"/>
      <c r="EL32" s="757"/>
      <c r="EM32" s="757"/>
      <c r="EN32" s="757"/>
      <c r="EO32" s="757"/>
      <c r="EP32" s="757"/>
      <c r="EQ32" s="757"/>
      <c r="ER32" s="713"/>
      <c r="ES32" s="713"/>
      <c r="ET32" s="713"/>
      <c r="EU32" s="713"/>
      <c r="EV32" s="713"/>
      <c r="EW32" s="713"/>
      <c r="EX32" s="713"/>
      <c r="EY32" s="713"/>
      <c r="EZ32" s="714"/>
      <c r="FA32" s="714"/>
      <c r="FB32" s="714"/>
      <c r="FC32" s="714"/>
      <c r="FD32" s="714"/>
      <c r="FE32" s="714"/>
      <c r="FF32" s="714"/>
      <c r="FG32" s="715"/>
    </row>
    <row r="33" spans="2:163" ht="8.65" customHeight="1">
      <c r="B33" s="794"/>
      <c r="C33" s="795"/>
      <c r="D33" s="795"/>
      <c r="E33" s="795"/>
      <c r="F33" s="795"/>
      <c r="G33" s="795"/>
      <c r="H33" s="795"/>
      <c r="I33" s="795"/>
      <c r="J33" s="795"/>
      <c r="K33" s="795"/>
      <c r="L33" s="795"/>
      <c r="M33" s="800" t="s">
        <v>61</v>
      </c>
      <c r="N33" s="801"/>
      <c r="O33" s="801"/>
      <c r="P33" s="801"/>
      <c r="Q33" s="801"/>
      <c r="R33" s="801"/>
      <c r="S33" s="801"/>
      <c r="T33" s="801"/>
      <c r="U33" s="801"/>
      <c r="V33" s="801"/>
      <c r="W33" s="801"/>
      <c r="X33" s="801"/>
      <c r="Y33" s="801"/>
      <c r="Z33" s="801"/>
      <c r="AA33" s="801"/>
      <c r="AB33" s="802"/>
      <c r="AC33" s="809">
        <v>17.899999999999999</v>
      </c>
      <c r="AD33" s="810"/>
      <c r="AE33" s="810"/>
      <c r="AF33" s="810"/>
      <c r="AG33" s="811"/>
      <c r="AH33" s="820">
        <f>AC33</f>
        <v>17.899999999999999</v>
      </c>
      <c r="AI33" s="810"/>
      <c r="AJ33" s="810"/>
      <c r="AK33" s="821"/>
      <c r="AL33" s="809">
        <v>6</v>
      </c>
      <c r="AM33" s="810"/>
      <c r="AN33" s="810"/>
      <c r="AO33" s="810"/>
      <c r="AP33" s="811"/>
      <c r="AQ33" s="820">
        <f>AL33</f>
        <v>6</v>
      </c>
      <c r="AR33" s="810"/>
      <c r="AS33" s="810"/>
      <c r="AT33" s="862"/>
      <c r="AU33" s="794"/>
      <c r="AV33" s="795"/>
      <c r="AW33" s="795"/>
      <c r="AX33" s="795"/>
      <c r="AY33" s="795"/>
      <c r="AZ33" s="795"/>
      <c r="BA33" s="795"/>
      <c r="BB33" s="795"/>
      <c r="BC33" s="795"/>
      <c r="BD33" s="796"/>
      <c r="BE33" s="846"/>
      <c r="BF33" s="847"/>
      <c r="BG33" s="847"/>
      <c r="BH33" s="847"/>
      <c r="BI33" s="847"/>
      <c r="BJ33" s="939"/>
      <c r="BK33" s="943"/>
      <c r="BL33" s="847"/>
      <c r="BM33" s="847"/>
      <c r="BN33" s="847"/>
      <c r="BO33" s="847"/>
      <c r="BP33" s="847"/>
      <c r="BQ33" s="944"/>
      <c r="BR33" s="846"/>
      <c r="BS33" s="847"/>
      <c r="BT33" s="847"/>
      <c r="BU33" s="847"/>
      <c r="BV33" s="847"/>
      <c r="BW33" s="847"/>
      <c r="BX33" s="848"/>
      <c r="BY33" s="289"/>
      <c r="BZ33" s="289"/>
      <c r="CA33" s="289"/>
      <c r="CB33" s="289"/>
      <c r="CC33" s="289"/>
      <c r="CD33" s="289"/>
      <c r="CE33" s="289"/>
      <c r="CF33" s="289"/>
      <c r="CG33" s="289"/>
      <c r="CH33" s="289"/>
      <c r="CI33" s="289"/>
      <c r="CJ33" s="289"/>
      <c r="CK33" s="289"/>
      <c r="CL33" s="289"/>
      <c r="CM33" s="826"/>
      <c r="CN33" s="827"/>
      <c r="CO33" s="827"/>
      <c r="CP33" s="827"/>
      <c r="CQ33" s="827"/>
      <c r="CR33" s="827"/>
      <c r="CS33" s="827"/>
      <c r="CT33" s="827"/>
      <c r="CU33" s="827"/>
      <c r="CV33" s="827"/>
      <c r="CW33" s="827"/>
      <c r="CX33" s="827"/>
      <c r="CY33" s="827"/>
      <c r="CZ33" s="827"/>
      <c r="DA33" s="827"/>
      <c r="DB33" s="827"/>
      <c r="DC33" s="828"/>
      <c r="DD33" s="834"/>
      <c r="DE33" s="835"/>
      <c r="DF33" s="835"/>
      <c r="DG33" s="835"/>
      <c r="DH33" s="835"/>
      <c r="DI33" s="836"/>
      <c r="DJ33" s="816"/>
      <c r="DK33" s="771"/>
      <c r="DL33" s="771"/>
      <c r="DM33" s="771"/>
      <c r="DN33" s="771"/>
      <c r="DO33" s="771"/>
      <c r="DP33" s="771"/>
      <c r="DQ33" s="771"/>
      <c r="DR33" s="771"/>
      <c r="DS33" s="771"/>
      <c r="DT33" s="771"/>
      <c r="DU33" s="771"/>
      <c r="DV33" s="771"/>
      <c r="DW33" s="771"/>
      <c r="DX33" s="771"/>
      <c r="DY33" s="771"/>
      <c r="DZ33" s="772"/>
      <c r="EA33" s="757" t="s">
        <v>60</v>
      </c>
      <c r="EB33" s="757"/>
      <c r="EC33" s="757"/>
      <c r="ED33" s="757"/>
      <c r="EE33" s="757"/>
      <c r="EF33" s="757"/>
      <c r="EG33" s="757"/>
      <c r="EH33" s="757"/>
      <c r="EI33" s="757"/>
      <c r="EJ33" s="757"/>
      <c r="EK33" s="757"/>
      <c r="EL33" s="757"/>
      <c r="EM33" s="757"/>
      <c r="EN33" s="757"/>
      <c r="EO33" s="757"/>
      <c r="EP33" s="757"/>
      <c r="EQ33" s="757"/>
      <c r="ER33" s="713">
        <v>1.59</v>
      </c>
      <c r="ES33" s="713"/>
      <c r="ET33" s="713"/>
      <c r="EU33" s="713"/>
      <c r="EV33" s="713"/>
      <c r="EW33" s="713"/>
      <c r="EX33" s="713"/>
      <c r="EY33" s="713"/>
      <c r="EZ33" s="714">
        <v>2450</v>
      </c>
      <c r="FA33" s="714"/>
      <c r="FB33" s="714"/>
      <c r="FC33" s="714"/>
      <c r="FD33" s="714"/>
      <c r="FE33" s="714"/>
      <c r="FF33" s="714"/>
      <c r="FG33" s="715"/>
    </row>
    <row r="34" spans="2:163" ht="8.65" customHeight="1">
      <c r="B34" s="794"/>
      <c r="C34" s="795"/>
      <c r="D34" s="795"/>
      <c r="E34" s="795"/>
      <c r="F34" s="795"/>
      <c r="G34" s="795"/>
      <c r="H34" s="795"/>
      <c r="I34" s="795"/>
      <c r="J34" s="795"/>
      <c r="K34" s="795"/>
      <c r="L34" s="795"/>
      <c r="M34" s="803"/>
      <c r="N34" s="804"/>
      <c r="O34" s="804"/>
      <c r="P34" s="804"/>
      <c r="Q34" s="804"/>
      <c r="R34" s="804"/>
      <c r="S34" s="804"/>
      <c r="T34" s="804"/>
      <c r="U34" s="804"/>
      <c r="V34" s="804"/>
      <c r="W34" s="804"/>
      <c r="X34" s="804"/>
      <c r="Y34" s="804"/>
      <c r="Z34" s="804"/>
      <c r="AA34" s="804"/>
      <c r="AB34" s="805"/>
      <c r="AC34" s="812"/>
      <c r="AD34" s="813"/>
      <c r="AE34" s="813"/>
      <c r="AF34" s="813"/>
      <c r="AG34" s="814"/>
      <c r="AH34" s="822"/>
      <c r="AI34" s="813"/>
      <c r="AJ34" s="813"/>
      <c r="AK34" s="823"/>
      <c r="AL34" s="812"/>
      <c r="AM34" s="813"/>
      <c r="AN34" s="813"/>
      <c r="AO34" s="813"/>
      <c r="AP34" s="814"/>
      <c r="AQ34" s="822"/>
      <c r="AR34" s="813"/>
      <c r="AS34" s="813"/>
      <c r="AT34" s="863"/>
      <c r="AU34" s="797"/>
      <c r="AV34" s="798"/>
      <c r="AW34" s="798"/>
      <c r="AX34" s="798"/>
      <c r="AY34" s="798"/>
      <c r="AZ34" s="798"/>
      <c r="BA34" s="798"/>
      <c r="BB34" s="798"/>
      <c r="BC34" s="798"/>
      <c r="BD34" s="799"/>
      <c r="BE34" s="846"/>
      <c r="BF34" s="847"/>
      <c r="BG34" s="847"/>
      <c r="BH34" s="847"/>
      <c r="BI34" s="847"/>
      <c r="BJ34" s="939"/>
      <c r="BK34" s="945"/>
      <c r="BL34" s="850"/>
      <c r="BM34" s="850"/>
      <c r="BN34" s="850"/>
      <c r="BO34" s="850"/>
      <c r="BP34" s="850"/>
      <c r="BQ34" s="946"/>
      <c r="BR34" s="846"/>
      <c r="BS34" s="847"/>
      <c r="BT34" s="847"/>
      <c r="BU34" s="847"/>
      <c r="BV34" s="847"/>
      <c r="BW34" s="847"/>
      <c r="BX34" s="848"/>
      <c r="BY34" s="289"/>
      <c r="BZ34" s="289"/>
      <c r="CA34" s="289"/>
      <c r="CB34" s="289"/>
      <c r="CC34" s="289"/>
      <c r="CD34" s="289"/>
      <c r="CE34" s="289"/>
      <c r="CF34" s="289"/>
      <c r="CG34" s="289"/>
      <c r="CH34" s="289"/>
      <c r="CI34" s="289"/>
      <c r="CJ34" s="289"/>
      <c r="CK34" s="289"/>
      <c r="CL34" s="289"/>
      <c r="CM34" s="826"/>
      <c r="CN34" s="827"/>
      <c r="CO34" s="827"/>
      <c r="CP34" s="827"/>
      <c r="CQ34" s="827"/>
      <c r="CR34" s="827"/>
      <c r="CS34" s="827"/>
      <c r="CT34" s="827"/>
      <c r="CU34" s="827"/>
      <c r="CV34" s="827"/>
      <c r="CW34" s="827"/>
      <c r="CX34" s="827"/>
      <c r="CY34" s="827"/>
      <c r="CZ34" s="827"/>
      <c r="DA34" s="827"/>
      <c r="DB34" s="827"/>
      <c r="DC34" s="828"/>
      <c r="DD34" s="834"/>
      <c r="DE34" s="835"/>
      <c r="DF34" s="835"/>
      <c r="DG34" s="835"/>
      <c r="DH34" s="835"/>
      <c r="DI34" s="836"/>
      <c r="DJ34" s="817"/>
      <c r="DK34" s="818"/>
      <c r="DL34" s="818"/>
      <c r="DM34" s="818"/>
      <c r="DN34" s="818"/>
      <c r="DO34" s="818"/>
      <c r="DP34" s="818"/>
      <c r="DQ34" s="818"/>
      <c r="DR34" s="818"/>
      <c r="DS34" s="818"/>
      <c r="DT34" s="818"/>
      <c r="DU34" s="818"/>
      <c r="DV34" s="818"/>
      <c r="DW34" s="818"/>
      <c r="DX34" s="818"/>
      <c r="DY34" s="818"/>
      <c r="DZ34" s="819"/>
      <c r="EA34" s="757"/>
      <c r="EB34" s="757"/>
      <c r="EC34" s="757"/>
      <c r="ED34" s="757"/>
      <c r="EE34" s="757"/>
      <c r="EF34" s="757"/>
      <c r="EG34" s="757"/>
      <c r="EH34" s="757"/>
      <c r="EI34" s="757"/>
      <c r="EJ34" s="757"/>
      <c r="EK34" s="757"/>
      <c r="EL34" s="757"/>
      <c r="EM34" s="757"/>
      <c r="EN34" s="757"/>
      <c r="EO34" s="757"/>
      <c r="EP34" s="757"/>
      <c r="EQ34" s="757"/>
      <c r="ER34" s="713"/>
      <c r="ES34" s="713"/>
      <c r="ET34" s="713"/>
      <c r="EU34" s="713"/>
      <c r="EV34" s="713"/>
      <c r="EW34" s="713"/>
      <c r="EX34" s="713"/>
      <c r="EY34" s="713"/>
      <c r="EZ34" s="714"/>
      <c r="FA34" s="714"/>
      <c r="FB34" s="714"/>
      <c r="FC34" s="714"/>
      <c r="FD34" s="714"/>
      <c r="FE34" s="714"/>
      <c r="FF34" s="714"/>
      <c r="FG34" s="715"/>
    </row>
    <row r="35" spans="2:163" ht="8.65" customHeight="1">
      <c r="B35" s="794"/>
      <c r="C35" s="795"/>
      <c r="D35" s="795"/>
      <c r="E35" s="795"/>
      <c r="F35" s="795"/>
      <c r="G35" s="795"/>
      <c r="H35" s="795"/>
      <c r="I35" s="795"/>
      <c r="J35" s="795"/>
      <c r="K35" s="795"/>
      <c r="L35" s="795"/>
      <c r="M35" s="800" t="s">
        <v>59</v>
      </c>
      <c r="N35" s="801"/>
      <c r="O35" s="801"/>
      <c r="P35" s="801"/>
      <c r="Q35" s="801"/>
      <c r="R35" s="801"/>
      <c r="S35" s="801"/>
      <c r="T35" s="801"/>
      <c r="U35" s="801"/>
      <c r="V35" s="801"/>
      <c r="W35" s="801"/>
      <c r="X35" s="801"/>
      <c r="Y35" s="801"/>
      <c r="Z35" s="801"/>
      <c r="AA35" s="801"/>
      <c r="AB35" s="802"/>
      <c r="AC35" s="809">
        <v>18.2</v>
      </c>
      <c r="AD35" s="810"/>
      <c r="AE35" s="810"/>
      <c r="AF35" s="810"/>
      <c r="AG35" s="811"/>
      <c r="AH35" s="820">
        <f>AC35</f>
        <v>18.2</v>
      </c>
      <c r="AI35" s="810"/>
      <c r="AJ35" s="810"/>
      <c r="AK35" s="821"/>
      <c r="AL35" s="809">
        <v>6.4</v>
      </c>
      <c r="AM35" s="810"/>
      <c r="AN35" s="810"/>
      <c r="AO35" s="810"/>
      <c r="AP35" s="811"/>
      <c r="AQ35" s="820">
        <f>AL35</f>
        <v>6.4</v>
      </c>
      <c r="AR35" s="810"/>
      <c r="AS35" s="810"/>
      <c r="AT35" s="862"/>
      <c r="AU35" s="791" t="s">
        <v>70</v>
      </c>
      <c r="AV35" s="792"/>
      <c r="AW35" s="792"/>
      <c r="AX35" s="792"/>
      <c r="AY35" s="792"/>
      <c r="AZ35" s="792"/>
      <c r="BA35" s="792"/>
      <c r="BB35" s="792"/>
      <c r="BC35" s="792"/>
      <c r="BD35" s="793"/>
      <c r="BE35" s="846"/>
      <c r="BF35" s="847"/>
      <c r="BG35" s="847"/>
      <c r="BH35" s="847"/>
      <c r="BI35" s="847"/>
      <c r="BJ35" s="939"/>
      <c r="BK35" s="941">
        <v>4.5</v>
      </c>
      <c r="BL35" s="844"/>
      <c r="BM35" s="844"/>
      <c r="BN35" s="844"/>
      <c r="BO35" s="844"/>
      <c r="BP35" s="844"/>
      <c r="BQ35" s="942"/>
      <c r="BR35" s="846"/>
      <c r="BS35" s="847"/>
      <c r="BT35" s="847"/>
      <c r="BU35" s="847"/>
      <c r="BV35" s="847"/>
      <c r="BW35" s="847"/>
      <c r="BX35" s="848"/>
      <c r="BY35" s="289"/>
      <c r="BZ35" s="289"/>
      <c r="CA35" s="289"/>
      <c r="CB35" s="289"/>
      <c r="CC35" s="289"/>
      <c r="CD35" s="289"/>
      <c r="CE35" s="289"/>
      <c r="CF35" s="289"/>
      <c r="CG35" s="289"/>
      <c r="CH35" s="289"/>
      <c r="CI35" s="289"/>
      <c r="CJ35" s="289"/>
      <c r="CK35" s="289"/>
      <c r="CL35" s="289"/>
      <c r="CM35" s="829"/>
      <c r="CN35" s="804"/>
      <c r="CO35" s="804"/>
      <c r="CP35" s="804"/>
      <c r="CQ35" s="804"/>
      <c r="CR35" s="804"/>
      <c r="CS35" s="804"/>
      <c r="CT35" s="804"/>
      <c r="CU35" s="804"/>
      <c r="CV35" s="804"/>
      <c r="CW35" s="804"/>
      <c r="CX35" s="804"/>
      <c r="CY35" s="804"/>
      <c r="CZ35" s="804"/>
      <c r="DA35" s="804"/>
      <c r="DB35" s="804"/>
      <c r="DC35" s="830"/>
      <c r="DD35" s="837"/>
      <c r="DE35" s="838"/>
      <c r="DF35" s="838"/>
      <c r="DG35" s="838"/>
      <c r="DH35" s="838"/>
      <c r="DI35" s="839"/>
      <c r="DJ35" s="773" t="s">
        <v>69</v>
      </c>
      <c r="DK35" s="774"/>
      <c r="DL35" s="774"/>
      <c r="DM35" s="774"/>
      <c r="DN35" s="774"/>
      <c r="DO35" s="774"/>
      <c r="DP35" s="775"/>
      <c r="DQ35" s="767" t="s">
        <v>68</v>
      </c>
      <c r="DR35" s="768"/>
      <c r="DS35" s="768"/>
      <c r="DT35" s="768"/>
      <c r="DU35" s="768"/>
      <c r="DV35" s="768"/>
      <c r="DW35" s="768"/>
      <c r="DX35" s="768"/>
      <c r="DY35" s="768"/>
      <c r="DZ35" s="769"/>
      <c r="EA35" s="757" t="s">
        <v>66</v>
      </c>
      <c r="EB35" s="757"/>
      <c r="EC35" s="757"/>
      <c r="ED35" s="757"/>
      <c r="EE35" s="757"/>
      <c r="EF35" s="757"/>
      <c r="EG35" s="757"/>
      <c r="EH35" s="757"/>
      <c r="EI35" s="757"/>
      <c r="EJ35" s="757"/>
      <c r="EK35" s="757"/>
      <c r="EL35" s="757"/>
      <c r="EM35" s="757"/>
      <c r="EN35" s="757"/>
      <c r="EO35" s="757"/>
      <c r="EP35" s="757"/>
      <c r="EQ35" s="757"/>
      <c r="ER35" s="713">
        <v>2.37</v>
      </c>
      <c r="ES35" s="713"/>
      <c r="ET35" s="713"/>
      <c r="EU35" s="713"/>
      <c r="EV35" s="713"/>
      <c r="EW35" s="713"/>
      <c r="EX35" s="713"/>
      <c r="EY35" s="713"/>
      <c r="EZ35" s="714"/>
      <c r="FA35" s="714"/>
      <c r="FB35" s="714"/>
      <c r="FC35" s="714"/>
      <c r="FD35" s="714"/>
      <c r="FE35" s="714"/>
      <c r="FF35" s="714"/>
      <c r="FG35" s="715"/>
    </row>
    <row r="36" spans="2:163" ht="8.65" customHeight="1">
      <c r="B36" s="794"/>
      <c r="C36" s="795"/>
      <c r="D36" s="795"/>
      <c r="E36" s="795"/>
      <c r="F36" s="795"/>
      <c r="G36" s="795"/>
      <c r="H36" s="795"/>
      <c r="I36" s="795"/>
      <c r="J36" s="795"/>
      <c r="K36" s="795"/>
      <c r="L36" s="795"/>
      <c r="M36" s="803"/>
      <c r="N36" s="804"/>
      <c r="O36" s="804"/>
      <c r="P36" s="804"/>
      <c r="Q36" s="804"/>
      <c r="R36" s="804"/>
      <c r="S36" s="804"/>
      <c r="T36" s="804"/>
      <c r="U36" s="804"/>
      <c r="V36" s="804"/>
      <c r="W36" s="804"/>
      <c r="X36" s="804"/>
      <c r="Y36" s="804"/>
      <c r="Z36" s="804"/>
      <c r="AA36" s="804"/>
      <c r="AB36" s="805"/>
      <c r="AC36" s="812"/>
      <c r="AD36" s="813"/>
      <c r="AE36" s="813"/>
      <c r="AF36" s="813"/>
      <c r="AG36" s="814"/>
      <c r="AH36" s="822"/>
      <c r="AI36" s="813"/>
      <c r="AJ36" s="813"/>
      <c r="AK36" s="823"/>
      <c r="AL36" s="812"/>
      <c r="AM36" s="813"/>
      <c r="AN36" s="813"/>
      <c r="AO36" s="813"/>
      <c r="AP36" s="814"/>
      <c r="AQ36" s="822"/>
      <c r="AR36" s="813"/>
      <c r="AS36" s="813"/>
      <c r="AT36" s="863"/>
      <c r="AU36" s="794"/>
      <c r="AV36" s="795"/>
      <c r="AW36" s="795"/>
      <c r="AX36" s="795"/>
      <c r="AY36" s="795"/>
      <c r="AZ36" s="795"/>
      <c r="BA36" s="795"/>
      <c r="BB36" s="795"/>
      <c r="BC36" s="795"/>
      <c r="BD36" s="796"/>
      <c r="BE36" s="846"/>
      <c r="BF36" s="847"/>
      <c r="BG36" s="847"/>
      <c r="BH36" s="847"/>
      <c r="BI36" s="847"/>
      <c r="BJ36" s="939"/>
      <c r="BK36" s="943"/>
      <c r="BL36" s="847"/>
      <c r="BM36" s="847"/>
      <c r="BN36" s="847"/>
      <c r="BO36" s="847"/>
      <c r="BP36" s="847"/>
      <c r="BQ36" s="944"/>
      <c r="BR36" s="846"/>
      <c r="BS36" s="847"/>
      <c r="BT36" s="847"/>
      <c r="BU36" s="847"/>
      <c r="BV36" s="847"/>
      <c r="BW36" s="847"/>
      <c r="BX36" s="848"/>
      <c r="BY36" s="289"/>
      <c r="BZ36" s="289"/>
      <c r="CA36" s="289"/>
      <c r="CB36" s="289"/>
      <c r="CC36" s="289"/>
      <c r="CD36" s="289"/>
      <c r="CE36" s="289"/>
      <c r="CF36" s="289"/>
      <c r="CG36" s="289"/>
      <c r="CH36" s="289"/>
      <c r="CI36" s="289"/>
      <c r="CJ36" s="289"/>
      <c r="CK36" s="289"/>
      <c r="CL36" s="289"/>
      <c r="CM36" s="826" t="s">
        <v>557</v>
      </c>
      <c r="CN36" s="827"/>
      <c r="CO36" s="827"/>
      <c r="CP36" s="827"/>
      <c r="CQ36" s="827"/>
      <c r="CR36" s="827"/>
      <c r="CS36" s="827"/>
      <c r="CT36" s="827"/>
      <c r="CU36" s="827"/>
      <c r="CV36" s="827"/>
      <c r="CW36" s="827"/>
      <c r="CX36" s="827"/>
      <c r="CY36" s="827"/>
      <c r="CZ36" s="827"/>
      <c r="DA36" s="827"/>
      <c r="DB36" s="827"/>
      <c r="DC36" s="828"/>
      <c r="DD36" s="834">
        <v>0.1</v>
      </c>
      <c r="DE36" s="835"/>
      <c r="DF36" s="835"/>
      <c r="DG36" s="835"/>
      <c r="DH36" s="835"/>
      <c r="DI36" s="836"/>
      <c r="DJ36" s="776"/>
      <c r="DK36" s="777"/>
      <c r="DL36" s="777"/>
      <c r="DM36" s="777"/>
      <c r="DN36" s="777"/>
      <c r="DO36" s="777"/>
      <c r="DP36" s="778"/>
      <c r="DQ36" s="770"/>
      <c r="DR36" s="771"/>
      <c r="DS36" s="771"/>
      <c r="DT36" s="771"/>
      <c r="DU36" s="771"/>
      <c r="DV36" s="771"/>
      <c r="DW36" s="771"/>
      <c r="DX36" s="771"/>
      <c r="DY36" s="771"/>
      <c r="DZ36" s="772"/>
      <c r="EA36" s="757"/>
      <c r="EB36" s="757"/>
      <c r="EC36" s="757"/>
      <c r="ED36" s="757"/>
      <c r="EE36" s="757"/>
      <c r="EF36" s="757"/>
      <c r="EG36" s="757"/>
      <c r="EH36" s="757"/>
      <c r="EI36" s="757"/>
      <c r="EJ36" s="757"/>
      <c r="EK36" s="757"/>
      <c r="EL36" s="757"/>
      <c r="EM36" s="757"/>
      <c r="EN36" s="757"/>
      <c r="EO36" s="757"/>
      <c r="EP36" s="757"/>
      <c r="EQ36" s="757"/>
      <c r="ER36" s="713"/>
      <c r="ES36" s="713"/>
      <c r="ET36" s="713"/>
      <c r="EU36" s="713"/>
      <c r="EV36" s="713"/>
      <c r="EW36" s="713"/>
      <c r="EX36" s="713"/>
      <c r="EY36" s="713"/>
      <c r="EZ36" s="714"/>
      <c r="FA36" s="714"/>
      <c r="FB36" s="714"/>
      <c r="FC36" s="714"/>
      <c r="FD36" s="714"/>
      <c r="FE36" s="714"/>
      <c r="FF36" s="714"/>
      <c r="FG36" s="715"/>
    </row>
    <row r="37" spans="2:163" ht="8.65" customHeight="1">
      <c r="B37" s="794"/>
      <c r="C37" s="795"/>
      <c r="D37" s="795"/>
      <c r="E37" s="795"/>
      <c r="F37" s="795"/>
      <c r="G37" s="795"/>
      <c r="H37" s="795"/>
      <c r="I37" s="795"/>
      <c r="J37" s="795"/>
      <c r="K37" s="795"/>
      <c r="L37" s="795"/>
      <c r="M37" s="800" t="s">
        <v>58</v>
      </c>
      <c r="N37" s="801"/>
      <c r="O37" s="801"/>
      <c r="P37" s="801"/>
      <c r="Q37" s="801"/>
      <c r="R37" s="801"/>
      <c r="S37" s="801"/>
      <c r="T37" s="801"/>
      <c r="U37" s="801"/>
      <c r="V37" s="801"/>
      <c r="W37" s="801"/>
      <c r="X37" s="801"/>
      <c r="Y37" s="801"/>
      <c r="Z37" s="801"/>
      <c r="AA37" s="801"/>
      <c r="AB37" s="802"/>
      <c r="AC37" s="809">
        <v>19.399999999999999</v>
      </c>
      <c r="AD37" s="810"/>
      <c r="AE37" s="810"/>
      <c r="AF37" s="810"/>
      <c r="AG37" s="811"/>
      <c r="AH37" s="820">
        <f>AC37</f>
        <v>19.399999999999999</v>
      </c>
      <c r="AI37" s="810"/>
      <c r="AJ37" s="810"/>
      <c r="AK37" s="821"/>
      <c r="AL37" s="809">
        <v>7</v>
      </c>
      <c r="AM37" s="810"/>
      <c r="AN37" s="810"/>
      <c r="AO37" s="810"/>
      <c r="AP37" s="811"/>
      <c r="AQ37" s="820">
        <f>AL37</f>
        <v>7</v>
      </c>
      <c r="AR37" s="810"/>
      <c r="AS37" s="810"/>
      <c r="AT37" s="862"/>
      <c r="AU37" s="794"/>
      <c r="AV37" s="795"/>
      <c r="AW37" s="795"/>
      <c r="AX37" s="795"/>
      <c r="AY37" s="795"/>
      <c r="AZ37" s="795"/>
      <c r="BA37" s="795"/>
      <c r="BB37" s="795"/>
      <c r="BC37" s="795"/>
      <c r="BD37" s="796"/>
      <c r="BE37" s="846"/>
      <c r="BF37" s="847"/>
      <c r="BG37" s="847"/>
      <c r="BH37" s="847"/>
      <c r="BI37" s="847"/>
      <c r="BJ37" s="939"/>
      <c r="BK37" s="943"/>
      <c r="BL37" s="847"/>
      <c r="BM37" s="847"/>
      <c r="BN37" s="847"/>
      <c r="BO37" s="847"/>
      <c r="BP37" s="847"/>
      <c r="BQ37" s="944"/>
      <c r="BR37" s="846"/>
      <c r="BS37" s="847"/>
      <c r="BT37" s="847"/>
      <c r="BU37" s="847"/>
      <c r="BV37" s="847"/>
      <c r="BW37" s="847"/>
      <c r="BX37" s="848"/>
      <c r="BY37" s="289"/>
      <c r="BZ37" s="289"/>
      <c r="CA37" s="289"/>
      <c r="CB37" s="289"/>
      <c r="CC37" s="289"/>
      <c r="CD37" s="289"/>
      <c r="CE37" s="289"/>
      <c r="CF37" s="289"/>
      <c r="CG37" s="289"/>
      <c r="CH37" s="289"/>
      <c r="CI37" s="289"/>
      <c r="CJ37" s="289"/>
      <c r="CK37" s="289"/>
      <c r="CL37" s="289"/>
      <c r="CM37" s="826"/>
      <c r="CN37" s="827"/>
      <c r="CO37" s="827"/>
      <c r="CP37" s="827"/>
      <c r="CQ37" s="827"/>
      <c r="CR37" s="827"/>
      <c r="CS37" s="827"/>
      <c r="CT37" s="827"/>
      <c r="CU37" s="827"/>
      <c r="CV37" s="827"/>
      <c r="CW37" s="827"/>
      <c r="CX37" s="827"/>
      <c r="CY37" s="827"/>
      <c r="CZ37" s="827"/>
      <c r="DA37" s="827"/>
      <c r="DB37" s="827"/>
      <c r="DC37" s="828"/>
      <c r="DD37" s="834"/>
      <c r="DE37" s="835"/>
      <c r="DF37" s="835"/>
      <c r="DG37" s="835"/>
      <c r="DH37" s="835"/>
      <c r="DI37" s="836"/>
      <c r="DJ37" s="776"/>
      <c r="DK37" s="777"/>
      <c r="DL37" s="777"/>
      <c r="DM37" s="777"/>
      <c r="DN37" s="777"/>
      <c r="DO37" s="777"/>
      <c r="DP37" s="778"/>
      <c r="DQ37" s="770"/>
      <c r="DR37" s="771"/>
      <c r="DS37" s="771"/>
      <c r="DT37" s="771"/>
      <c r="DU37" s="771"/>
      <c r="DV37" s="771"/>
      <c r="DW37" s="771"/>
      <c r="DX37" s="771"/>
      <c r="DY37" s="771"/>
      <c r="DZ37" s="772"/>
      <c r="EA37" s="757" t="s">
        <v>558</v>
      </c>
      <c r="EB37" s="757"/>
      <c r="EC37" s="757"/>
      <c r="ED37" s="757"/>
      <c r="EE37" s="757"/>
      <c r="EF37" s="757"/>
      <c r="EG37" s="757"/>
      <c r="EH37" s="757"/>
      <c r="EI37" s="757"/>
      <c r="EJ37" s="757"/>
      <c r="EK37" s="757"/>
      <c r="EL37" s="757"/>
      <c r="EM37" s="757"/>
      <c r="EN37" s="757"/>
      <c r="EO37" s="757"/>
      <c r="EP37" s="757"/>
      <c r="EQ37" s="757"/>
      <c r="ER37" s="713">
        <v>2.6</v>
      </c>
      <c r="ES37" s="713"/>
      <c r="ET37" s="713"/>
      <c r="EU37" s="713"/>
      <c r="EV37" s="713"/>
      <c r="EW37" s="713"/>
      <c r="EX37" s="713"/>
      <c r="EY37" s="713"/>
      <c r="EZ37" s="714"/>
      <c r="FA37" s="714"/>
      <c r="FB37" s="714"/>
      <c r="FC37" s="714"/>
      <c r="FD37" s="714"/>
      <c r="FE37" s="714"/>
      <c r="FF37" s="714"/>
      <c r="FG37" s="715"/>
    </row>
    <row r="38" spans="2:163" ht="8.65" customHeight="1">
      <c r="B38" s="797"/>
      <c r="C38" s="798"/>
      <c r="D38" s="798"/>
      <c r="E38" s="798"/>
      <c r="F38" s="798"/>
      <c r="G38" s="798"/>
      <c r="H38" s="798"/>
      <c r="I38" s="798"/>
      <c r="J38" s="798"/>
      <c r="K38" s="798"/>
      <c r="L38" s="798"/>
      <c r="M38" s="803"/>
      <c r="N38" s="804"/>
      <c r="O38" s="804"/>
      <c r="P38" s="804"/>
      <c r="Q38" s="804"/>
      <c r="R38" s="804"/>
      <c r="S38" s="804"/>
      <c r="T38" s="804"/>
      <c r="U38" s="804"/>
      <c r="V38" s="804"/>
      <c r="W38" s="804"/>
      <c r="X38" s="804"/>
      <c r="Y38" s="804"/>
      <c r="Z38" s="804"/>
      <c r="AA38" s="804"/>
      <c r="AB38" s="805"/>
      <c r="AC38" s="812"/>
      <c r="AD38" s="813"/>
      <c r="AE38" s="813"/>
      <c r="AF38" s="813"/>
      <c r="AG38" s="814"/>
      <c r="AH38" s="822"/>
      <c r="AI38" s="813"/>
      <c r="AJ38" s="813"/>
      <c r="AK38" s="823"/>
      <c r="AL38" s="812"/>
      <c r="AM38" s="813"/>
      <c r="AN38" s="813"/>
      <c r="AO38" s="813"/>
      <c r="AP38" s="814"/>
      <c r="AQ38" s="822"/>
      <c r="AR38" s="813"/>
      <c r="AS38" s="813"/>
      <c r="AT38" s="863"/>
      <c r="AU38" s="797"/>
      <c r="AV38" s="798"/>
      <c r="AW38" s="798"/>
      <c r="AX38" s="798"/>
      <c r="AY38" s="798"/>
      <c r="AZ38" s="798"/>
      <c r="BA38" s="798"/>
      <c r="BB38" s="798"/>
      <c r="BC38" s="798"/>
      <c r="BD38" s="799"/>
      <c r="BE38" s="849"/>
      <c r="BF38" s="850"/>
      <c r="BG38" s="850"/>
      <c r="BH38" s="850"/>
      <c r="BI38" s="850"/>
      <c r="BJ38" s="940"/>
      <c r="BK38" s="943"/>
      <c r="BL38" s="847"/>
      <c r="BM38" s="847"/>
      <c r="BN38" s="847"/>
      <c r="BO38" s="847"/>
      <c r="BP38" s="847"/>
      <c r="BQ38" s="944"/>
      <c r="BR38" s="849"/>
      <c r="BS38" s="850"/>
      <c r="BT38" s="850"/>
      <c r="BU38" s="850"/>
      <c r="BV38" s="850"/>
      <c r="BW38" s="850"/>
      <c r="BX38" s="851"/>
      <c r="BY38" s="289"/>
      <c r="BZ38" s="289"/>
      <c r="CA38" s="289"/>
      <c r="CB38" s="289"/>
      <c r="CC38" s="289"/>
      <c r="CD38" s="289"/>
      <c r="CE38" s="289"/>
      <c r="CF38" s="289"/>
      <c r="CG38" s="289"/>
      <c r="CH38" s="289"/>
      <c r="CI38" s="289"/>
      <c r="CJ38" s="289"/>
      <c r="CK38" s="289"/>
      <c r="CL38" s="289"/>
      <c r="CM38" s="826"/>
      <c r="CN38" s="827"/>
      <c r="CO38" s="827"/>
      <c r="CP38" s="827"/>
      <c r="CQ38" s="827"/>
      <c r="CR38" s="827"/>
      <c r="CS38" s="827"/>
      <c r="CT38" s="827"/>
      <c r="CU38" s="827"/>
      <c r="CV38" s="827"/>
      <c r="CW38" s="827"/>
      <c r="CX38" s="827"/>
      <c r="CY38" s="827"/>
      <c r="CZ38" s="827"/>
      <c r="DA38" s="827"/>
      <c r="DB38" s="827"/>
      <c r="DC38" s="828"/>
      <c r="DD38" s="834"/>
      <c r="DE38" s="835"/>
      <c r="DF38" s="835"/>
      <c r="DG38" s="835"/>
      <c r="DH38" s="835"/>
      <c r="DI38" s="836"/>
      <c r="DJ38" s="776"/>
      <c r="DK38" s="777"/>
      <c r="DL38" s="777"/>
      <c r="DM38" s="777"/>
      <c r="DN38" s="777"/>
      <c r="DO38" s="777"/>
      <c r="DP38" s="778"/>
      <c r="DQ38" s="770"/>
      <c r="DR38" s="771"/>
      <c r="DS38" s="771"/>
      <c r="DT38" s="771"/>
      <c r="DU38" s="771"/>
      <c r="DV38" s="771"/>
      <c r="DW38" s="771"/>
      <c r="DX38" s="771"/>
      <c r="DY38" s="771"/>
      <c r="DZ38" s="772"/>
      <c r="EA38" s="757"/>
      <c r="EB38" s="757"/>
      <c r="EC38" s="757"/>
      <c r="ED38" s="757"/>
      <c r="EE38" s="757"/>
      <c r="EF38" s="757"/>
      <c r="EG38" s="757"/>
      <c r="EH38" s="757"/>
      <c r="EI38" s="757"/>
      <c r="EJ38" s="757"/>
      <c r="EK38" s="757"/>
      <c r="EL38" s="757"/>
      <c r="EM38" s="757"/>
      <c r="EN38" s="757"/>
      <c r="EO38" s="757"/>
      <c r="EP38" s="757"/>
      <c r="EQ38" s="757"/>
      <c r="ER38" s="713"/>
      <c r="ES38" s="713"/>
      <c r="ET38" s="713"/>
      <c r="EU38" s="713"/>
      <c r="EV38" s="713"/>
      <c r="EW38" s="713"/>
      <c r="EX38" s="713"/>
      <c r="EY38" s="713"/>
      <c r="EZ38" s="714"/>
      <c r="FA38" s="714"/>
      <c r="FB38" s="714"/>
      <c r="FC38" s="714"/>
      <c r="FD38" s="714"/>
      <c r="FE38" s="714"/>
      <c r="FF38" s="714"/>
      <c r="FG38" s="715"/>
    </row>
    <row r="39" spans="2:163" ht="8.65" customHeight="1">
      <c r="B39" s="791" t="s">
        <v>67</v>
      </c>
      <c r="C39" s="792"/>
      <c r="D39" s="792"/>
      <c r="E39" s="792"/>
      <c r="F39" s="792"/>
      <c r="G39" s="792"/>
      <c r="H39" s="792"/>
      <c r="I39" s="792"/>
      <c r="J39" s="792"/>
      <c r="K39" s="792"/>
      <c r="L39" s="792"/>
      <c r="M39" s="800" t="s">
        <v>63</v>
      </c>
      <c r="N39" s="801"/>
      <c r="O39" s="801"/>
      <c r="P39" s="801"/>
      <c r="Q39" s="801"/>
      <c r="R39" s="801"/>
      <c r="S39" s="801"/>
      <c r="T39" s="801"/>
      <c r="U39" s="801"/>
      <c r="V39" s="801"/>
      <c r="W39" s="801"/>
      <c r="X39" s="801"/>
      <c r="Y39" s="801"/>
      <c r="Z39" s="801"/>
      <c r="AA39" s="801"/>
      <c r="AB39" s="802"/>
      <c r="AC39" s="809">
        <v>17.5</v>
      </c>
      <c r="AD39" s="810"/>
      <c r="AE39" s="810"/>
      <c r="AF39" s="810"/>
      <c r="AG39" s="811"/>
      <c r="AH39" s="820">
        <f>AC39</f>
        <v>17.5</v>
      </c>
      <c r="AI39" s="810"/>
      <c r="AJ39" s="810"/>
      <c r="AK39" s="821"/>
      <c r="AL39" s="809">
        <v>6.1</v>
      </c>
      <c r="AM39" s="810"/>
      <c r="AN39" s="810"/>
      <c r="AO39" s="810"/>
      <c r="AP39" s="811"/>
      <c r="AQ39" s="820">
        <f>AL39</f>
        <v>6.1</v>
      </c>
      <c r="AR39" s="810"/>
      <c r="AS39" s="810"/>
      <c r="AT39" s="862"/>
      <c r="AU39" s="791" t="s">
        <v>67</v>
      </c>
      <c r="AV39" s="792"/>
      <c r="AW39" s="792"/>
      <c r="AX39" s="792"/>
      <c r="AY39" s="792"/>
      <c r="AZ39" s="792"/>
      <c r="BA39" s="792"/>
      <c r="BB39" s="792"/>
      <c r="BC39" s="792"/>
      <c r="BD39" s="793"/>
      <c r="BE39" s="843">
        <v>5</v>
      </c>
      <c r="BF39" s="844"/>
      <c r="BG39" s="844"/>
      <c r="BH39" s="844"/>
      <c r="BI39" s="844"/>
      <c r="BJ39" s="938"/>
      <c r="BK39" s="943"/>
      <c r="BL39" s="847"/>
      <c r="BM39" s="847"/>
      <c r="BN39" s="847"/>
      <c r="BO39" s="847"/>
      <c r="BP39" s="847"/>
      <c r="BQ39" s="944"/>
      <c r="BR39" s="843">
        <v>10</v>
      </c>
      <c r="BS39" s="844"/>
      <c r="BT39" s="844"/>
      <c r="BU39" s="844"/>
      <c r="BV39" s="844"/>
      <c r="BW39" s="844"/>
      <c r="BX39" s="845"/>
      <c r="BY39" s="289"/>
      <c r="BZ39" s="289"/>
      <c r="CA39" s="289"/>
      <c r="CB39" s="289"/>
      <c r="CC39" s="289"/>
      <c r="CD39" s="289"/>
      <c r="CE39" s="289"/>
      <c r="CF39" s="289"/>
      <c r="CG39" s="289"/>
      <c r="CH39" s="289"/>
      <c r="CI39" s="289"/>
      <c r="CJ39" s="289"/>
      <c r="CK39" s="289"/>
      <c r="CL39" s="289"/>
      <c r="CM39" s="826"/>
      <c r="CN39" s="827"/>
      <c r="CO39" s="827"/>
      <c r="CP39" s="827"/>
      <c r="CQ39" s="827"/>
      <c r="CR39" s="827"/>
      <c r="CS39" s="827"/>
      <c r="CT39" s="827"/>
      <c r="CU39" s="827"/>
      <c r="CV39" s="827"/>
      <c r="CW39" s="827"/>
      <c r="CX39" s="827"/>
      <c r="CY39" s="827"/>
      <c r="CZ39" s="827"/>
      <c r="DA39" s="827"/>
      <c r="DB39" s="827"/>
      <c r="DC39" s="828"/>
      <c r="DD39" s="834"/>
      <c r="DE39" s="835"/>
      <c r="DF39" s="835"/>
      <c r="DG39" s="835"/>
      <c r="DH39" s="835"/>
      <c r="DI39" s="836"/>
      <c r="DJ39" s="776"/>
      <c r="DK39" s="777"/>
      <c r="DL39" s="777"/>
      <c r="DM39" s="777"/>
      <c r="DN39" s="777"/>
      <c r="DO39" s="777"/>
      <c r="DP39" s="778"/>
      <c r="DQ39" s="770"/>
      <c r="DR39" s="771"/>
      <c r="DS39" s="771"/>
      <c r="DT39" s="771"/>
      <c r="DU39" s="771"/>
      <c r="DV39" s="771"/>
      <c r="DW39" s="771"/>
      <c r="DX39" s="771"/>
      <c r="DY39" s="771"/>
      <c r="DZ39" s="772"/>
      <c r="EA39" s="757" t="s">
        <v>559</v>
      </c>
      <c r="EB39" s="757"/>
      <c r="EC39" s="757"/>
      <c r="ED39" s="757"/>
      <c r="EE39" s="757"/>
      <c r="EF39" s="757"/>
      <c r="EG39" s="757"/>
      <c r="EH39" s="757"/>
      <c r="EI39" s="757"/>
      <c r="EJ39" s="757"/>
      <c r="EK39" s="757"/>
      <c r="EL39" s="757"/>
      <c r="EM39" s="757"/>
      <c r="EN39" s="757"/>
      <c r="EO39" s="757"/>
      <c r="EP39" s="757"/>
      <c r="EQ39" s="757"/>
      <c r="ER39" s="713">
        <v>3.11</v>
      </c>
      <c r="ES39" s="713"/>
      <c r="ET39" s="713"/>
      <c r="EU39" s="713"/>
      <c r="EV39" s="713"/>
      <c r="EW39" s="713"/>
      <c r="EX39" s="713"/>
      <c r="EY39" s="713"/>
      <c r="EZ39" s="716"/>
      <c r="FA39" s="716"/>
      <c r="FB39" s="716"/>
      <c r="FC39" s="716"/>
      <c r="FD39" s="716"/>
      <c r="FE39" s="716"/>
      <c r="FF39" s="716"/>
      <c r="FG39" s="717"/>
    </row>
    <row r="40" spans="2:163" ht="8.65" customHeight="1">
      <c r="B40" s="794"/>
      <c r="C40" s="795"/>
      <c r="D40" s="795"/>
      <c r="E40" s="795"/>
      <c r="F40" s="795"/>
      <c r="G40" s="795"/>
      <c r="H40" s="795"/>
      <c r="I40" s="795"/>
      <c r="J40" s="795"/>
      <c r="K40" s="795"/>
      <c r="L40" s="795"/>
      <c r="M40" s="803"/>
      <c r="N40" s="804"/>
      <c r="O40" s="804"/>
      <c r="P40" s="804"/>
      <c r="Q40" s="804"/>
      <c r="R40" s="804"/>
      <c r="S40" s="804"/>
      <c r="T40" s="804"/>
      <c r="U40" s="804"/>
      <c r="V40" s="804"/>
      <c r="W40" s="804"/>
      <c r="X40" s="804"/>
      <c r="Y40" s="804"/>
      <c r="Z40" s="804"/>
      <c r="AA40" s="804"/>
      <c r="AB40" s="805"/>
      <c r="AC40" s="812"/>
      <c r="AD40" s="813"/>
      <c r="AE40" s="813"/>
      <c r="AF40" s="813"/>
      <c r="AG40" s="814"/>
      <c r="AH40" s="822"/>
      <c r="AI40" s="813"/>
      <c r="AJ40" s="813"/>
      <c r="AK40" s="823"/>
      <c r="AL40" s="812"/>
      <c r="AM40" s="813"/>
      <c r="AN40" s="813"/>
      <c r="AO40" s="813"/>
      <c r="AP40" s="814"/>
      <c r="AQ40" s="822"/>
      <c r="AR40" s="813"/>
      <c r="AS40" s="813"/>
      <c r="AT40" s="863"/>
      <c r="AU40" s="794"/>
      <c r="AV40" s="795"/>
      <c r="AW40" s="795"/>
      <c r="AX40" s="795"/>
      <c r="AY40" s="795"/>
      <c r="AZ40" s="795"/>
      <c r="BA40" s="795"/>
      <c r="BB40" s="795"/>
      <c r="BC40" s="795"/>
      <c r="BD40" s="796"/>
      <c r="BE40" s="846"/>
      <c r="BF40" s="847"/>
      <c r="BG40" s="847"/>
      <c r="BH40" s="847"/>
      <c r="BI40" s="847"/>
      <c r="BJ40" s="939"/>
      <c r="BK40" s="943"/>
      <c r="BL40" s="847"/>
      <c r="BM40" s="847"/>
      <c r="BN40" s="847"/>
      <c r="BO40" s="847"/>
      <c r="BP40" s="847"/>
      <c r="BQ40" s="944"/>
      <c r="BR40" s="846"/>
      <c r="BS40" s="847"/>
      <c r="BT40" s="847"/>
      <c r="BU40" s="847"/>
      <c r="BV40" s="847"/>
      <c r="BW40" s="847"/>
      <c r="BX40" s="848"/>
      <c r="BY40" s="290"/>
      <c r="BZ40" s="290"/>
      <c r="CA40" s="290"/>
      <c r="CB40" s="290"/>
      <c r="CC40" s="290"/>
      <c r="CD40" s="290"/>
      <c r="CE40" s="290"/>
      <c r="CF40" s="290"/>
      <c r="CG40" s="290"/>
      <c r="CH40" s="290"/>
      <c r="CI40" s="290"/>
      <c r="CJ40" s="290"/>
      <c r="CK40" s="290"/>
      <c r="CL40" s="290"/>
      <c r="CM40" s="829"/>
      <c r="CN40" s="804"/>
      <c r="CO40" s="804"/>
      <c r="CP40" s="804"/>
      <c r="CQ40" s="804"/>
      <c r="CR40" s="804"/>
      <c r="CS40" s="804"/>
      <c r="CT40" s="804"/>
      <c r="CU40" s="804"/>
      <c r="CV40" s="804"/>
      <c r="CW40" s="804"/>
      <c r="CX40" s="804"/>
      <c r="CY40" s="804"/>
      <c r="CZ40" s="804"/>
      <c r="DA40" s="804"/>
      <c r="DB40" s="804"/>
      <c r="DC40" s="830"/>
      <c r="DD40" s="837"/>
      <c r="DE40" s="838"/>
      <c r="DF40" s="838"/>
      <c r="DG40" s="838"/>
      <c r="DH40" s="838"/>
      <c r="DI40" s="839"/>
      <c r="DJ40" s="776"/>
      <c r="DK40" s="777"/>
      <c r="DL40" s="777"/>
      <c r="DM40" s="777"/>
      <c r="DN40" s="777"/>
      <c r="DO40" s="777"/>
      <c r="DP40" s="778"/>
      <c r="DQ40" s="770"/>
      <c r="DR40" s="771"/>
      <c r="DS40" s="771"/>
      <c r="DT40" s="771"/>
      <c r="DU40" s="771"/>
      <c r="DV40" s="771"/>
      <c r="DW40" s="771"/>
      <c r="DX40" s="771"/>
      <c r="DY40" s="771"/>
      <c r="DZ40" s="772"/>
      <c r="EA40" s="757"/>
      <c r="EB40" s="757"/>
      <c r="EC40" s="757"/>
      <c r="ED40" s="757"/>
      <c r="EE40" s="757"/>
      <c r="EF40" s="757"/>
      <c r="EG40" s="757"/>
      <c r="EH40" s="757"/>
      <c r="EI40" s="757"/>
      <c r="EJ40" s="757"/>
      <c r="EK40" s="757"/>
      <c r="EL40" s="757"/>
      <c r="EM40" s="757"/>
      <c r="EN40" s="757"/>
      <c r="EO40" s="757"/>
      <c r="EP40" s="757"/>
      <c r="EQ40" s="757"/>
      <c r="ER40" s="713"/>
      <c r="ES40" s="713"/>
      <c r="ET40" s="713"/>
      <c r="EU40" s="713"/>
      <c r="EV40" s="713"/>
      <c r="EW40" s="713"/>
      <c r="EX40" s="713"/>
      <c r="EY40" s="713"/>
      <c r="EZ40" s="716"/>
      <c r="FA40" s="716"/>
      <c r="FB40" s="716"/>
      <c r="FC40" s="716"/>
      <c r="FD40" s="716"/>
      <c r="FE40" s="716"/>
      <c r="FF40" s="716"/>
      <c r="FG40" s="717"/>
    </row>
    <row r="41" spans="2:163" ht="8.65" customHeight="1">
      <c r="B41" s="794"/>
      <c r="C41" s="795"/>
      <c r="D41" s="795"/>
      <c r="E41" s="795"/>
      <c r="F41" s="795"/>
      <c r="G41" s="795"/>
      <c r="H41" s="795"/>
      <c r="I41" s="795"/>
      <c r="J41" s="795"/>
      <c r="K41" s="795"/>
      <c r="L41" s="795"/>
      <c r="M41" s="800" t="s">
        <v>61</v>
      </c>
      <c r="N41" s="801"/>
      <c r="O41" s="801"/>
      <c r="P41" s="801"/>
      <c r="Q41" s="801"/>
      <c r="R41" s="801"/>
      <c r="S41" s="801"/>
      <c r="T41" s="801"/>
      <c r="U41" s="801"/>
      <c r="V41" s="801"/>
      <c r="W41" s="801"/>
      <c r="X41" s="801"/>
      <c r="Y41" s="801"/>
      <c r="Z41" s="801"/>
      <c r="AA41" s="801"/>
      <c r="AB41" s="802"/>
      <c r="AC41" s="809">
        <v>17.899999999999999</v>
      </c>
      <c r="AD41" s="810"/>
      <c r="AE41" s="810"/>
      <c r="AF41" s="810"/>
      <c r="AG41" s="811"/>
      <c r="AH41" s="820">
        <f>AC41</f>
        <v>17.899999999999999</v>
      </c>
      <c r="AI41" s="810"/>
      <c r="AJ41" s="810"/>
      <c r="AK41" s="821"/>
      <c r="AL41" s="809">
        <v>6.3</v>
      </c>
      <c r="AM41" s="810"/>
      <c r="AN41" s="810"/>
      <c r="AO41" s="810"/>
      <c r="AP41" s="811"/>
      <c r="AQ41" s="820">
        <f>AL41</f>
        <v>6.3</v>
      </c>
      <c r="AR41" s="810"/>
      <c r="AS41" s="810"/>
      <c r="AT41" s="862"/>
      <c r="AU41" s="794"/>
      <c r="AV41" s="795"/>
      <c r="AW41" s="795"/>
      <c r="AX41" s="795"/>
      <c r="AY41" s="795"/>
      <c r="AZ41" s="795"/>
      <c r="BA41" s="795"/>
      <c r="BB41" s="795"/>
      <c r="BC41" s="795"/>
      <c r="BD41" s="796"/>
      <c r="BE41" s="846"/>
      <c r="BF41" s="847"/>
      <c r="BG41" s="847"/>
      <c r="BH41" s="847"/>
      <c r="BI41" s="847"/>
      <c r="BJ41" s="939"/>
      <c r="BK41" s="943"/>
      <c r="BL41" s="847"/>
      <c r="BM41" s="847"/>
      <c r="BN41" s="847"/>
      <c r="BO41" s="847"/>
      <c r="BP41" s="847"/>
      <c r="BQ41" s="944"/>
      <c r="BR41" s="846"/>
      <c r="BS41" s="847"/>
      <c r="BT41" s="847"/>
      <c r="BU41" s="847"/>
      <c r="BV41" s="847"/>
      <c r="BW41" s="847"/>
      <c r="BX41" s="848"/>
      <c r="BY41" s="1097" t="s">
        <v>560</v>
      </c>
      <c r="BZ41" s="1098"/>
      <c r="CA41" s="1098"/>
      <c r="CB41" s="1098"/>
      <c r="CC41" s="1098"/>
      <c r="CD41" s="1098"/>
      <c r="CE41" s="1098"/>
      <c r="CF41" s="1098"/>
      <c r="CG41" s="1098"/>
      <c r="CH41" s="1098"/>
      <c r="CI41" s="1098"/>
      <c r="CJ41" s="1098"/>
      <c r="CK41" s="1098"/>
      <c r="CL41" s="1098"/>
      <c r="CM41" s="1098"/>
      <c r="CN41" s="1098"/>
      <c r="CO41" s="1098"/>
      <c r="CP41" s="1098"/>
      <c r="CQ41" s="1098"/>
      <c r="CR41" s="1098"/>
      <c r="CS41" s="1098"/>
      <c r="CT41" s="1098"/>
      <c r="CU41" s="1098"/>
      <c r="CV41" s="1098"/>
      <c r="CW41" s="1098"/>
      <c r="CX41" s="1098"/>
      <c r="CY41" s="1098"/>
      <c r="CZ41" s="1098"/>
      <c r="DA41" s="1098"/>
      <c r="DB41" s="1098"/>
      <c r="DC41" s="1098"/>
      <c r="DD41" s="1098"/>
      <c r="DE41" s="1098"/>
      <c r="DF41" s="1098"/>
      <c r="DG41" s="1098"/>
      <c r="DH41" s="1098"/>
      <c r="DI41" s="1099"/>
      <c r="DJ41" s="776"/>
      <c r="DK41" s="777"/>
      <c r="DL41" s="777"/>
      <c r="DM41" s="777"/>
      <c r="DN41" s="777"/>
      <c r="DO41" s="777"/>
      <c r="DP41" s="778"/>
      <c r="DQ41" s="770"/>
      <c r="DR41" s="771"/>
      <c r="DS41" s="771"/>
      <c r="DT41" s="771"/>
      <c r="DU41" s="771"/>
      <c r="DV41" s="771"/>
      <c r="DW41" s="771"/>
      <c r="DX41" s="771"/>
      <c r="DY41" s="771"/>
      <c r="DZ41" s="772"/>
      <c r="EA41" s="757" t="s">
        <v>561</v>
      </c>
      <c r="EB41" s="757"/>
      <c r="EC41" s="757"/>
      <c r="ED41" s="757"/>
      <c r="EE41" s="757"/>
      <c r="EF41" s="757"/>
      <c r="EG41" s="757"/>
      <c r="EH41" s="757"/>
      <c r="EI41" s="757"/>
      <c r="EJ41" s="757"/>
      <c r="EK41" s="757"/>
      <c r="EL41" s="757"/>
      <c r="EM41" s="757"/>
      <c r="EN41" s="757"/>
      <c r="EO41" s="757"/>
      <c r="EP41" s="757"/>
      <c r="EQ41" s="757"/>
      <c r="ER41" s="713">
        <v>1.64</v>
      </c>
      <c r="ES41" s="713"/>
      <c r="ET41" s="713"/>
      <c r="EU41" s="713"/>
      <c r="EV41" s="713"/>
      <c r="EW41" s="713"/>
      <c r="EX41" s="713"/>
      <c r="EY41" s="713"/>
      <c r="EZ41" s="716"/>
      <c r="FA41" s="716"/>
      <c r="FB41" s="716"/>
      <c r="FC41" s="716"/>
      <c r="FD41" s="716"/>
      <c r="FE41" s="716"/>
      <c r="FF41" s="716"/>
      <c r="FG41" s="717"/>
    </row>
    <row r="42" spans="2:163" ht="8.65" customHeight="1">
      <c r="B42" s="794"/>
      <c r="C42" s="795"/>
      <c r="D42" s="795"/>
      <c r="E42" s="795"/>
      <c r="F42" s="795"/>
      <c r="G42" s="795"/>
      <c r="H42" s="795"/>
      <c r="I42" s="795"/>
      <c r="J42" s="795"/>
      <c r="K42" s="795"/>
      <c r="L42" s="795"/>
      <c r="M42" s="803"/>
      <c r="N42" s="804"/>
      <c r="O42" s="804"/>
      <c r="P42" s="804"/>
      <c r="Q42" s="804"/>
      <c r="R42" s="804"/>
      <c r="S42" s="804"/>
      <c r="T42" s="804"/>
      <c r="U42" s="804"/>
      <c r="V42" s="804"/>
      <c r="W42" s="804"/>
      <c r="X42" s="804"/>
      <c r="Y42" s="804"/>
      <c r="Z42" s="804"/>
      <c r="AA42" s="804"/>
      <c r="AB42" s="805"/>
      <c r="AC42" s="812"/>
      <c r="AD42" s="813"/>
      <c r="AE42" s="813"/>
      <c r="AF42" s="813"/>
      <c r="AG42" s="814"/>
      <c r="AH42" s="822"/>
      <c r="AI42" s="813"/>
      <c r="AJ42" s="813"/>
      <c r="AK42" s="823"/>
      <c r="AL42" s="812"/>
      <c r="AM42" s="813"/>
      <c r="AN42" s="813"/>
      <c r="AO42" s="813"/>
      <c r="AP42" s="814"/>
      <c r="AQ42" s="822"/>
      <c r="AR42" s="813"/>
      <c r="AS42" s="813"/>
      <c r="AT42" s="863"/>
      <c r="AU42" s="794"/>
      <c r="AV42" s="795"/>
      <c r="AW42" s="795"/>
      <c r="AX42" s="795"/>
      <c r="AY42" s="795"/>
      <c r="AZ42" s="795"/>
      <c r="BA42" s="795"/>
      <c r="BB42" s="795"/>
      <c r="BC42" s="795"/>
      <c r="BD42" s="796"/>
      <c r="BE42" s="846"/>
      <c r="BF42" s="847"/>
      <c r="BG42" s="847"/>
      <c r="BH42" s="847"/>
      <c r="BI42" s="847"/>
      <c r="BJ42" s="939"/>
      <c r="BK42" s="943"/>
      <c r="BL42" s="847"/>
      <c r="BM42" s="847"/>
      <c r="BN42" s="847"/>
      <c r="BO42" s="847"/>
      <c r="BP42" s="847"/>
      <c r="BQ42" s="944"/>
      <c r="BR42" s="846"/>
      <c r="BS42" s="847"/>
      <c r="BT42" s="847"/>
      <c r="BU42" s="847"/>
      <c r="BV42" s="847"/>
      <c r="BW42" s="847"/>
      <c r="BX42" s="848"/>
      <c r="BY42" s="961"/>
      <c r="BZ42" s="962"/>
      <c r="CA42" s="962"/>
      <c r="CB42" s="962"/>
      <c r="CC42" s="962"/>
      <c r="CD42" s="962"/>
      <c r="CE42" s="962"/>
      <c r="CF42" s="962"/>
      <c r="CG42" s="962"/>
      <c r="CH42" s="962"/>
      <c r="CI42" s="962"/>
      <c r="CJ42" s="962"/>
      <c r="CK42" s="962"/>
      <c r="CL42" s="962"/>
      <c r="CM42" s="962"/>
      <c r="CN42" s="962"/>
      <c r="CO42" s="962"/>
      <c r="CP42" s="962"/>
      <c r="CQ42" s="962"/>
      <c r="CR42" s="962"/>
      <c r="CS42" s="962"/>
      <c r="CT42" s="962"/>
      <c r="CU42" s="962"/>
      <c r="CV42" s="962"/>
      <c r="CW42" s="962"/>
      <c r="CX42" s="962"/>
      <c r="CY42" s="962"/>
      <c r="CZ42" s="962"/>
      <c r="DA42" s="962"/>
      <c r="DB42" s="962"/>
      <c r="DC42" s="962"/>
      <c r="DD42" s="962"/>
      <c r="DE42" s="962"/>
      <c r="DF42" s="962"/>
      <c r="DG42" s="962"/>
      <c r="DH42" s="962"/>
      <c r="DI42" s="963"/>
      <c r="DJ42" s="776"/>
      <c r="DK42" s="777"/>
      <c r="DL42" s="777"/>
      <c r="DM42" s="777"/>
      <c r="DN42" s="777"/>
      <c r="DO42" s="777"/>
      <c r="DP42" s="778"/>
      <c r="DQ42" s="770"/>
      <c r="DR42" s="771"/>
      <c r="DS42" s="771"/>
      <c r="DT42" s="771"/>
      <c r="DU42" s="771"/>
      <c r="DV42" s="771"/>
      <c r="DW42" s="771"/>
      <c r="DX42" s="771"/>
      <c r="DY42" s="771"/>
      <c r="DZ42" s="772"/>
      <c r="EA42" s="757"/>
      <c r="EB42" s="757"/>
      <c r="EC42" s="757"/>
      <c r="ED42" s="757"/>
      <c r="EE42" s="757"/>
      <c r="EF42" s="757"/>
      <c r="EG42" s="757"/>
      <c r="EH42" s="757"/>
      <c r="EI42" s="757"/>
      <c r="EJ42" s="757"/>
      <c r="EK42" s="757"/>
      <c r="EL42" s="757"/>
      <c r="EM42" s="757"/>
      <c r="EN42" s="757"/>
      <c r="EO42" s="757"/>
      <c r="EP42" s="757"/>
      <c r="EQ42" s="757"/>
      <c r="ER42" s="713"/>
      <c r="ES42" s="713"/>
      <c r="ET42" s="713"/>
      <c r="EU42" s="713"/>
      <c r="EV42" s="713"/>
      <c r="EW42" s="713"/>
      <c r="EX42" s="713"/>
      <c r="EY42" s="713"/>
      <c r="EZ42" s="716"/>
      <c r="FA42" s="716"/>
      <c r="FB42" s="716"/>
      <c r="FC42" s="716"/>
      <c r="FD42" s="716"/>
      <c r="FE42" s="716"/>
      <c r="FF42" s="716"/>
      <c r="FG42" s="717"/>
    </row>
    <row r="43" spans="2:163" ht="8.65" customHeight="1">
      <c r="B43" s="794"/>
      <c r="C43" s="795"/>
      <c r="D43" s="795"/>
      <c r="E43" s="795"/>
      <c r="F43" s="795"/>
      <c r="G43" s="795"/>
      <c r="H43" s="795"/>
      <c r="I43" s="795"/>
      <c r="J43" s="795"/>
      <c r="K43" s="795"/>
      <c r="L43" s="795"/>
      <c r="M43" s="800" t="s">
        <v>59</v>
      </c>
      <c r="N43" s="801"/>
      <c r="O43" s="801"/>
      <c r="P43" s="801"/>
      <c r="Q43" s="801"/>
      <c r="R43" s="801"/>
      <c r="S43" s="801"/>
      <c r="T43" s="801"/>
      <c r="U43" s="801"/>
      <c r="V43" s="801"/>
      <c r="W43" s="801"/>
      <c r="X43" s="801"/>
      <c r="Y43" s="801"/>
      <c r="Z43" s="801"/>
      <c r="AA43" s="801"/>
      <c r="AB43" s="802"/>
      <c r="AC43" s="809">
        <v>18.2</v>
      </c>
      <c r="AD43" s="810"/>
      <c r="AE43" s="810"/>
      <c r="AF43" s="810"/>
      <c r="AG43" s="811"/>
      <c r="AH43" s="820">
        <f>AC43</f>
        <v>18.2</v>
      </c>
      <c r="AI43" s="810"/>
      <c r="AJ43" s="810"/>
      <c r="AK43" s="821"/>
      <c r="AL43" s="809">
        <v>6.6</v>
      </c>
      <c r="AM43" s="810"/>
      <c r="AN43" s="810"/>
      <c r="AO43" s="810"/>
      <c r="AP43" s="811"/>
      <c r="AQ43" s="820">
        <f>AL43</f>
        <v>6.6</v>
      </c>
      <c r="AR43" s="810"/>
      <c r="AS43" s="810"/>
      <c r="AT43" s="862"/>
      <c r="AU43" s="929" t="s">
        <v>64</v>
      </c>
      <c r="AV43" s="801"/>
      <c r="AW43" s="801"/>
      <c r="AX43" s="801"/>
      <c r="AY43" s="801"/>
      <c r="AZ43" s="801"/>
      <c r="BA43" s="801"/>
      <c r="BB43" s="801"/>
      <c r="BC43" s="801"/>
      <c r="BD43" s="802"/>
      <c r="BE43" s="843">
        <v>4.5</v>
      </c>
      <c r="BF43" s="844"/>
      <c r="BG43" s="844"/>
      <c r="BH43" s="844"/>
      <c r="BI43" s="844"/>
      <c r="BJ43" s="938"/>
      <c r="BK43" s="943"/>
      <c r="BL43" s="847"/>
      <c r="BM43" s="847"/>
      <c r="BN43" s="847"/>
      <c r="BO43" s="847"/>
      <c r="BP43" s="847"/>
      <c r="BQ43" s="944"/>
      <c r="BR43" s="843">
        <v>9</v>
      </c>
      <c r="BS43" s="844"/>
      <c r="BT43" s="844"/>
      <c r="BU43" s="844"/>
      <c r="BV43" s="844"/>
      <c r="BW43" s="844"/>
      <c r="BX43" s="845"/>
      <c r="BY43" s="949" t="s">
        <v>562</v>
      </c>
      <c r="BZ43" s="950"/>
      <c r="CA43" s="950"/>
      <c r="CB43" s="950"/>
      <c r="CC43" s="950"/>
      <c r="CD43" s="950"/>
      <c r="CE43" s="950"/>
      <c r="CF43" s="950"/>
      <c r="CG43" s="950"/>
      <c r="CH43" s="950"/>
      <c r="CI43" s="950"/>
      <c r="CJ43" s="950"/>
      <c r="CK43" s="950"/>
      <c r="CL43" s="950"/>
      <c r="CM43" s="950"/>
      <c r="CN43" s="950"/>
      <c r="CO43" s="950"/>
      <c r="CP43" s="950"/>
      <c r="CQ43" s="950"/>
      <c r="CR43" s="950"/>
      <c r="CS43" s="950"/>
      <c r="CT43" s="950"/>
      <c r="CU43" s="950"/>
      <c r="CV43" s="950"/>
      <c r="CW43" s="950"/>
      <c r="CX43" s="950"/>
      <c r="CY43" s="950"/>
      <c r="CZ43" s="950"/>
      <c r="DA43" s="950"/>
      <c r="DB43" s="950"/>
      <c r="DC43" s="950"/>
      <c r="DD43" s="950"/>
      <c r="DE43" s="950"/>
      <c r="DF43" s="950"/>
      <c r="DG43" s="950"/>
      <c r="DH43" s="950"/>
      <c r="DI43" s="951"/>
      <c r="DJ43" s="776"/>
      <c r="DK43" s="777"/>
      <c r="DL43" s="777"/>
      <c r="DM43" s="777"/>
      <c r="DN43" s="777"/>
      <c r="DO43" s="777"/>
      <c r="DP43" s="778"/>
      <c r="DQ43" s="824" t="s">
        <v>563</v>
      </c>
      <c r="DR43" s="792"/>
      <c r="DS43" s="792"/>
      <c r="DT43" s="792"/>
      <c r="DU43" s="792"/>
      <c r="DV43" s="792"/>
      <c r="DW43" s="792"/>
      <c r="DX43" s="792"/>
      <c r="DY43" s="792"/>
      <c r="DZ43" s="1066"/>
      <c r="EA43" s="757" t="s">
        <v>564</v>
      </c>
      <c r="EB43" s="757"/>
      <c r="EC43" s="757"/>
      <c r="ED43" s="757"/>
      <c r="EE43" s="757"/>
      <c r="EF43" s="757"/>
      <c r="EG43" s="757"/>
      <c r="EH43" s="757"/>
      <c r="EI43" s="757"/>
      <c r="EJ43" s="757"/>
      <c r="EK43" s="757"/>
      <c r="EL43" s="757"/>
      <c r="EM43" s="757"/>
      <c r="EN43" s="757"/>
      <c r="EO43" s="757"/>
      <c r="EP43" s="757"/>
      <c r="EQ43" s="757"/>
      <c r="ER43" s="713">
        <v>2.64</v>
      </c>
      <c r="ES43" s="713"/>
      <c r="ET43" s="713"/>
      <c r="EU43" s="713"/>
      <c r="EV43" s="713"/>
      <c r="EW43" s="713"/>
      <c r="EX43" s="713"/>
      <c r="EY43" s="713"/>
      <c r="EZ43" s="716"/>
      <c r="FA43" s="716"/>
      <c r="FB43" s="716"/>
      <c r="FC43" s="716"/>
      <c r="FD43" s="716"/>
      <c r="FE43" s="716"/>
      <c r="FF43" s="716"/>
      <c r="FG43" s="717"/>
    </row>
    <row r="44" spans="2:163" ht="8.65" customHeight="1">
      <c r="B44" s="794"/>
      <c r="C44" s="795"/>
      <c r="D44" s="795"/>
      <c r="E44" s="795"/>
      <c r="F44" s="795"/>
      <c r="G44" s="795"/>
      <c r="H44" s="795"/>
      <c r="I44" s="795"/>
      <c r="J44" s="795"/>
      <c r="K44" s="795"/>
      <c r="L44" s="795"/>
      <c r="M44" s="803"/>
      <c r="N44" s="804"/>
      <c r="O44" s="804"/>
      <c r="P44" s="804"/>
      <c r="Q44" s="804"/>
      <c r="R44" s="804"/>
      <c r="S44" s="804"/>
      <c r="T44" s="804"/>
      <c r="U44" s="804"/>
      <c r="V44" s="804"/>
      <c r="W44" s="804"/>
      <c r="X44" s="804"/>
      <c r="Y44" s="804"/>
      <c r="Z44" s="804"/>
      <c r="AA44" s="804"/>
      <c r="AB44" s="805"/>
      <c r="AC44" s="812"/>
      <c r="AD44" s="813"/>
      <c r="AE44" s="813"/>
      <c r="AF44" s="813"/>
      <c r="AG44" s="814"/>
      <c r="AH44" s="822"/>
      <c r="AI44" s="813"/>
      <c r="AJ44" s="813"/>
      <c r="AK44" s="823"/>
      <c r="AL44" s="812"/>
      <c r="AM44" s="813"/>
      <c r="AN44" s="813"/>
      <c r="AO44" s="813"/>
      <c r="AP44" s="814"/>
      <c r="AQ44" s="822"/>
      <c r="AR44" s="813"/>
      <c r="AS44" s="813"/>
      <c r="AT44" s="863"/>
      <c r="AU44" s="930"/>
      <c r="AV44" s="827"/>
      <c r="AW44" s="827"/>
      <c r="AX44" s="827"/>
      <c r="AY44" s="827"/>
      <c r="AZ44" s="827"/>
      <c r="BA44" s="827"/>
      <c r="BB44" s="827"/>
      <c r="BC44" s="827"/>
      <c r="BD44" s="947"/>
      <c r="BE44" s="846"/>
      <c r="BF44" s="847"/>
      <c r="BG44" s="847"/>
      <c r="BH44" s="847"/>
      <c r="BI44" s="847"/>
      <c r="BJ44" s="939"/>
      <c r="BK44" s="943"/>
      <c r="BL44" s="847"/>
      <c r="BM44" s="847"/>
      <c r="BN44" s="847"/>
      <c r="BO44" s="847"/>
      <c r="BP44" s="847"/>
      <c r="BQ44" s="944"/>
      <c r="BR44" s="846"/>
      <c r="BS44" s="847"/>
      <c r="BT44" s="847"/>
      <c r="BU44" s="847"/>
      <c r="BV44" s="847"/>
      <c r="BW44" s="847"/>
      <c r="BX44" s="848"/>
      <c r="BY44" s="949"/>
      <c r="BZ44" s="950"/>
      <c r="CA44" s="950"/>
      <c r="CB44" s="950"/>
      <c r="CC44" s="950"/>
      <c r="CD44" s="950"/>
      <c r="CE44" s="950"/>
      <c r="CF44" s="950"/>
      <c r="CG44" s="950"/>
      <c r="CH44" s="950"/>
      <c r="CI44" s="950"/>
      <c r="CJ44" s="950"/>
      <c r="CK44" s="950"/>
      <c r="CL44" s="950"/>
      <c r="CM44" s="950"/>
      <c r="CN44" s="950"/>
      <c r="CO44" s="950"/>
      <c r="CP44" s="950"/>
      <c r="CQ44" s="950"/>
      <c r="CR44" s="950"/>
      <c r="CS44" s="950"/>
      <c r="CT44" s="950"/>
      <c r="CU44" s="950"/>
      <c r="CV44" s="950"/>
      <c r="CW44" s="950"/>
      <c r="CX44" s="950"/>
      <c r="CY44" s="950"/>
      <c r="CZ44" s="950"/>
      <c r="DA44" s="950"/>
      <c r="DB44" s="950"/>
      <c r="DC44" s="950"/>
      <c r="DD44" s="950"/>
      <c r="DE44" s="950"/>
      <c r="DF44" s="950"/>
      <c r="DG44" s="950"/>
      <c r="DH44" s="950"/>
      <c r="DI44" s="951"/>
      <c r="DJ44" s="776"/>
      <c r="DK44" s="777"/>
      <c r="DL44" s="777"/>
      <c r="DM44" s="777"/>
      <c r="DN44" s="777"/>
      <c r="DO44" s="777"/>
      <c r="DP44" s="778"/>
      <c r="DQ44" s="1067"/>
      <c r="DR44" s="795"/>
      <c r="DS44" s="795"/>
      <c r="DT44" s="795"/>
      <c r="DU44" s="795"/>
      <c r="DV44" s="795"/>
      <c r="DW44" s="795"/>
      <c r="DX44" s="795"/>
      <c r="DY44" s="795"/>
      <c r="DZ44" s="1068"/>
      <c r="EA44" s="757"/>
      <c r="EB44" s="757"/>
      <c r="EC44" s="757"/>
      <c r="ED44" s="757"/>
      <c r="EE44" s="757"/>
      <c r="EF44" s="757"/>
      <c r="EG44" s="757"/>
      <c r="EH44" s="757"/>
      <c r="EI44" s="757"/>
      <c r="EJ44" s="757"/>
      <c r="EK44" s="757"/>
      <c r="EL44" s="757"/>
      <c r="EM44" s="757"/>
      <c r="EN44" s="757"/>
      <c r="EO44" s="757"/>
      <c r="EP44" s="757"/>
      <c r="EQ44" s="757"/>
      <c r="ER44" s="713"/>
      <c r="ES44" s="713"/>
      <c r="ET44" s="713"/>
      <c r="EU44" s="713"/>
      <c r="EV44" s="713"/>
      <c r="EW44" s="713"/>
      <c r="EX44" s="713"/>
      <c r="EY44" s="713"/>
      <c r="EZ44" s="716"/>
      <c r="FA44" s="716"/>
      <c r="FB44" s="716"/>
      <c r="FC44" s="716"/>
      <c r="FD44" s="716"/>
      <c r="FE44" s="716"/>
      <c r="FF44" s="716"/>
      <c r="FG44" s="717"/>
    </row>
    <row r="45" spans="2:163" ht="8.65" customHeight="1">
      <c r="B45" s="794"/>
      <c r="C45" s="795"/>
      <c r="D45" s="795"/>
      <c r="E45" s="795"/>
      <c r="F45" s="795"/>
      <c r="G45" s="795"/>
      <c r="H45" s="795"/>
      <c r="I45" s="795"/>
      <c r="J45" s="795"/>
      <c r="K45" s="795"/>
      <c r="L45" s="795"/>
      <c r="M45" s="800" t="s">
        <v>58</v>
      </c>
      <c r="N45" s="801"/>
      <c r="O45" s="801"/>
      <c r="P45" s="801"/>
      <c r="Q45" s="801"/>
      <c r="R45" s="801"/>
      <c r="S45" s="801"/>
      <c r="T45" s="801"/>
      <c r="U45" s="801"/>
      <c r="V45" s="801"/>
      <c r="W45" s="801"/>
      <c r="X45" s="801"/>
      <c r="Y45" s="801"/>
      <c r="Z45" s="801"/>
      <c r="AA45" s="801"/>
      <c r="AB45" s="802"/>
      <c r="AC45" s="809">
        <v>19.399999999999999</v>
      </c>
      <c r="AD45" s="810"/>
      <c r="AE45" s="810"/>
      <c r="AF45" s="810"/>
      <c r="AG45" s="811"/>
      <c r="AH45" s="820">
        <f>AC45</f>
        <v>19.399999999999999</v>
      </c>
      <c r="AI45" s="810"/>
      <c r="AJ45" s="810"/>
      <c r="AK45" s="821"/>
      <c r="AL45" s="809">
        <v>7.2</v>
      </c>
      <c r="AM45" s="810"/>
      <c r="AN45" s="810"/>
      <c r="AO45" s="810"/>
      <c r="AP45" s="811"/>
      <c r="AQ45" s="820">
        <f>AL45</f>
        <v>7.2</v>
      </c>
      <c r="AR45" s="810"/>
      <c r="AS45" s="810"/>
      <c r="AT45" s="862"/>
      <c r="AU45" s="930"/>
      <c r="AV45" s="827"/>
      <c r="AW45" s="827"/>
      <c r="AX45" s="827"/>
      <c r="AY45" s="827"/>
      <c r="AZ45" s="827"/>
      <c r="BA45" s="827"/>
      <c r="BB45" s="827"/>
      <c r="BC45" s="827"/>
      <c r="BD45" s="947"/>
      <c r="BE45" s="846"/>
      <c r="BF45" s="847"/>
      <c r="BG45" s="847"/>
      <c r="BH45" s="847"/>
      <c r="BI45" s="847"/>
      <c r="BJ45" s="939"/>
      <c r="BK45" s="943"/>
      <c r="BL45" s="847"/>
      <c r="BM45" s="847"/>
      <c r="BN45" s="847"/>
      <c r="BO45" s="847"/>
      <c r="BP45" s="847"/>
      <c r="BQ45" s="944"/>
      <c r="BR45" s="846"/>
      <c r="BS45" s="847"/>
      <c r="BT45" s="847"/>
      <c r="BU45" s="847"/>
      <c r="BV45" s="847"/>
      <c r="BW45" s="847"/>
      <c r="BX45" s="848"/>
      <c r="BY45" s="1086" t="s">
        <v>565</v>
      </c>
      <c r="BZ45" s="1087"/>
      <c r="CA45" s="1087"/>
      <c r="CB45" s="1087"/>
      <c r="CC45" s="1087"/>
      <c r="CD45" s="1087"/>
      <c r="CE45" s="1087"/>
      <c r="CF45" s="1087"/>
      <c r="CG45" s="1087"/>
      <c r="CH45" s="1087"/>
      <c r="CI45" s="1087"/>
      <c r="CJ45" s="1087"/>
      <c r="CK45" s="1087"/>
      <c r="CL45" s="1087"/>
      <c r="CM45" s="1087"/>
      <c r="CN45" s="1087"/>
      <c r="CO45" s="1087"/>
      <c r="CP45" s="1087"/>
      <c r="CQ45" s="1087"/>
      <c r="CR45" s="1087"/>
      <c r="CS45" s="1087"/>
      <c r="CT45" s="1087"/>
      <c r="CU45" s="1087"/>
      <c r="CV45" s="1087"/>
      <c r="CW45" s="1087"/>
      <c r="CX45" s="1087"/>
      <c r="CY45" s="1087"/>
      <c r="CZ45" s="1087"/>
      <c r="DA45" s="1087"/>
      <c r="DB45" s="1087"/>
      <c r="DC45" s="1087"/>
      <c r="DD45" s="1087"/>
      <c r="DE45" s="1087"/>
      <c r="DF45" s="1087"/>
      <c r="DG45" s="1087"/>
      <c r="DH45" s="1087"/>
      <c r="DI45" s="1088"/>
      <c r="DJ45" s="776"/>
      <c r="DK45" s="777"/>
      <c r="DL45" s="777"/>
      <c r="DM45" s="777"/>
      <c r="DN45" s="777"/>
      <c r="DO45" s="777"/>
      <c r="DP45" s="778"/>
      <c r="DQ45" s="1067"/>
      <c r="DR45" s="795"/>
      <c r="DS45" s="795"/>
      <c r="DT45" s="795"/>
      <c r="DU45" s="795"/>
      <c r="DV45" s="795"/>
      <c r="DW45" s="795"/>
      <c r="DX45" s="795"/>
      <c r="DY45" s="795"/>
      <c r="DZ45" s="1068"/>
      <c r="EA45" s="757" t="s">
        <v>566</v>
      </c>
      <c r="EB45" s="757"/>
      <c r="EC45" s="757"/>
      <c r="ED45" s="757"/>
      <c r="EE45" s="757"/>
      <c r="EF45" s="757"/>
      <c r="EG45" s="757"/>
      <c r="EH45" s="757"/>
      <c r="EI45" s="757"/>
      <c r="EJ45" s="757"/>
      <c r="EK45" s="757"/>
      <c r="EL45" s="757"/>
      <c r="EM45" s="757"/>
      <c r="EN45" s="757"/>
      <c r="EO45" s="757"/>
      <c r="EP45" s="757"/>
      <c r="EQ45" s="757"/>
      <c r="ER45" s="718">
        <v>2.73</v>
      </c>
      <c r="ES45" s="719"/>
      <c r="ET45" s="719"/>
      <c r="EU45" s="719"/>
      <c r="EV45" s="719"/>
      <c r="EW45" s="719"/>
      <c r="EX45" s="719"/>
      <c r="EY45" s="720"/>
      <c r="EZ45" s="716"/>
      <c r="FA45" s="716"/>
      <c r="FB45" s="716"/>
      <c r="FC45" s="716"/>
      <c r="FD45" s="716"/>
      <c r="FE45" s="716"/>
      <c r="FF45" s="716"/>
      <c r="FG45" s="717"/>
    </row>
    <row r="46" spans="2:163" ht="8.65" customHeight="1" thickBot="1">
      <c r="B46" s="797"/>
      <c r="C46" s="798"/>
      <c r="D46" s="798"/>
      <c r="E46" s="798"/>
      <c r="F46" s="798"/>
      <c r="G46" s="798"/>
      <c r="H46" s="798"/>
      <c r="I46" s="798"/>
      <c r="J46" s="798"/>
      <c r="K46" s="798"/>
      <c r="L46" s="798"/>
      <c r="M46" s="803"/>
      <c r="N46" s="804"/>
      <c r="O46" s="804"/>
      <c r="P46" s="804"/>
      <c r="Q46" s="804"/>
      <c r="R46" s="804"/>
      <c r="S46" s="804"/>
      <c r="T46" s="804"/>
      <c r="U46" s="804"/>
      <c r="V46" s="804"/>
      <c r="W46" s="804"/>
      <c r="X46" s="804"/>
      <c r="Y46" s="804"/>
      <c r="Z46" s="804"/>
      <c r="AA46" s="804"/>
      <c r="AB46" s="805"/>
      <c r="AC46" s="812"/>
      <c r="AD46" s="813"/>
      <c r="AE46" s="813"/>
      <c r="AF46" s="813"/>
      <c r="AG46" s="814"/>
      <c r="AH46" s="822"/>
      <c r="AI46" s="813"/>
      <c r="AJ46" s="813"/>
      <c r="AK46" s="823"/>
      <c r="AL46" s="812"/>
      <c r="AM46" s="813"/>
      <c r="AN46" s="813"/>
      <c r="AO46" s="813"/>
      <c r="AP46" s="814"/>
      <c r="AQ46" s="822"/>
      <c r="AR46" s="813"/>
      <c r="AS46" s="813"/>
      <c r="AT46" s="863"/>
      <c r="AU46" s="1100"/>
      <c r="AV46" s="1101"/>
      <c r="AW46" s="1101"/>
      <c r="AX46" s="1101"/>
      <c r="AY46" s="1101"/>
      <c r="AZ46" s="1101"/>
      <c r="BA46" s="1101"/>
      <c r="BB46" s="1101"/>
      <c r="BC46" s="1101"/>
      <c r="BD46" s="1102"/>
      <c r="BE46" s="1089"/>
      <c r="BF46" s="1081"/>
      <c r="BG46" s="1081"/>
      <c r="BH46" s="1081"/>
      <c r="BI46" s="1081"/>
      <c r="BJ46" s="1090"/>
      <c r="BK46" s="1080"/>
      <c r="BL46" s="1081"/>
      <c r="BM46" s="1081"/>
      <c r="BN46" s="1081"/>
      <c r="BO46" s="1081"/>
      <c r="BP46" s="1081"/>
      <c r="BQ46" s="1082"/>
      <c r="BR46" s="1089"/>
      <c r="BS46" s="1081"/>
      <c r="BT46" s="1081"/>
      <c r="BU46" s="1081"/>
      <c r="BV46" s="1081"/>
      <c r="BW46" s="1081"/>
      <c r="BX46" s="1091"/>
      <c r="BY46" s="1086"/>
      <c r="BZ46" s="1087"/>
      <c r="CA46" s="1087"/>
      <c r="CB46" s="1087"/>
      <c r="CC46" s="1087"/>
      <c r="CD46" s="1087"/>
      <c r="CE46" s="1087"/>
      <c r="CF46" s="1087"/>
      <c r="CG46" s="1087"/>
      <c r="CH46" s="1087"/>
      <c r="CI46" s="1087"/>
      <c r="CJ46" s="1087"/>
      <c r="CK46" s="1087"/>
      <c r="CL46" s="1087"/>
      <c r="CM46" s="1087"/>
      <c r="CN46" s="1087"/>
      <c r="CO46" s="1087"/>
      <c r="CP46" s="1087"/>
      <c r="CQ46" s="1087"/>
      <c r="CR46" s="1087"/>
      <c r="CS46" s="1087"/>
      <c r="CT46" s="1087"/>
      <c r="CU46" s="1087"/>
      <c r="CV46" s="1087"/>
      <c r="CW46" s="1087"/>
      <c r="CX46" s="1087"/>
      <c r="CY46" s="1087"/>
      <c r="CZ46" s="1087"/>
      <c r="DA46" s="1087"/>
      <c r="DB46" s="1087"/>
      <c r="DC46" s="1087"/>
      <c r="DD46" s="1087"/>
      <c r="DE46" s="1087"/>
      <c r="DF46" s="1087"/>
      <c r="DG46" s="1087"/>
      <c r="DH46" s="1087"/>
      <c r="DI46" s="1088"/>
      <c r="DJ46" s="776"/>
      <c r="DK46" s="777"/>
      <c r="DL46" s="777"/>
      <c r="DM46" s="777"/>
      <c r="DN46" s="777"/>
      <c r="DO46" s="777"/>
      <c r="DP46" s="778"/>
      <c r="DQ46" s="1067"/>
      <c r="DR46" s="795"/>
      <c r="DS46" s="795"/>
      <c r="DT46" s="795"/>
      <c r="DU46" s="795"/>
      <c r="DV46" s="795"/>
      <c r="DW46" s="795"/>
      <c r="DX46" s="795"/>
      <c r="DY46" s="795"/>
      <c r="DZ46" s="1068"/>
      <c r="EA46" s="757"/>
      <c r="EB46" s="757"/>
      <c r="EC46" s="757"/>
      <c r="ED46" s="757"/>
      <c r="EE46" s="757"/>
      <c r="EF46" s="757"/>
      <c r="EG46" s="757"/>
      <c r="EH46" s="757"/>
      <c r="EI46" s="757"/>
      <c r="EJ46" s="757"/>
      <c r="EK46" s="757"/>
      <c r="EL46" s="757"/>
      <c r="EM46" s="757"/>
      <c r="EN46" s="757"/>
      <c r="EO46" s="757"/>
      <c r="EP46" s="757"/>
      <c r="EQ46" s="757"/>
      <c r="ER46" s="1071"/>
      <c r="ES46" s="1072"/>
      <c r="ET46" s="1072"/>
      <c r="EU46" s="1072"/>
      <c r="EV46" s="1072"/>
      <c r="EW46" s="1072"/>
      <c r="EX46" s="1072"/>
      <c r="EY46" s="1073"/>
      <c r="EZ46" s="716"/>
      <c r="FA46" s="716"/>
      <c r="FB46" s="716"/>
      <c r="FC46" s="716"/>
      <c r="FD46" s="716"/>
      <c r="FE46" s="716"/>
      <c r="FF46" s="716"/>
      <c r="FG46" s="717"/>
    </row>
    <row r="47" spans="2:163" ht="8.65" customHeight="1" thickTop="1">
      <c r="B47" s="929" t="s">
        <v>64</v>
      </c>
      <c r="C47" s="801"/>
      <c r="D47" s="801"/>
      <c r="E47" s="801"/>
      <c r="F47" s="801"/>
      <c r="G47" s="801"/>
      <c r="H47" s="801"/>
      <c r="I47" s="801"/>
      <c r="J47" s="801"/>
      <c r="K47" s="801"/>
      <c r="L47" s="801"/>
      <c r="M47" s="800" t="s">
        <v>63</v>
      </c>
      <c r="N47" s="801"/>
      <c r="O47" s="801"/>
      <c r="P47" s="801"/>
      <c r="Q47" s="801"/>
      <c r="R47" s="801"/>
      <c r="S47" s="801"/>
      <c r="T47" s="801"/>
      <c r="U47" s="801"/>
      <c r="V47" s="801"/>
      <c r="W47" s="801"/>
      <c r="X47" s="801"/>
      <c r="Y47" s="801"/>
      <c r="Z47" s="801"/>
      <c r="AA47" s="801"/>
      <c r="AB47" s="802"/>
      <c r="AC47" s="809">
        <v>17.399999999999999</v>
      </c>
      <c r="AD47" s="810"/>
      <c r="AE47" s="810"/>
      <c r="AF47" s="810"/>
      <c r="AG47" s="811"/>
      <c r="AH47" s="820">
        <f>AC47</f>
        <v>17.399999999999999</v>
      </c>
      <c r="AI47" s="810"/>
      <c r="AJ47" s="810"/>
      <c r="AK47" s="821"/>
      <c r="AL47" s="809">
        <v>6.4</v>
      </c>
      <c r="AM47" s="810"/>
      <c r="AN47" s="810"/>
      <c r="AO47" s="810"/>
      <c r="AP47" s="811"/>
      <c r="AQ47" s="820">
        <f>AL47</f>
        <v>6.4</v>
      </c>
      <c r="AR47" s="810"/>
      <c r="AS47" s="810"/>
      <c r="AT47" s="862"/>
      <c r="AU47" s="865" t="s">
        <v>567</v>
      </c>
      <c r="AV47" s="866"/>
      <c r="AW47" s="866"/>
      <c r="AX47" s="866"/>
      <c r="AY47" s="866"/>
      <c r="AZ47" s="866"/>
      <c r="BA47" s="866"/>
      <c r="BB47" s="866"/>
      <c r="BC47" s="1083" t="s">
        <v>568</v>
      </c>
      <c r="BD47" s="866"/>
      <c r="BE47" s="866"/>
      <c r="BF47" s="866"/>
      <c r="BG47" s="866"/>
      <c r="BH47" s="866"/>
      <c r="BI47" s="866"/>
      <c r="BJ47" s="866"/>
      <c r="BK47" s="866"/>
      <c r="BL47" s="866"/>
      <c r="BM47" s="866"/>
      <c r="BN47" s="866"/>
      <c r="BO47" s="866"/>
      <c r="BP47" s="866"/>
      <c r="BQ47" s="1083" t="s">
        <v>569</v>
      </c>
      <c r="BR47" s="866"/>
      <c r="BS47" s="866"/>
      <c r="BT47" s="866"/>
      <c r="BU47" s="866"/>
      <c r="BV47" s="866"/>
      <c r="BW47" s="866"/>
      <c r="BX47" s="877"/>
      <c r="BY47" s="866" t="s">
        <v>570</v>
      </c>
      <c r="BZ47" s="866"/>
      <c r="CA47" s="866"/>
      <c r="CB47" s="866"/>
      <c r="CC47" s="866"/>
      <c r="CD47" s="866"/>
      <c r="CE47" s="866"/>
      <c r="CF47" s="866"/>
      <c r="CG47" s="866"/>
      <c r="CH47" s="866"/>
      <c r="CI47" s="866"/>
      <c r="CJ47" s="866"/>
      <c r="CK47" s="866"/>
      <c r="CL47" s="866"/>
      <c r="CM47" s="866"/>
      <c r="CN47" s="866"/>
      <c r="CO47" s="866"/>
      <c r="CP47" s="866"/>
      <c r="CQ47" s="866"/>
      <c r="CR47" s="866"/>
      <c r="CS47" s="866"/>
      <c r="CT47" s="866"/>
      <c r="CU47" s="866"/>
      <c r="CV47" s="866"/>
      <c r="CW47" s="866"/>
      <c r="CX47" s="866"/>
      <c r="CY47" s="866"/>
      <c r="CZ47" s="866"/>
      <c r="DA47" s="866"/>
      <c r="DB47" s="866"/>
      <c r="DC47" s="866"/>
      <c r="DD47" s="866"/>
      <c r="DE47" s="866"/>
      <c r="DF47" s="866"/>
      <c r="DG47" s="866"/>
      <c r="DH47" s="866"/>
      <c r="DI47" s="877"/>
      <c r="DJ47" s="776"/>
      <c r="DK47" s="777"/>
      <c r="DL47" s="777"/>
      <c r="DM47" s="777"/>
      <c r="DN47" s="777"/>
      <c r="DO47" s="777"/>
      <c r="DP47" s="778"/>
      <c r="DQ47" s="1067"/>
      <c r="DR47" s="795"/>
      <c r="DS47" s="795"/>
      <c r="DT47" s="795"/>
      <c r="DU47" s="795"/>
      <c r="DV47" s="795"/>
      <c r="DW47" s="795"/>
      <c r="DX47" s="795"/>
      <c r="DY47" s="795"/>
      <c r="DZ47" s="1068"/>
      <c r="EA47" s="757" t="s">
        <v>571</v>
      </c>
      <c r="EB47" s="757"/>
      <c r="EC47" s="757"/>
      <c r="ED47" s="757"/>
      <c r="EE47" s="757"/>
      <c r="EF47" s="757"/>
      <c r="EG47" s="757"/>
      <c r="EH47" s="757"/>
      <c r="EI47" s="757"/>
      <c r="EJ47" s="757"/>
      <c r="EK47" s="757"/>
      <c r="EL47" s="757"/>
      <c r="EM47" s="757"/>
      <c r="EN47" s="757"/>
      <c r="EO47" s="757"/>
      <c r="EP47" s="757"/>
      <c r="EQ47" s="757"/>
      <c r="ER47" s="718">
        <v>3.39</v>
      </c>
      <c r="ES47" s="719"/>
      <c r="ET47" s="719"/>
      <c r="EU47" s="719"/>
      <c r="EV47" s="719"/>
      <c r="EW47" s="719"/>
      <c r="EX47" s="719"/>
      <c r="EY47" s="720"/>
      <c r="EZ47" s="716"/>
      <c r="FA47" s="716"/>
      <c r="FB47" s="716"/>
      <c r="FC47" s="716"/>
      <c r="FD47" s="716"/>
      <c r="FE47" s="716"/>
      <c r="FF47" s="716"/>
      <c r="FG47" s="717"/>
    </row>
    <row r="48" spans="2:163" ht="8.65" customHeight="1">
      <c r="B48" s="930"/>
      <c r="C48" s="827"/>
      <c r="D48" s="827"/>
      <c r="E48" s="827"/>
      <c r="F48" s="827"/>
      <c r="G48" s="827"/>
      <c r="H48" s="827"/>
      <c r="I48" s="827"/>
      <c r="J48" s="827"/>
      <c r="K48" s="827"/>
      <c r="L48" s="827"/>
      <c r="M48" s="803"/>
      <c r="N48" s="804"/>
      <c r="O48" s="804"/>
      <c r="P48" s="804"/>
      <c r="Q48" s="804"/>
      <c r="R48" s="804"/>
      <c r="S48" s="804"/>
      <c r="T48" s="804"/>
      <c r="U48" s="804"/>
      <c r="V48" s="804"/>
      <c r="W48" s="804"/>
      <c r="X48" s="804"/>
      <c r="Y48" s="804"/>
      <c r="Z48" s="804"/>
      <c r="AA48" s="804"/>
      <c r="AB48" s="805"/>
      <c r="AC48" s="812"/>
      <c r="AD48" s="813"/>
      <c r="AE48" s="813"/>
      <c r="AF48" s="813"/>
      <c r="AG48" s="814"/>
      <c r="AH48" s="822"/>
      <c r="AI48" s="813"/>
      <c r="AJ48" s="813"/>
      <c r="AK48" s="823"/>
      <c r="AL48" s="812"/>
      <c r="AM48" s="813"/>
      <c r="AN48" s="813"/>
      <c r="AO48" s="813"/>
      <c r="AP48" s="814"/>
      <c r="AQ48" s="822"/>
      <c r="AR48" s="813"/>
      <c r="AS48" s="813"/>
      <c r="AT48" s="863"/>
      <c r="AU48" s="697"/>
      <c r="AV48" s="698"/>
      <c r="AW48" s="698"/>
      <c r="AX48" s="698"/>
      <c r="AY48" s="698"/>
      <c r="AZ48" s="698"/>
      <c r="BA48" s="698"/>
      <c r="BB48" s="698"/>
      <c r="BC48" s="1084"/>
      <c r="BD48" s="698"/>
      <c r="BE48" s="698"/>
      <c r="BF48" s="698"/>
      <c r="BG48" s="698"/>
      <c r="BH48" s="698"/>
      <c r="BI48" s="698"/>
      <c r="BJ48" s="698"/>
      <c r="BK48" s="698"/>
      <c r="BL48" s="698"/>
      <c r="BM48" s="698"/>
      <c r="BN48" s="698"/>
      <c r="BO48" s="698"/>
      <c r="BP48" s="698"/>
      <c r="BQ48" s="1084"/>
      <c r="BR48" s="698"/>
      <c r="BS48" s="698"/>
      <c r="BT48" s="698"/>
      <c r="BU48" s="698"/>
      <c r="BV48" s="698"/>
      <c r="BW48" s="698"/>
      <c r="BX48" s="699"/>
      <c r="BY48" s="698"/>
      <c r="BZ48" s="698"/>
      <c r="CA48" s="698"/>
      <c r="CB48" s="698"/>
      <c r="CC48" s="698"/>
      <c r="CD48" s="698"/>
      <c r="CE48" s="698"/>
      <c r="CF48" s="698"/>
      <c r="CG48" s="698"/>
      <c r="CH48" s="698"/>
      <c r="CI48" s="698"/>
      <c r="CJ48" s="698"/>
      <c r="CK48" s="698"/>
      <c r="CL48" s="698"/>
      <c r="CM48" s="698"/>
      <c r="CN48" s="698"/>
      <c r="CO48" s="698"/>
      <c r="CP48" s="698"/>
      <c r="CQ48" s="698"/>
      <c r="CR48" s="698"/>
      <c r="CS48" s="698"/>
      <c r="CT48" s="698"/>
      <c r="CU48" s="698"/>
      <c r="CV48" s="698"/>
      <c r="CW48" s="698"/>
      <c r="CX48" s="698"/>
      <c r="CY48" s="698"/>
      <c r="CZ48" s="698"/>
      <c r="DA48" s="698"/>
      <c r="DB48" s="698"/>
      <c r="DC48" s="698"/>
      <c r="DD48" s="698"/>
      <c r="DE48" s="698"/>
      <c r="DF48" s="698"/>
      <c r="DG48" s="698"/>
      <c r="DH48" s="698"/>
      <c r="DI48" s="699"/>
      <c r="DJ48" s="776"/>
      <c r="DK48" s="777"/>
      <c r="DL48" s="777"/>
      <c r="DM48" s="777"/>
      <c r="DN48" s="777"/>
      <c r="DO48" s="777"/>
      <c r="DP48" s="778"/>
      <c r="DQ48" s="1067"/>
      <c r="DR48" s="795"/>
      <c r="DS48" s="795"/>
      <c r="DT48" s="795"/>
      <c r="DU48" s="795"/>
      <c r="DV48" s="795"/>
      <c r="DW48" s="795"/>
      <c r="DX48" s="795"/>
      <c r="DY48" s="795"/>
      <c r="DZ48" s="1068"/>
      <c r="EA48" s="757"/>
      <c r="EB48" s="757"/>
      <c r="EC48" s="757"/>
      <c r="ED48" s="757"/>
      <c r="EE48" s="757"/>
      <c r="EF48" s="757"/>
      <c r="EG48" s="757"/>
      <c r="EH48" s="757"/>
      <c r="EI48" s="757"/>
      <c r="EJ48" s="757"/>
      <c r="EK48" s="757"/>
      <c r="EL48" s="757"/>
      <c r="EM48" s="757"/>
      <c r="EN48" s="757"/>
      <c r="EO48" s="757"/>
      <c r="EP48" s="757"/>
      <c r="EQ48" s="757"/>
      <c r="ER48" s="721"/>
      <c r="ES48" s="722"/>
      <c r="ET48" s="722"/>
      <c r="EU48" s="722"/>
      <c r="EV48" s="722"/>
      <c r="EW48" s="722"/>
      <c r="EX48" s="722"/>
      <c r="EY48" s="723"/>
      <c r="EZ48" s="716"/>
      <c r="FA48" s="716"/>
      <c r="FB48" s="716"/>
      <c r="FC48" s="716"/>
      <c r="FD48" s="716"/>
      <c r="FE48" s="716"/>
      <c r="FF48" s="716"/>
      <c r="FG48" s="717"/>
    </row>
    <row r="49" spans="2:163" ht="8.65" customHeight="1">
      <c r="B49" s="930"/>
      <c r="C49" s="827"/>
      <c r="D49" s="827"/>
      <c r="E49" s="827"/>
      <c r="F49" s="827"/>
      <c r="G49" s="827"/>
      <c r="H49" s="827"/>
      <c r="I49" s="827"/>
      <c r="J49" s="827"/>
      <c r="K49" s="827"/>
      <c r="L49" s="827"/>
      <c r="M49" s="800" t="s">
        <v>61</v>
      </c>
      <c r="N49" s="801"/>
      <c r="O49" s="801"/>
      <c r="P49" s="801"/>
      <c r="Q49" s="801"/>
      <c r="R49" s="801"/>
      <c r="S49" s="801"/>
      <c r="T49" s="801"/>
      <c r="U49" s="801"/>
      <c r="V49" s="801"/>
      <c r="W49" s="801"/>
      <c r="X49" s="801"/>
      <c r="Y49" s="801"/>
      <c r="Z49" s="801"/>
      <c r="AA49" s="801"/>
      <c r="AB49" s="802"/>
      <c r="AC49" s="809">
        <v>17.8</v>
      </c>
      <c r="AD49" s="810"/>
      <c r="AE49" s="810"/>
      <c r="AF49" s="810"/>
      <c r="AG49" s="811"/>
      <c r="AH49" s="820">
        <f>AC49</f>
        <v>17.8</v>
      </c>
      <c r="AI49" s="810"/>
      <c r="AJ49" s="810"/>
      <c r="AK49" s="821"/>
      <c r="AL49" s="809">
        <v>6.5</v>
      </c>
      <c r="AM49" s="810"/>
      <c r="AN49" s="810"/>
      <c r="AO49" s="810"/>
      <c r="AP49" s="811"/>
      <c r="AQ49" s="820">
        <f>AL49</f>
        <v>6.5</v>
      </c>
      <c r="AR49" s="810"/>
      <c r="AS49" s="810"/>
      <c r="AT49" s="862"/>
      <c r="AU49" s="697"/>
      <c r="AV49" s="698"/>
      <c r="AW49" s="698"/>
      <c r="AX49" s="698"/>
      <c r="AY49" s="698"/>
      <c r="AZ49" s="698"/>
      <c r="BA49" s="698"/>
      <c r="BB49" s="698"/>
      <c r="BC49" s="1084"/>
      <c r="BD49" s="698"/>
      <c r="BE49" s="698"/>
      <c r="BF49" s="698"/>
      <c r="BG49" s="698"/>
      <c r="BH49" s="698"/>
      <c r="BI49" s="698"/>
      <c r="BJ49" s="698"/>
      <c r="BK49" s="698"/>
      <c r="BL49" s="698"/>
      <c r="BM49" s="698"/>
      <c r="BN49" s="698"/>
      <c r="BO49" s="698"/>
      <c r="BP49" s="698"/>
      <c r="BQ49" s="1084"/>
      <c r="BR49" s="698"/>
      <c r="BS49" s="698"/>
      <c r="BT49" s="698"/>
      <c r="BU49" s="698"/>
      <c r="BV49" s="698"/>
      <c r="BW49" s="698"/>
      <c r="BX49" s="699"/>
      <c r="BY49" s="698"/>
      <c r="BZ49" s="698"/>
      <c r="CA49" s="698"/>
      <c r="CB49" s="698"/>
      <c r="CC49" s="698"/>
      <c r="CD49" s="698"/>
      <c r="CE49" s="698"/>
      <c r="CF49" s="698"/>
      <c r="CG49" s="698"/>
      <c r="CH49" s="698"/>
      <c r="CI49" s="698"/>
      <c r="CJ49" s="698"/>
      <c r="CK49" s="698"/>
      <c r="CL49" s="698"/>
      <c r="CM49" s="698"/>
      <c r="CN49" s="698"/>
      <c r="CO49" s="698"/>
      <c r="CP49" s="698"/>
      <c r="CQ49" s="698"/>
      <c r="CR49" s="698"/>
      <c r="CS49" s="698"/>
      <c r="CT49" s="698"/>
      <c r="CU49" s="698"/>
      <c r="CV49" s="698"/>
      <c r="CW49" s="698"/>
      <c r="CX49" s="698"/>
      <c r="CY49" s="698"/>
      <c r="CZ49" s="698"/>
      <c r="DA49" s="698"/>
      <c r="DB49" s="698"/>
      <c r="DC49" s="698"/>
      <c r="DD49" s="698"/>
      <c r="DE49" s="698"/>
      <c r="DF49" s="698"/>
      <c r="DG49" s="698"/>
      <c r="DH49" s="698"/>
      <c r="DI49" s="699"/>
      <c r="DJ49" s="776"/>
      <c r="DK49" s="777"/>
      <c r="DL49" s="777"/>
      <c r="DM49" s="777"/>
      <c r="DN49" s="777"/>
      <c r="DO49" s="777"/>
      <c r="DP49" s="778"/>
      <c r="DQ49" s="1067"/>
      <c r="DR49" s="795"/>
      <c r="DS49" s="795"/>
      <c r="DT49" s="795"/>
      <c r="DU49" s="795"/>
      <c r="DV49" s="795"/>
      <c r="DW49" s="795"/>
      <c r="DX49" s="795"/>
      <c r="DY49" s="795"/>
      <c r="DZ49" s="1068"/>
      <c r="EA49" s="757" t="s">
        <v>555</v>
      </c>
      <c r="EB49" s="757"/>
      <c r="EC49" s="757"/>
      <c r="ED49" s="757"/>
      <c r="EE49" s="757"/>
      <c r="EF49" s="757"/>
      <c r="EG49" s="757"/>
      <c r="EH49" s="757"/>
      <c r="EI49" s="757"/>
      <c r="EJ49" s="757"/>
      <c r="EK49" s="757"/>
      <c r="EL49" s="757"/>
      <c r="EM49" s="757"/>
      <c r="EN49" s="757"/>
      <c r="EO49" s="757"/>
      <c r="EP49" s="757"/>
      <c r="EQ49" s="757"/>
      <c r="ER49" s="713">
        <v>1.78</v>
      </c>
      <c r="ES49" s="713"/>
      <c r="ET49" s="713"/>
      <c r="EU49" s="713"/>
      <c r="EV49" s="713"/>
      <c r="EW49" s="713"/>
      <c r="EX49" s="713"/>
      <c r="EY49" s="713"/>
      <c r="EZ49" s="716"/>
      <c r="FA49" s="716"/>
      <c r="FB49" s="716"/>
      <c r="FC49" s="716"/>
      <c r="FD49" s="716"/>
      <c r="FE49" s="716"/>
      <c r="FF49" s="716"/>
      <c r="FG49" s="717"/>
    </row>
    <row r="50" spans="2:163" ht="8.65" customHeight="1">
      <c r="B50" s="930"/>
      <c r="C50" s="827"/>
      <c r="D50" s="827"/>
      <c r="E50" s="827"/>
      <c r="F50" s="827"/>
      <c r="G50" s="827"/>
      <c r="H50" s="827"/>
      <c r="I50" s="827"/>
      <c r="J50" s="827"/>
      <c r="K50" s="827"/>
      <c r="L50" s="827"/>
      <c r="M50" s="803"/>
      <c r="N50" s="804"/>
      <c r="O50" s="804"/>
      <c r="P50" s="804"/>
      <c r="Q50" s="804"/>
      <c r="R50" s="804"/>
      <c r="S50" s="804"/>
      <c r="T50" s="804"/>
      <c r="U50" s="804"/>
      <c r="V50" s="804"/>
      <c r="W50" s="804"/>
      <c r="X50" s="804"/>
      <c r="Y50" s="804"/>
      <c r="Z50" s="804"/>
      <c r="AA50" s="804"/>
      <c r="AB50" s="805"/>
      <c r="AC50" s="812"/>
      <c r="AD50" s="813"/>
      <c r="AE50" s="813"/>
      <c r="AF50" s="813"/>
      <c r="AG50" s="814"/>
      <c r="AH50" s="822"/>
      <c r="AI50" s="813"/>
      <c r="AJ50" s="813"/>
      <c r="AK50" s="823"/>
      <c r="AL50" s="812"/>
      <c r="AM50" s="813"/>
      <c r="AN50" s="813"/>
      <c r="AO50" s="813"/>
      <c r="AP50" s="814"/>
      <c r="AQ50" s="822"/>
      <c r="AR50" s="813"/>
      <c r="AS50" s="813"/>
      <c r="AT50" s="863"/>
      <c r="AU50" s="700"/>
      <c r="AV50" s="701"/>
      <c r="AW50" s="701"/>
      <c r="AX50" s="701"/>
      <c r="AY50" s="701"/>
      <c r="AZ50" s="701"/>
      <c r="BA50" s="701"/>
      <c r="BB50" s="701"/>
      <c r="BC50" s="1084"/>
      <c r="BD50" s="698"/>
      <c r="BE50" s="698"/>
      <c r="BF50" s="698"/>
      <c r="BG50" s="698"/>
      <c r="BH50" s="698"/>
      <c r="BI50" s="698"/>
      <c r="BJ50" s="698"/>
      <c r="BK50" s="698"/>
      <c r="BL50" s="698"/>
      <c r="BM50" s="698"/>
      <c r="BN50" s="698"/>
      <c r="BO50" s="698"/>
      <c r="BP50" s="698"/>
      <c r="BQ50" s="1085"/>
      <c r="BR50" s="701"/>
      <c r="BS50" s="701"/>
      <c r="BT50" s="701"/>
      <c r="BU50" s="701"/>
      <c r="BV50" s="701"/>
      <c r="BW50" s="701"/>
      <c r="BX50" s="702"/>
      <c r="BY50" s="701"/>
      <c r="BZ50" s="701"/>
      <c r="CA50" s="701"/>
      <c r="CB50" s="701"/>
      <c r="CC50" s="701"/>
      <c r="CD50" s="701"/>
      <c r="CE50" s="701"/>
      <c r="CF50" s="701"/>
      <c r="CG50" s="701"/>
      <c r="CH50" s="701"/>
      <c r="CI50" s="701"/>
      <c r="CJ50" s="701"/>
      <c r="CK50" s="701"/>
      <c r="CL50" s="701"/>
      <c r="CM50" s="701"/>
      <c r="CN50" s="701"/>
      <c r="CO50" s="701"/>
      <c r="CP50" s="701"/>
      <c r="CQ50" s="701"/>
      <c r="CR50" s="701"/>
      <c r="CS50" s="701"/>
      <c r="CT50" s="701"/>
      <c r="CU50" s="701"/>
      <c r="CV50" s="701"/>
      <c r="CW50" s="701"/>
      <c r="CX50" s="701"/>
      <c r="CY50" s="701"/>
      <c r="CZ50" s="701"/>
      <c r="DA50" s="701"/>
      <c r="DB50" s="701"/>
      <c r="DC50" s="701"/>
      <c r="DD50" s="701"/>
      <c r="DE50" s="701"/>
      <c r="DF50" s="701"/>
      <c r="DG50" s="701"/>
      <c r="DH50" s="701"/>
      <c r="DI50" s="702"/>
      <c r="DJ50" s="779"/>
      <c r="DK50" s="780"/>
      <c r="DL50" s="780"/>
      <c r="DM50" s="780"/>
      <c r="DN50" s="780"/>
      <c r="DO50" s="780"/>
      <c r="DP50" s="781"/>
      <c r="DQ50" s="1069"/>
      <c r="DR50" s="798"/>
      <c r="DS50" s="798"/>
      <c r="DT50" s="798"/>
      <c r="DU50" s="798"/>
      <c r="DV50" s="798"/>
      <c r="DW50" s="798"/>
      <c r="DX50" s="798"/>
      <c r="DY50" s="798"/>
      <c r="DZ50" s="1070"/>
      <c r="EA50" s="757"/>
      <c r="EB50" s="757"/>
      <c r="EC50" s="757"/>
      <c r="ED50" s="757"/>
      <c r="EE50" s="757"/>
      <c r="EF50" s="757"/>
      <c r="EG50" s="757"/>
      <c r="EH50" s="757"/>
      <c r="EI50" s="757"/>
      <c r="EJ50" s="757"/>
      <c r="EK50" s="757"/>
      <c r="EL50" s="757"/>
      <c r="EM50" s="757"/>
      <c r="EN50" s="757"/>
      <c r="EO50" s="757"/>
      <c r="EP50" s="757"/>
      <c r="EQ50" s="757"/>
      <c r="ER50" s="713"/>
      <c r="ES50" s="713"/>
      <c r="ET50" s="713"/>
      <c r="EU50" s="713"/>
      <c r="EV50" s="713"/>
      <c r="EW50" s="713"/>
      <c r="EX50" s="713"/>
      <c r="EY50" s="713"/>
      <c r="EZ50" s="716"/>
      <c r="FA50" s="716"/>
      <c r="FB50" s="716"/>
      <c r="FC50" s="716"/>
      <c r="FD50" s="716"/>
      <c r="FE50" s="716"/>
      <c r="FF50" s="716"/>
      <c r="FG50" s="717"/>
    </row>
    <row r="51" spans="2:163" ht="8.65" customHeight="1">
      <c r="B51" s="930"/>
      <c r="C51" s="827"/>
      <c r="D51" s="827"/>
      <c r="E51" s="827"/>
      <c r="F51" s="827"/>
      <c r="G51" s="827"/>
      <c r="H51" s="827"/>
      <c r="I51" s="827"/>
      <c r="J51" s="827"/>
      <c r="K51" s="827"/>
      <c r="L51" s="827"/>
      <c r="M51" s="800" t="s">
        <v>59</v>
      </c>
      <c r="N51" s="801"/>
      <c r="O51" s="801"/>
      <c r="P51" s="801"/>
      <c r="Q51" s="801"/>
      <c r="R51" s="801"/>
      <c r="S51" s="801"/>
      <c r="T51" s="801"/>
      <c r="U51" s="801"/>
      <c r="V51" s="801"/>
      <c r="W51" s="801"/>
      <c r="X51" s="801"/>
      <c r="Y51" s="801"/>
      <c r="Z51" s="801"/>
      <c r="AA51" s="801"/>
      <c r="AB51" s="802"/>
      <c r="AC51" s="809">
        <v>18.100000000000001</v>
      </c>
      <c r="AD51" s="810"/>
      <c r="AE51" s="810"/>
      <c r="AF51" s="810"/>
      <c r="AG51" s="811"/>
      <c r="AH51" s="820">
        <f>AC51</f>
        <v>18.100000000000001</v>
      </c>
      <c r="AI51" s="810"/>
      <c r="AJ51" s="810"/>
      <c r="AK51" s="821"/>
      <c r="AL51" s="809">
        <v>6.9</v>
      </c>
      <c r="AM51" s="810"/>
      <c r="AN51" s="810"/>
      <c r="AO51" s="810"/>
      <c r="AP51" s="811"/>
      <c r="AQ51" s="820">
        <f>AL51</f>
        <v>6.9</v>
      </c>
      <c r="AR51" s="810"/>
      <c r="AS51" s="810"/>
      <c r="AT51" s="862"/>
      <c r="AU51" s="1092" t="s">
        <v>572</v>
      </c>
      <c r="AV51" s="708"/>
      <c r="AW51" s="708"/>
      <c r="AX51" s="708"/>
      <c r="AY51" s="708"/>
      <c r="AZ51" s="708"/>
      <c r="BA51" s="708"/>
      <c r="BB51" s="708"/>
      <c r="BC51" s="1095" t="s">
        <v>573</v>
      </c>
      <c r="BD51" s="1096"/>
      <c r="BE51" s="1096"/>
      <c r="BF51" s="1096"/>
      <c r="BG51" s="1096"/>
      <c r="BH51" s="1096"/>
      <c r="BI51" s="1096"/>
      <c r="BJ51" s="1096"/>
      <c r="BK51" s="1096"/>
      <c r="BL51" s="1096"/>
      <c r="BM51" s="1096"/>
      <c r="BN51" s="1096"/>
      <c r="BO51" s="1096"/>
      <c r="BP51" s="1096"/>
      <c r="BQ51" s="1020" t="s">
        <v>574</v>
      </c>
      <c r="BR51" s="1021"/>
      <c r="BS51" s="1021"/>
      <c r="BT51" s="1021"/>
      <c r="BU51" s="1021"/>
      <c r="BV51" s="1021"/>
      <c r="BW51" s="1021"/>
      <c r="BX51" s="1022"/>
      <c r="BY51" s="1021" t="s">
        <v>575</v>
      </c>
      <c r="BZ51" s="1021"/>
      <c r="CA51" s="1021"/>
      <c r="CB51" s="1021"/>
      <c r="CC51" s="1021"/>
      <c r="CD51" s="1021"/>
      <c r="CE51" s="1021"/>
      <c r="CF51" s="1021"/>
      <c r="CG51" s="1021"/>
      <c r="CH51" s="1021"/>
      <c r="CI51" s="1021"/>
      <c r="CJ51" s="1021"/>
      <c r="CK51" s="1021"/>
      <c r="CL51" s="1021"/>
      <c r="CM51" s="1021"/>
      <c r="CN51" s="1021"/>
      <c r="CO51" s="1021"/>
      <c r="CP51" s="1021"/>
      <c r="CQ51" s="1021"/>
      <c r="CR51" s="1021"/>
      <c r="CS51" s="1021"/>
      <c r="CT51" s="1021"/>
      <c r="CU51" s="1021"/>
      <c r="CV51" s="1021"/>
      <c r="CW51" s="1021"/>
      <c r="CX51" s="1021"/>
      <c r="CY51" s="1021"/>
      <c r="CZ51" s="1021"/>
      <c r="DA51" s="1021"/>
      <c r="DB51" s="1021"/>
      <c r="DC51" s="1021"/>
      <c r="DD51" s="1021"/>
      <c r="DE51" s="1021"/>
      <c r="DF51" s="1021"/>
      <c r="DG51" s="1021"/>
      <c r="DH51" s="1021"/>
      <c r="DI51" s="1022"/>
      <c r="DJ51" s="1026" t="s">
        <v>576</v>
      </c>
      <c r="DK51" s="1027"/>
      <c r="DL51" s="1027"/>
      <c r="DM51" s="1027"/>
      <c r="DN51" s="1027"/>
      <c r="DO51" s="1027"/>
      <c r="DP51" s="1027"/>
      <c r="DQ51" s="1027"/>
      <c r="DR51" s="1027"/>
      <c r="DS51" s="1027"/>
      <c r="DT51" s="1027"/>
      <c r="DU51" s="1027"/>
      <c r="DV51" s="1027"/>
      <c r="DW51" s="1027"/>
      <c r="DX51" s="1027"/>
      <c r="DY51" s="1027"/>
      <c r="DZ51" s="1027"/>
      <c r="EA51" s="1027"/>
      <c r="EB51" s="1027"/>
      <c r="EC51" s="1027"/>
      <c r="ED51" s="1027"/>
      <c r="EE51" s="1027"/>
      <c r="EF51" s="1027"/>
      <c r="EG51" s="1027"/>
      <c r="EH51" s="1027"/>
      <c r="EI51" s="1027"/>
      <c r="EJ51" s="1027"/>
      <c r="EK51" s="1027"/>
      <c r="EL51" s="1027"/>
      <c r="EM51" s="1027"/>
      <c r="EN51" s="1027"/>
      <c r="EO51" s="1027"/>
      <c r="EP51" s="1027"/>
      <c r="EQ51" s="1027"/>
      <c r="ER51" s="1027"/>
      <c r="ES51" s="1027"/>
      <c r="ET51" s="1027"/>
      <c r="EU51" s="1027"/>
      <c r="EV51" s="1027"/>
      <c r="EW51" s="1027"/>
      <c r="EX51" s="1027"/>
      <c r="EY51" s="1027"/>
      <c r="EZ51" s="1027"/>
      <c r="FA51" s="1027"/>
      <c r="FB51" s="1027"/>
      <c r="FC51" s="1027"/>
      <c r="FD51" s="1027"/>
      <c r="FE51" s="1027"/>
      <c r="FF51" s="1027"/>
      <c r="FG51" s="1028"/>
    </row>
    <row r="52" spans="2:163" ht="8.65" customHeight="1">
      <c r="B52" s="930"/>
      <c r="C52" s="827"/>
      <c r="D52" s="827"/>
      <c r="E52" s="827"/>
      <c r="F52" s="827"/>
      <c r="G52" s="827"/>
      <c r="H52" s="827"/>
      <c r="I52" s="827"/>
      <c r="J52" s="827"/>
      <c r="K52" s="827"/>
      <c r="L52" s="827"/>
      <c r="M52" s="803"/>
      <c r="N52" s="804"/>
      <c r="O52" s="804"/>
      <c r="P52" s="804"/>
      <c r="Q52" s="804"/>
      <c r="R52" s="804"/>
      <c r="S52" s="804"/>
      <c r="T52" s="804"/>
      <c r="U52" s="804"/>
      <c r="V52" s="804"/>
      <c r="W52" s="804"/>
      <c r="X52" s="804"/>
      <c r="Y52" s="804"/>
      <c r="Z52" s="804"/>
      <c r="AA52" s="804"/>
      <c r="AB52" s="805"/>
      <c r="AC52" s="812"/>
      <c r="AD52" s="813"/>
      <c r="AE52" s="813"/>
      <c r="AF52" s="813"/>
      <c r="AG52" s="814"/>
      <c r="AH52" s="822"/>
      <c r="AI52" s="813"/>
      <c r="AJ52" s="813"/>
      <c r="AK52" s="823"/>
      <c r="AL52" s="812"/>
      <c r="AM52" s="813"/>
      <c r="AN52" s="813"/>
      <c r="AO52" s="813"/>
      <c r="AP52" s="814"/>
      <c r="AQ52" s="822"/>
      <c r="AR52" s="813"/>
      <c r="AS52" s="813"/>
      <c r="AT52" s="863"/>
      <c r="AU52" s="1093"/>
      <c r="AV52" s="1094"/>
      <c r="AW52" s="1094"/>
      <c r="AX52" s="1094"/>
      <c r="AY52" s="1094"/>
      <c r="AZ52" s="1094"/>
      <c r="BA52" s="1094"/>
      <c r="BB52" s="1094"/>
      <c r="BC52" s="1023"/>
      <c r="BD52" s="1024"/>
      <c r="BE52" s="1024"/>
      <c r="BF52" s="1024"/>
      <c r="BG52" s="1024"/>
      <c r="BH52" s="1024"/>
      <c r="BI52" s="1024"/>
      <c r="BJ52" s="1024"/>
      <c r="BK52" s="1024"/>
      <c r="BL52" s="1024"/>
      <c r="BM52" s="1024"/>
      <c r="BN52" s="1024"/>
      <c r="BO52" s="1024"/>
      <c r="BP52" s="1024"/>
      <c r="BQ52" s="1023"/>
      <c r="BR52" s="1024"/>
      <c r="BS52" s="1024"/>
      <c r="BT52" s="1024"/>
      <c r="BU52" s="1024"/>
      <c r="BV52" s="1024"/>
      <c r="BW52" s="1024"/>
      <c r="BX52" s="1025"/>
      <c r="BY52" s="1024"/>
      <c r="BZ52" s="1024"/>
      <c r="CA52" s="1024"/>
      <c r="CB52" s="1024"/>
      <c r="CC52" s="1024"/>
      <c r="CD52" s="1024"/>
      <c r="CE52" s="1024"/>
      <c r="CF52" s="1024"/>
      <c r="CG52" s="1024"/>
      <c r="CH52" s="1024"/>
      <c r="CI52" s="1024"/>
      <c r="CJ52" s="1024"/>
      <c r="CK52" s="1024"/>
      <c r="CL52" s="1024"/>
      <c r="CM52" s="1024"/>
      <c r="CN52" s="1024"/>
      <c r="CO52" s="1024"/>
      <c r="CP52" s="1024"/>
      <c r="CQ52" s="1024"/>
      <c r="CR52" s="1024"/>
      <c r="CS52" s="1024"/>
      <c r="CT52" s="1024"/>
      <c r="CU52" s="1024"/>
      <c r="CV52" s="1024"/>
      <c r="CW52" s="1024"/>
      <c r="CX52" s="1024"/>
      <c r="CY52" s="1024"/>
      <c r="CZ52" s="1024"/>
      <c r="DA52" s="1024"/>
      <c r="DB52" s="1024"/>
      <c r="DC52" s="1024"/>
      <c r="DD52" s="1024"/>
      <c r="DE52" s="1024"/>
      <c r="DF52" s="1024"/>
      <c r="DG52" s="1024"/>
      <c r="DH52" s="1024"/>
      <c r="DI52" s="1025"/>
      <c r="DJ52" s="1029"/>
      <c r="DK52" s="1030"/>
      <c r="DL52" s="1030"/>
      <c r="DM52" s="1030"/>
      <c r="DN52" s="1030"/>
      <c r="DO52" s="1030"/>
      <c r="DP52" s="1030"/>
      <c r="DQ52" s="1030"/>
      <c r="DR52" s="1030"/>
      <c r="DS52" s="1030"/>
      <c r="DT52" s="1030"/>
      <c r="DU52" s="1030"/>
      <c r="DV52" s="1030"/>
      <c r="DW52" s="1030"/>
      <c r="DX52" s="1030"/>
      <c r="DY52" s="1030"/>
      <c r="DZ52" s="1030"/>
      <c r="EA52" s="1030"/>
      <c r="EB52" s="1030"/>
      <c r="EC52" s="1030"/>
      <c r="ED52" s="1030"/>
      <c r="EE52" s="1030"/>
      <c r="EF52" s="1030"/>
      <c r="EG52" s="1030"/>
      <c r="EH52" s="1030"/>
      <c r="EI52" s="1030"/>
      <c r="EJ52" s="1030"/>
      <c r="EK52" s="1030"/>
      <c r="EL52" s="1030"/>
      <c r="EM52" s="1030"/>
      <c r="EN52" s="1030"/>
      <c r="EO52" s="1030"/>
      <c r="EP52" s="1030"/>
      <c r="EQ52" s="1030"/>
      <c r="ER52" s="1030"/>
      <c r="ES52" s="1030"/>
      <c r="ET52" s="1030"/>
      <c r="EU52" s="1030"/>
      <c r="EV52" s="1030"/>
      <c r="EW52" s="1030"/>
      <c r="EX52" s="1030"/>
      <c r="EY52" s="1030"/>
      <c r="EZ52" s="1030"/>
      <c r="FA52" s="1030"/>
      <c r="FB52" s="1030"/>
      <c r="FC52" s="1030"/>
      <c r="FD52" s="1030"/>
      <c r="FE52" s="1030"/>
      <c r="FF52" s="1030"/>
      <c r="FG52" s="1031"/>
    </row>
    <row r="53" spans="2:163" ht="8.65" customHeight="1">
      <c r="B53" s="930"/>
      <c r="C53" s="827"/>
      <c r="D53" s="827"/>
      <c r="E53" s="827"/>
      <c r="F53" s="827"/>
      <c r="G53" s="827"/>
      <c r="H53" s="827"/>
      <c r="I53" s="827"/>
      <c r="J53" s="827"/>
      <c r="K53" s="827"/>
      <c r="L53" s="827"/>
      <c r="M53" s="800" t="s">
        <v>58</v>
      </c>
      <c r="N53" s="801"/>
      <c r="O53" s="801"/>
      <c r="P53" s="801"/>
      <c r="Q53" s="801"/>
      <c r="R53" s="801"/>
      <c r="S53" s="801"/>
      <c r="T53" s="801"/>
      <c r="U53" s="801"/>
      <c r="V53" s="801"/>
      <c r="W53" s="801"/>
      <c r="X53" s="801"/>
      <c r="Y53" s="801"/>
      <c r="Z53" s="801"/>
      <c r="AA53" s="801"/>
      <c r="AB53" s="802"/>
      <c r="AC53" s="809">
        <v>19.3</v>
      </c>
      <c r="AD53" s="810"/>
      <c r="AE53" s="810"/>
      <c r="AF53" s="810"/>
      <c r="AG53" s="811"/>
      <c r="AH53" s="820">
        <f>AC53</f>
        <v>19.3</v>
      </c>
      <c r="AI53" s="810"/>
      <c r="AJ53" s="810"/>
      <c r="AK53" s="821"/>
      <c r="AL53" s="809">
        <v>7.5</v>
      </c>
      <c r="AM53" s="810"/>
      <c r="AN53" s="810"/>
      <c r="AO53" s="810"/>
      <c r="AP53" s="811"/>
      <c r="AQ53" s="820">
        <f>AL53</f>
        <v>7.5</v>
      </c>
      <c r="AR53" s="810"/>
      <c r="AS53" s="810"/>
      <c r="AT53" s="862"/>
      <c r="AU53" s="1074" t="s">
        <v>57</v>
      </c>
      <c r="AV53" s="1075"/>
      <c r="AW53" s="1075"/>
      <c r="AX53" s="1075"/>
      <c r="AY53" s="1075"/>
      <c r="AZ53" s="1075"/>
      <c r="BA53" s="1075"/>
      <c r="BB53" s="1075"/>
      <c r="BC53" s="1075"/>
      <c r="BD53" s="1075"/>
      <c r="BE53" s="1075"/>
      <c r="BF53" s="1075"/>
      <c r="BG53" s="1075"/>
      <c r="BH53" s="1075"/>
      <c r="BI53" s="1075"/>
      <c r="BJ53" s="1075"/>
      <c r="BK53" s="1075"/>
      <c r="BL53" s="1075"/>
      <c r="BM53" s="1075"/>
      <c r="BN53" s="1075"/>
      <c r="BO53" s="1075"/>
      <c r="BP53" s="1075"/>
      <c r="BQ53" s="1075"/>
      <c r="BR53" s="1075"/>
      <c r="BS53" s="1075"/>
      <c r="BT53" s="1075"/>
      <c r="BU53" s="1075"/>
      <c r="BV53" s="1075"/>
      <c r="BW53" s="1075"/>
      <c r="BX53" s="1076"/>
      <c r="BY53" s="1038" t="s">
        <v>577</v>
      </c>
      <c r="BZ53" s="1039"/>
      <c r="CA53" s="1039"/>
      <c r="CB53" s="1039"/>
      <c r="CC53" s="1039"/>
      <c r="CD53" s="1039"/>
      <c r="CE53" s="1039"/>
      <c r="CF53" s="1039"/>
      <c r="CG53" s="1039"/>
      <c r="CH53" s="1039"/>
      <c r="CI53" s="1039"/>
      <c r="CJ53" s="1039"/>
      <c r="CK53" s="1039"/>
      <c r="CL53" s="1039"/>
      <c r="CM53" s="1039"/>
      <c r="CN53" s="1039"/>
      <c r="CO53" s="1039"/>
      <c r="CP53" s="1039"/>
      <c r="CQ53" s="1039"/>
      <c r="CR53" s="1039"/>
      <c r="CS53" s="1039"/>
      <c r="CT53" s="1039"/>
      <c r="CU53" s="1039"/>
      <c r="CV53" s="1039"/>
      <c r="CW53" s="1039"/>
      <c r="CX53" s="1039"/>
      <c r="CY53" s="1039"/>
      <c r="CZ53" s="1039"/>
      <c r="DA53" s="1039"/>
      <c r="DB53" s="1039"/>
      <c r="DC53" s="1039"/>
      <c r="DD53" s="1039"/>
      <c r="DE53" s="1039"/>
      <c r="DF53" s="1039"/>
      <c r="DG53" s="1039"/>
      <c r="DH53" s="1039"/>
      <c r="DI53" s="1040"/>
      <c r="DJ53" s="1016" t="s">
        <v>578</v>
      </c>
      <c r="DK53" s="1017"/>
      <c r="DL53" s="1017"/>
      <c r="DM53" s="1017"/>
      <c r="DN53" s="1017"/>
      <c r="DO53" s="1017"/>
      <c r="DP53" s="1017"/>
      <c r="DQ53" s="1017"/>
      <c r="DR53" s="1017"/>
      <c r="DS53" s="1017"/>
      <c r="DT53" s="1017"/>
      <c r="DU53" s="1017"/>
      <c r="DV53" s="1017"/>
      <c r="DW53" s="1017"/>
      <c r="DX53" s="1017"/>
      <c r="DY53" s="1017"/>
      <c r="DZ53" s="1017"/>
      <c r="EA53" s="1017"/>
      <c r="EB53" s="1017"/>
      <c r="EC53" s="1017"/>
      <c r="ED53" s="1017"/>
      <c r="EE53" s="1017"/>
      <c r="EF53" s="1017"/>
      <c r="EG53" s="1017"/>
      <c r="EH53" s="1017"/>
      <c r="EI53" s="1017"/>
      <c r="EJ53" s="1017"/>
      <c r="EK53" s="1017"/>
      <c r="EL53" s="1017"/>
      <c r="EM53" s="1017"/>
      <c r="EN53" s="1017"/>
      <c r="EO53" s="1017"/>
      <c r="EP53" s="1017"/>
      <c r="EQ53" s="1017"/>
      <c r="ER53" s="1017"/>
      <c r="ES53" s="1017"/>
      <c r="ET53" s="1017"/>
      <c r="EU53" s="1017"/>
      <c r="EV53" s="1017"/>
      <c r="EW53" s="1017"/>
      <c r="EX53" s="1017"/>
      <c r="EY53" s="1017"/>
      <c r="EZ53" s="1017"/>
      <c r="FA53" s="1017"/>
      <c r="FB53" s="1017"/>
      <c r="FC53" s="1017"/>
      <c r="FD53" s="1017"/>
      <c r="FE53" s="1017"/>
      <c r="FF53" s="1017"/>
      <c r="FG53" s="1018"/>
    </row>
    <row r="54" spans="2:163" ht="8.65" customHeight="1">
      <c r="B54" s="931"/>
      <c r="C54" s="804"/>
      <c r="D54" s="804"/>
      <c r="E54" s="804"/>
      <c r="F54" s="804"/>
      <c r="G54" s="804"/>
      <c r="H54" s="804"/>
      <c r="I54" s="804"/>
      <c r="J54" s="804"/>
      <c r="K54" s="804"/>
      <c r="L54" s="804"/>
      <c r="M54" s="803"/>
      <c r="N54" s="804"/>
      <c r="O54" s="804"/>
      <c r="P54" s="804"/>
      <c r="Q54" s="804"/>
      <c r="R54" s="804"/>
      <c r="S54" s="804"/>
      <c r="T54" s="804"/>
      <c r="U54" s="804"/>
      <c r="V54" s="804"/>
      <c r="W54" s="804"/>
      <c r="X54" s="804"/>
      <c r="Y54" s="804"/>
      <c r="Z54" s="804"/>
      <c r="AA54" s="804"/>
      <c r="AB54" s="805"/>
      <c r="AC54" s="812"/>
      <c r="AD54" s="813"/>
      <c r="AE54" s="813"/>
      <c r="AF54" s="813"/>
      <c r="AG54" s="814"/>
      <c r="AH54" s="822"/>
      <c r="AI54" s="813"/>
      <c r="AJ54" s="813"/>
      <c r="AK54" s="823"/>
      <c r="AL54" s="812"/>
      <c r="AM54" s="813"/>
      <c r="AN54" s="813"/>
      <c r="AO54" s="813"/>
      <c r="AP54" s="814"/>
      <c r="AQ54" s="822"/>
      <c r="AR54" s="813"/>
      <c r="AS54" s="813"/>
      <c r="AT54" s="863"/>
      <c r="AU54" s="1077"/>
      <c r="AV54" s="1078"/>
      <c r="AW54" s="1078"/>
      <c r="AX54" s="1078"/>
      <c r="AY54" s="1078"/>
      <c r="AZ54" s="1078"/>
      <c r="BA54" s="1078"/>
      <c r="BB54" s="1078"/>
      <c r="BC54" s="1078"/>
      <c r="BD54" s="1078"/>
      <c r="BE54" s="1078"/>
      <c r="BF54" s="1078"/>
      <c r="BG54" s="1078"/>
      <c r="BH54" s="1078"/>
      <c r="BI54" s="1078"/>
      <c r="BJ54" s="1078"/>
      <c r="BK54" s="1078"/>
      <c r="BL54" s="1078"/>
      <c r="BM54" s="1078"/>
      <c r="BN54" s="1078"/>
      <c r="BO54" s="1078"/>
      <c r="BP54" s="1078"/>
      <c r="BQ54" s="1078"/>
      <c r="BR54" s="1078"/>
      <c r="BS54" s="1078"/>
      <c r="BT54" s="1078"/>
      <c r="BU54" s="1078"/>
      <c r="BV54" s="1078"/>
      <c r="BW54" s="1078"/>
      <c r="BX54" s="1079"/>
      <c r="BY54" s="1038"/>
      <c r="BZ54" s="1039"/>
      <c r="CA54" s="1039"/>
      <c r="CB54" s="1039"/>
      <c r="CC54" s="1039"/>
      <c r="CD54" s="1039"/>
      <c r="CE54" s="1039"/>
      <c r="CF54" s="1039"/>
      <c r="CG54" s="1039"/>
      <c r="CH54" s="1039"/>
      <c r="CI54" s="1039"/>
      <c r="CJ54" s="1039"/>
      <c r="CK54" s="1039"/>
      <c r="CL54" s="1039"/>
      <c r="CM54" s="1039"/>
      <c r="CN54" s="1039"/>
      <c r="CO54" s="1039"/>
      <c r="CP54" s="1039"/>
      <c r="CQ54" s="1039"/>
      <c r="CR54" s="1039"/>
      <c r="CS54" s="1039"/>
      <c r="CT54" s="1039"/>
      <c r="CU54" s="1039"/>
      <c r="CV54" s="1039"/>
      <c r="CW54" s="1039"/>
      <c r="CX54" s="1039"/>
      <c r="CY54" s="1039"/>
      <c r="CZ54" s="1039"/>
      <c r="DA54" s="1039"/>
      <c r="DB54" s="1039"/>
      <c r="DC54" s="1039"/>
      <c r="DD54" s="1039"/>
      <c r="DE54" s="1039"/>
      <c r="DF54" s="1039"/>
      <c r="DG54" s="1039"/>
      <c r="DH54" s="1039"/>
      <c r="DI54" s="1040"/>
      <c r="DJ54" s="669"/>
      <c r="DK54" s="670"/>
      <c r="DL54" s="670"/>
      <c r="DM54" s="670"/>
      <c r="DN54" s="670"/>
      <c r="DO54" s="670"/>
      <c r="DP54" s="670"/>
      <c r="DQ54" s="670"/>
      <c r="DR54" s="670"/>
      <c r="DS54" s="670"/>
      <c r="DT54" s="670"/>
      <c r="DU54" s="670"/>
      <c r="DV54" s="670"/>
      <c r="DW54" s="670"/>
      <c r="DX54" s="670"/>
      <c r="DY54" s="670"/>
      <c r="DZ54" s="670"/>
      <c r="EA54" s="670"/>
      <c r="EB54" s="670"/>
      <c r="EC54" s="670"/>
      <c r="ED54" s="670"/>
      <c r="EE54" s="670"/>
      <c r="EF54" s="670"/>
      <c r="EG54" s="670"/>
      <c r="EH54" s="670"/>
      <c r="EI54" s="670"/>
      <c r="EJ54" s="670"/>
      <c r="EK54" s="670"/>
      <c r="EL54" s="670"/>
      <c r="EM54" s="670"/>
      <c r="EN54" s="670"/>
      <c r="EO54" s="670"/>
      <c r="EP54" s="670"/>
      <c r="EQ54" s="670"/>
      <c r="ER54" s="670"/>
      <c r="ES54" s="670"/>
      <c r="ET54" s="670"/>
      <c r="EU54" s="670"/>
      <c r="EV54" s="670"/>
      <c r="EW54" s="670"/>
      <c r="EX54" s="670"/>
      <c r="EY54" s="670"/>
      <c r="EZ54" s="670"/>
      <c r="FA54" s="670"/>
      <c r="FB54" s="670"/>
      <c r="FC54" s="670"/>
      <c r="FD54" s="670"/>
      <c r="FE54" s="670"/>
      <c r="FF54" s="670"/>
      <c r="FG54" s="671"/>
    </row>
    <row r="55" spans="2:163" ht="8.65" customHeight="1">
      <c r="B55" s="1054" t="s">
        <v>579</v>
      </c>
      <c r="C55" s="1055"/>
      <c r="D55" s="1055"/>
      <c r="E55" s="1055"/>
      <c r="F55" s="1055"/>
      <c r="G55" s="1055"/>
      <c r="H55" s="1055"/>
      <c r="I55" s="1055"/>
      <c r="J55" s="1055"/>
      <c r="K55" s="1055"/>
      <c r="L55" s="1055"/>
      <c r="M55" s="1055"/>
      <c r="N55" s="1055"/>
      <c r="O55" s="1055"/>
      <c r="P55" s="1055"/>
      <c r="Q55" s="1055"/>
      <c r="R55" s="1055"/>
      <c r="S55" s="1055"/>
      <c r="T55" s="1055"/>
      <c r="U55" s="1055"/>
      <c r="V55" s="1055"/>
      <c r="W55" s="1055"/>
      <c r="X55" s="1055"/>
      <c r="Y55" s="1055"/>
      <c r="Z55" s="1055"/>
      <c r="AA55" s="1055"/>
      <c r="AB55" s="1055"/>
      <c r="AC55" s="1055"/>
      <c r="AD55" s="1055"/>
      <c r="AE55" s="1055"/>
      <c r="AF55" s="1055"/>
      <c r="AG55" s="1055"/>
      <c r="AH55" s="1055"/>
      <c r="AI55" s="1055"/>
      <c r="AJ55" s="1055"/>
      <c r="AK55" s="1055"/>
      <c r="AL55" s="1055"/>
      <c r="AM55" s="1055"/>
      <c r="AN55" s="1055"/>
      <c r="AO55" s="1055"/>
      <c r="AP55" s="1055"/>
      <c r="AQ55" s="1055"/>
      <c r="AR55" s="1055"/>
      <c r="AS55" s="1055"/>
      <c r="AT55" s="1056"/>
      <c r="AU55" s="1032" t="s">
        <v>580</v>
      </c>
      <c r="AV55" s="1033"/>
      <c r="AW55" s="1033"/>
      <c r="AX55" s="1033"/>
      <c r="AY55" s="1033"/>
      <c r="AZ55" s="1033"/>
      <c r="BA55" s="1033"/>
      <c r="BB55" s="1033"/>
      <c r="BC55" s="1033"/>
      <c r="BD55" s="1033"/>
      <c r="BE55" s="1033"/>
      <c r="BF55" s="1033"/>
      <c r="BG55" s="1033"/>
      <c r="BH55" s="1033"/>
      <c r="BI55" s="1033"/>
      <c r="BJ55" s="1033"/>
      <c r="BK55" s="1033"/>
      <c r="BL55" s="1033"/>
      <c r="BM55" s="1033"/>
      <c r="BN55" s="1033"/>
      <c r="BO55" s="1033"/>
      <c r="BP55" s="1033"/>
      <c r="BQ55" s="1033"/>
      <c r="BR55" s="1033"/>
      <c r="BS55" s="1033"/>
      <c r="BT55" s="1033"/>
      <c r="BU55" s="1033"/>
      <c r="BV55" s="1033"/>
      <c r="BW55" s="1033"/>
      <c r="BX55" s="1034"/>
      <c r="BY55" s="1038"/>
      <c r="BZ55" s="1039"/>
      <c r="CA55" s="1039"/>
      <c r="CB55" s="1039"/>
      <c r="CC55" s="1039"/>
      <c r="CD55" s="1039"/>
      <c r="CE55" s="1039"/>
      <c r="CF55" s="1039"/>
      <c r="CG55" s="1039"/>
      <c r="CH55" s="1039"/>
      <c r="CI55" s="1039"/>
      <c r="CJ55" s="1039"/>
      <c r="CK55" s="1039"/>
      <c r="CL55" s="1039"/>
      <c r="CM55" s="1039"/>
      <c r="CN55" s="1039"/>
      <c r="CO55" s="1039"/>
      <c r="CP55" s="1039"/>
      <c r="CQ55" s="1039"/>
      <c r="CR55" s="1039"/>
      <c r="CS55" s="1039"/>
      <c r="CT55" s="1039"/>
      <c r="CU55" s="1039"/>
      <c r="CV55" s="1039"/>
      <c r="CW55" s="1039"/>
      <c r="CX55" s="1039"/>
      <c r="CY55" s="1039"/>
      <c r="CZ55" s="1039"/>
      <c r="DA55" s="1039"/>
      <c r="DB55" s="1039"/>
      <c r="DC55" s="1039"/>
      <c r="DD55" s="1039"/>
      <c r="DE55" s="1039"/>
      <c r="DF55" s="1039"/>
      <c r="DG55" s="1039"/>
      <c r="DH55" s="1039"/>
      <c r="DI55" s="1040"/>
      <c r="DJ55" s="669"/>
      <c r="DK55" s="670"/>
      <c r="DL55" s="670"/>
      <c r="DM55" s="670"/>
      <c r="DN55" s="670"/>
      <c r="DO55" s="670"/>
      <c r="DP55" s="670"/>
      <c r="DQ55" s="670"/>
      <c r="DR55" s="670"/>
      <c r="DS55" s="670"/>
      <c r="DT55" s="670"/>
      <c r="DU55" s="670"/>
      <c r="DV55" s="670"/>
      <c r="DW55" s="670"/>
      <c r="DX55" s="670"/>
      <c r="DY55" s="670"/>
      <c r="DZ55" s="670"/>
      <c r="EA55" s="670"/>
      <c r="EB55" s="670"/>
      <c r="EC55" s="670"/>
      <c r="ED55" s="670"/>
      <c r="EE55" s="670"/>
      <c r="EF55" s="670"/>
      <c r="EG55" s="670"/>
      <c r="EH55" s="670"/>
      <c r="EI55" s="670"/>
      <c r="EJ55" s="670"/>
      <c r="EK55" s="670"/>
      <c r="EL55" s="670"/>
      <c r="EM55" s="670"/>
      <c r="EN55" s="670"/>
      <c r="EO55" s="670"/>
      <c r="EP55" s="670"/>
      <c r="EQ55" s="670"/>
      <c r="ER55" s="670"/>
      <c r="ES55" s="670"/>
      <c r="ET55" s="670"/>
      <c r="EU55" s="670"/>
      <c r="EV55" s="670"/>
      <c r="EW55" s="670"/>
      <c r="EX55" s="670"/>
      <c r="EY55" s="670"/>
      <c r="EZ55" s="670"/>
      <c r="FA55" s="670"/>
      <c r="FB55" s="670"/>
      <c r="FC55" s="670"/>
      <c r="FD55" s="670"/>
      <c r="FE55" s="670"/>
      <c r="FF55" s="670"/>
      <c r="FG55" s="671"/>
    </row>
    <row r="56" spans="2:163" ht="8.65" customHeight="1">
      <c r="B56" s="1057"/>
      <c r="C56" s="1058"/>
      <c r="D56" s="1058"/>
      <c r="E56" s="1058"/>
      <c r="F56" s="1058"/>
      <c r="G56" s="1058"/>
      <c r="H56" s="1058"/>
      <c r="I56" s="1058"/>
      <c r="J56" s="1058"/>
      <c r="K56" s="1058"/>
      <c r="L56" s="1058"/>
      <c r="M56" s="1058"/>
      <c r="N56" s="1058"/>
      <c r="O56" s="1058"/>
      <c r="P56" s="1058"/>
      <c r="Q56" s="1058"/>
      <c r="R56" s="1058"/>
      <c r="S56" s="1058"/>
      <c r="T56" s="1058"/>
      <c r="U56" s="1058"/>
      <c r="V56" s="1058"/>
      <c r="W56" s="1058"/>
      <c r="X56" s="1058"/>
      <c r="Y56" s="1058"/>
      <c r="Z56" s="1058"/>
      <c r="AA56" s="1058"/>
      <c r="AB56" s="1058"/>
      <c r="AC56" s="1058"/>
      <c r="AD56" s="1058"/>
      <c r="AE56" s="1058"/>
      <c r="AF56" s="1058"/>
      <c r="AG56" s="1058"/>
      <c r="AH56" s="1058"/>
      <c r="AI56" s="1058"/>
      <c r="AJ56" s="1058"/>
      <c r="AK56" s="1058"/>
      <c r="AL56" s="1058"/>
      <c r="AM56" s="1058"/>
      <c r="AN56" s="1058"/>
      <c r="AO56" s="1058"/>
      <c r="AP56" s="1058"/>
      <c r="AQ56" s="1058"/>
      <c r="AR56" s="1058"/>
      <c r="AS56" s="1058"/>
      <c r="AT56" s="1059"/>
      <c r="AU56" s="1035"/>
      <c r="AV56" s="1036"/>
      <c r="AW56" s="1036"/>
      <c r="AX56" s="1036"/>
      <c r="AY56" s="1036"/>
      <c r="AZ56" s="1036"/>
      <c r="BA56" s="1036"/>
      <c r="BB56" s="1036"/>
      <c r="BC56" s="1036"/>
      <c r="BD56" s="1036"/>
      <c r="BE56" s="1036"/>
      <c r="BF56" s="1036"/>
      <c r="BG56" s="1036"/>
      <c r="BH56" s="1036"/>
      <c r="BI56" s="1036"/>
      <c r="BJ56" s="1036"/>
      <c r="BK56" s="1036"/>
      <c r="BL56" s="1036"/>
      <c r="BM56" s="1036"/>
      <c r="BN56" s="1036"/>
      <c r="BO56" s="1036"/>
      <c r="BP56" s="1036"/>
      <c r="BQ56" s="1036"/>
      <c r="BR56" s="1036"/>
      <c r="BS56" s="1036"/>
      <c r="BT56" s="1036"/>
      <c r="BU56" s="1036"/>
      <c r="BV56" s="1036"/>
      <c r="BW56" s="1036"/>
      <c r="BX56" s="1037"/>
      <c r="BY56" s="1041"/>
      <c r="BZ56" s="1042"/>
      <c r="CA56" s="1042"/>
      <c r="CB56" s="1042"/>
      <c r="CC56" s="1042"/>
      <c r="CD56" s="1042"/>
      <c r="CE56" s="1042"/>
      <c r="CF56" s="1042"/>
      <c r="CG56" s="1042"/>
      <c r="CH56" s="1042"/>
      <c r="CI56" s="1042"/>
      <c r="CJ56" s="1042"/>
      <c r="CK56" s="1042"/>
      <c r="CL56" s="1042"/>
      <c r="CM56" s="1042"/>
      <c r="CN56" s="1042"/>
      <c r="CO56" s="1042"/>
      <c r="CP56" s="1042"/>
      <c r="CQ56" s="1042"/>
      <c r="CR56" s="1042"/>
      <c r="CS56" s="1042"/>
      <c r="CT56" s="1042"/>
      <c r="CU56" s="1042"/>
      <c r="CV56" s="1042"/>
      <c r="CW56" s="1042"/>
      <c r="CX56" s="1042"/>
      <c r="CY56" s="1042"/>
      <c r="CZ56" s="1042"/>
      <c r="DA56" s="1042"/>
      <c r="DB56" s="1042"/>
      <c r="DC56" s="1042"/>
      <c r="DD56" s="1042"/>
      <c r="DE56" s="1042"/>
      <c r="DF56" s="1042"/>
      <c r="DG56" s="1042"/>
      <c r="DH56" s="1042"/>
      <c r="DI56" s="1043"/>
      <c r="DJ56" s="669" t="s">
        <v>581</v>
      </c>
      <c r="DK56" s="670"/>
      <c r="DL56" s="670"/>
      <c r="DM56" s="670"/>
      <c r="DN56" s="670"/>
      <c r="DO56" s="670"/>
      <c r="DP56" s="670"/>
      <c r="DQ56" s="670"/>
      <c r="DR56" s="670"/>
      <c r="DS56" s="670"/>
      <c r="DT56" s="670"/>
      <c r="DU56" s="670"/>
      <c r="DV56" s="670"/>
      <c r="DW56" s="670"/>
      <c r="DX56" s="670"/>
      <c r="DY56" s="670"/>
      <c r="DZ56" s="670"/>
      <c r="EA56" s="670"/>
      <c r="EB56" s="670"/>
      <c r="EC56" s="670"/>
      <c r="ED56" s="670"/>
      <c r="EE56" s="670"/>
      <c r="EF56" s="670"/>
      <c r="EG56" s="670"/>
      <c r="EH56" s="670"/>
      <c r="EI56" s="670"/>
      <c r="EJ56" s="670"/>
      <c r="EK56" s="670"/>
      <c r="EL56" s="670"/>
      <c r="EM56" s="670"/>
      <c r="EN56" s="670"/>
      <c r="EO56" s="670"/>
      <c r="EP56" s="670"/>
      <c r="EQ56" s="670"/>
      <c r="ER56" s="670"/>
      <c r="ES56" s="670"/>
      <c r="ET56" s="670"/>
      <c r="EU56" s="670"/>
      <c r="EV56" s="670"/>
      <c r="EW56" s="670"/>
      <c r="EX56" s="670"/>
      <c r="EY56" s="670"/>
      <c r="EZ56" s="670"/>
      <c r="FA56" s="670"/>
      <c r="FB56" s="670"/>
      <c r="FC56" s="670"/>
      <c r="FD56" s="670"/>
      <c r="FE56" s="670"/>
      <c r="FF56" s="670"/>
      <c r="FG56" s="671"/>
    </row>
    <row r="57" spans="2:163" ht="8.65" customHeight="1">
      <c r="B57" s="1044" t="s">
        <v>582</v>
      </c>
      <c r="C57" s="1045"/>
      <c r="D57" s="1045"/>
      <c r="E57" s="1045"/>
      <c r="F57" s="1045"/>
      <c r="G57" s="1045"/>
      <c r="H57" s="1045"/>
      <c r="I57" s="1045"/>
      <c r="J57" s="1045"/>
      <c r="K57" s="1045"/>
      <c r="L57" s="1045"/>
      <c r="M57" s="1045"/>
      <c r="N57" s="1045"/>
      <c r="O57" s="1045"/>
      <c r="P57" s="1045"/>
      <c r="Q57" s="1045"/>
      <c r="R57" s="1045"/>
      <c r="S57" s="1045"/>
      <c r="T57" s="1045"/>
      <c r="U57" s="1045"/>
      <c r="V57" s="1045"/>
      <c r="W57" s="1045"/>
      <c r="X57" s="1045"/>
      <c r="Y57" s="1045"/>
      <c r="Z57" s="1045"/>
      <c r="AA57" s="1045"/>
      <c r="AB57" s="1045"/>
      <c r="AC57" s="1045"/>
      <c r="AD57" s="1045"/>
      <c r="AE57" s="1045"/>
      <c r="AF57" s="1045"/>
      <c r="AG57" s="1045"/>
      <c r="AH57" s="1045"/>
      <c r="AI57" s="1045"/>
      <c r="AJ57" s="1045"/>
      <c r="AK57" s="1045"/>
      <c r="AL57" s="1045"/>
      <c r="AM57" s="1045"/>
      <c r="AN57" s="1045"/>
      <c r="AO57" s="1045"/>
      <c r="AP57" s="1045"/>
      <c r="AQ57" s="1045"/>
      <c r="AR57" s="1045"/>
      <c r="AS57" s="1045"/>
      <c r="AT57" s="1046"/>
      <c r="AU57" s="1060" t="s">
        <v>583</v>
      </c>
      <c r="AV57" s="1061"/>
      <c r="AW57" s="1061"/>
      <c r="AX57" s="1061"/>
      <c r="AY57" s="1061"/>
      <c r="AZ57" s="1061"/>
      <c r="BA57" s="1061"/>
      <c r="BB57" s="1061"/>
      <c r="BC57" s="1061"/>
      <c r="BD57" s="1061"/>
      <c r="BE57" s="1061"/>
      <c r="BF57" s="1061"/>
      <c r="BG57" s="1061"/>
      <c r="BH57" s="1061"/>
      <c r="BI57" s="1061"/>
      <c r="BJ57" s="1061"/>
      <c r="BK57" s="1061"/>
      <c r="BL57" s="1061"/>
      <c r="BM57" s="1061"/>
      <c r="BN57" s="1061"/>
      <c r="BO57" s="1061"/>
      <c r="BP57" s="1061"/>
      <c r="BQ57" s="1061"/>
      <c r="BR57" s="1061"/>
      <c r="BS57" s="1061"/>
      <c r="BT57" s="1061"/>
      <c r="BU57" s="1061"/>
      <c r="BV57" s="1061"/>
      <c r="BW57" s="1061"/>
      <c r="BX57" s="1062"/>
      <c r="BY57" s="1050" t="s">
        <v>583</v>
      </c>
      <c r="BZ57" s="1050"/>
      <c r="CA57" s="1050"/>
      <c r="CB57" s="1050"/>
      <c r="CC57" s="1050"/>
      <c r="CD57" s="1050"/>
      <c r="CE57" s="1050"/>
      <c r="CF57" s="1050"/>
      <c r="CG57" s="1050"/>
      <c r="CH57" s="1050"/>
      <c r="CI57" s="1050"/>
      <c r="CJ57" s="1050"/>
      <c r="CK57" s="1050"/>
      <c r="CL57" s="1050"/>
      <c r="CM57" s="1050"/>
      <c r="CN57" s="1050"/>
      <c r="CO57" s="1050"/>
      <c r="CP57" s="1050"/>
      <c r="CQ57" s="1050"/>
      <c r="CR57" s="1050"/>
      <c r="CS57" s="1050"/>
      <c r="CT57" s="1050"/>
      <c r="CU57" s="1050"/>
      <c r="CV57" s="1050"/>
      <c r="CW57" s="1050"/>
      <c r="CX57" s="1050"/>
      <c r="CY57" s="1050"/>
      <c r="CZ57" s="1050"/>
      <c r="DA57" s="1050"/>
      <c r="DB57" s="1050"/>
      <c r="DC57" s="1050"/>
      <c r="DD57" s="1050"/>
      <c r="DE57" s="1050"/>
      <c r="DF57" s="1050"/>
      <c r="DG57" s="1050"/>
      <c r="DH57" s="1050"/>
      <c r="DI57" s="1051"/>
      <c r="DJ57" s="669"/>
      <c r="DK57" s="670"/>
      <c r="DL57" s="670"/>
      <c r="DM57" s="670"/>
      <c r="DN57" s="670"/>
      <c r="DO57" s="670"/>
      <c r="DP57" s="670"/>
      <c r="DQ57" s="670"/>
      <c r="DR57" s="670"/>
      <c r="DS57" s="670"/>
      <c r="DT57" s="670"/>
      <c r="DU57" s="670"/>
      <c r="DV57" s="670"/>
      <c r="DW57" s="670"/>
      <c r="DX57" s="670"/>
      <c r="DY57" s="670"/>
      <c r="DZ57" s="670"/>
      <c r="EA57" s="670"/>
      <c r="EB57" s="670"/>
      <c r="EC57" s="670"/>
      <c r="ED57" s="670"/>
      <c r="EE57" s="670"/>
      <c r="EF57" s="670"/>
      <c r="EG57" s="670"/>
      <c r="EH57" s="670"/>
      <c r="EI57" s="670"/>
      <c r="EJ57" s="670"/>
      <c r="EK57" s="670"/>
      <c r="EL57" s="670"/>
      <c r="EM57" s="670"/>
      <c r="EN57" s="670"/>
      <c r="EO57" s="670"/>
      <c r="EP57" s="670"/>
      <c r="EQ57" s="670"/>
      <c r="ER57" s="670"/>
      <c r="ES57" s="670"/>
      <c r="ET57" s="670"/>
      <c r="EU57" s="670"/>
      <c r="EV57" s="670"/>
      <c r="EW57" s="670"/>
      <c r="EX57" s="670"/>
      <c r="EY57" s="670"/>
      <c r="EZ57" s="670"/>
      <c r="FA57" s="670"/>
      <c r="FB57" s="670"/>
      <c r="FC57" s="670"/>
      <c r="FD57" s="670"/>
      <c r="FE57" s="670"/>
      <c r="FF57" s="670"/>
      <c r="FG57" s="671"/>
    </row>
    <row r="58" spans="2:163" ht="8.65" customHeight="1" thickBot="1">
      <c r="B58" s="1047"/>
      <c r="C58" s="1048"/>
      <c r="D58" s="1048"/>
      <c r="E58" s="1048"/>
      <c r="F58" s="1048"/>
      <c r="G58" s="1048"/>
      <c r="H58" s="1048"/>
      <c r="I58" s="1048"/>
      <c r="J58" s="1048"/>
      <c r="K58" s="1048"/>
      <c r="L58" s="1048"/>
      <c r="M58" s="1048"/>
      <c r="N58" s="1048"/>
      <c r="O58" s="1048"/>
      <c r="P58" s="1048"/>
      <c r="Q58" s="1048"/>
      <c r="R58" s="1048"/>
      <c r="S58" s="1048"/>
      <c r="T58" s="1048"/>
      <c r="U58" s="1048"/>
      <c r="V58" s="1048"/>
      <c r="W58" s="1048"/>
      <c r="X58" s="1048"/>
      <c r="Y58" s="1048"/>
      <c r="Z58" s="1048"/>
      <c r="AA58" s="1048"/>
      <c r="AB58" s="1048"/>
      <c r="AC58" s="1048"/>
      <c r="AD58" s="1048"/>
      <c r="AE58" s="1048"/>
      <c r="AF58" s="1048"/>
      <c r="AG58" s="1048"/>
      <c r="AH58" s="1048"/>
      <c r="AI58" s="1048"/>
      <c r="AJ58" s="1048"/>
      <c r="AK58" s="1048"/>
      <c r="AL58" s="1048"/>
      <c r="AM58" s="1048"/>
      <c r="AN58" s="1048"/>
      <c r="AO58" s="1048"/>
      <c r="AP58" s="1048"/>
      <c r="AQ58" s="1048"/>
      <c r="AR58" s="1048"/>
      <c r="AS58" s="1048"/>
      <c r="AT58" s="1049"/>
      <c r="AU58" s="1063"/>
      <c r="AV58" s="1064"/>
      <c r="AW58" s="1064"/>
      <c r="AX58" s="1064"/>
      <c r="AY58" s="1064"/>
      <c r="AZ58" s="1064"/>
      <c r="BA58" s="1064"/>
      <c r="BB58" s="1064"/>
      <c r="BC58" s="1064"/>
      <c r="BD58" s="1064"/>
      <c r="BE58" s="1064"/>
      <c r="BF58" s="1064"/>
      <c r="BG58" s="1064"/>
      <c r="BH58" s="1064"/>
      <c r="BI58" s="1064"/>
      <c r="BJ58" s="1064"/>
      <c r="BK58" s="1064"/>
      <c r="BL58" s="1064"/>
      <c r="BM58" s="1064"/>
      <c r="BN58" s="1064"/>
      <c r="BO58" s="1064"/>
      <c r="BP58" s="1064"/>
      <c r="BQ58" s="1064"/>
      <c r="BR58" s="1064"/>
      <c r="BS58" s="1064"/>
      <c r="BT58" s="1064"/>
      <c r="BU58" s="1064"/>
      <c r="BV58" s="1064"/>
      <c r="BW58" s="1064"/>
      <c r="BX58" s="1065"/>
      <c r="BY58" s="1052"/>
      <c r="BZ58" s="1052"/>
      <c r="CA58" s="1052"/>
      <c r="CB58" s="1052"/>
      <c r="CC58" s="1052"/>
      <c r="CD58" s="1052"/>
      <c r="CE58" s="1052"/>
      <c r="CF58" s="1052"/>
      <c r="CG58" s="1052"/>
      <c r="CH58" s="1052"/>
      <c r="CI58" s="1052"/>
      <c r="CJ58" s="1052"/>
      <c r="CK58" s="1052"/>
      <c r="CL58" s="1052"/>
      <c r="CM58" s="1052"/>
      <c r="CN58" s="1052"/>
      <c r="CO58" s="1052"/>
      <c r="CP58" s="1052"/>
      <c r="CQ58" s="1052"/>
      <c r="CR58" s="1052"/>
      <c r="CS58" s="1052"/>
      <c r="CT58" s="1052"/>
      <c r="CU58" s="1052"/>
      <c r="CV58" s="1052"/>
      <c r="CW58" s="1052"/>
      <c r="CX58" s="1052"/>
      <c r="CY58" s="1052"/>
      <c r="CZ58" s="1052"/>
      <c r="DA58" s="1052"/>
      <c r="DB58" s="1052"/>
      <c r="DC58" s="1052"/>
      <c r="DD58" s="1052"/>
      <c r="DE58" s="1052"/>
      <c r="DF58" s="1052"/>
      <c r="DG58" s="1052"/>
      <c r="DH58" s="1052"/>
      <c r="DI58" s="1053"/>
      <c r="DJ58" s="669"/>
      <c r="DK58" s="670"/>
      <c r="DL58" s="670"/>
      <c r="DM58" s="670"/>
      <c r="DN58" s="670"/>
      <c r="DO58" s="670"/>
      <c r="DP58" s="670"/>
      <c r="DQ58" s="670"/>
      <c r="DR58" s="670"/>
      <c r="DS58" s="670"/>
      <c r="DT58" s="670"/>
      <c r="DU58" s="670"/>
      <c r="DV58" s="670"/>
      <c r="DW58" s="670"/>
      <c r="DX58" s="670"/>
      <c r="DY58" s="670"/>
      <c r="DZ58" s="670"/>
      <c r="EA58" s="670"/>
      <c r="EB58" s="670"/>
      <c r="EC58" s="670"/>
      <c r="ED58" s="670"/>
      <c r="EE58" s="670"/>
      <c r="EF58" s="670"/>
      <c r="EG58" s="670"/>
      <c r="EH58" s="670"/>
      <c r="EI58" s="670"/>
      <c r="EJ58" s="670"/>
      <c r="EK58" s="670"/>
      <c r="EL58" s="670"/>
      <c r="EM58" s="670"/>
      <c r="EN58" s="670"/>
      <c r="EO58" s="670"/>
      <c r="EP58" s="670"/>
      <c r="EQ58" s="670"/>
      <c r="ER58" s="670"/>
      <c r="ES58" s="670"/>
      <c r="ET58" s="670"/>
      <c r="EU58" s="670"/>
      <c r="EV58" s="670"/>
      <c r="EW58" s="670"/>
      <c r="EX58" s="670"/>
      <c r="EY58" s="670"/>
      <c r="EZ58" s="670"/>
      <c r="FA58" s="670"/>
      <c r="FB58" s="670"/>
      <c r="FC58" s="670"/>
      <c r="FD58" s="670"/>
      <c r="FE58" s="670"/>
      <c r="FF58" s="670"/>
      <c r="FG58" s="671"/>
    </row>
    <row r="59" spans="2:163" ht="8.65" customHeight="1" thickTop="1">
      <c r="B59" s="865" t="s">
        <v>56</v>
      </c>
      <c r="C59" s="866"/>
      <c r="D59" s="866"/>
      <c r="E59" s="866"/>
      <c r="F59" s="866"/>
      <c r="G59" s="866"/>
      <c r="H59" s="866"/>
      <c r="I59" s="866"/>
      <c r="J59" s="866"/>
      <c r="K59" s="866"/>
      <c r="L59" s="866"/>
      <c r="M59" s="866"/>
      <c r="N59" s="866"/>
      <c r="O59" s="866"/>
      <c r="P59" s="866"/>
      <c r="Q59" s="866"/>
      <c r="R59" s="866"/>
      <c r="S59" s="866"/>
      <c r="T59" s="866"/>
      <c r="U59" s="866"/>
      <c r="V59" s="866"/>
      <c r="W59" s="866"/>
      <c r="X59" s="866"/>
      <c r="Y59" s="866"/>
      <c r="Z59" s="866"/>
      <c r="AA59" s="866"/>
      <c r="AB59" s="866"/>
      <c r="AC59" s="866"/>
      <c r="AD59" s="866"/>
      <c r="AE59" s="866"/>
      <c r="AF59" s="866"/>
      <c r="AG59" s="866"/>
      <c r="AH59" s="866"/>
      <c r="AI59" s="866"/>
      <c r="AJ59" s="866"/>
      <c r="AK59" s="866"/>
      <c r="AL59" s="866"/>
      <c r="AM59" s="866"/>
      <c r="AN59" s="866"/>
      <c r="AO59" s="866"/>
      <c r="AP59" s="866"/>
      <c r="AQ59" s="866"/>
      <c r="AR59" s="866"/>
      <c r="AS59" s="866"/>
      <c r="AT59" s="866"/>
      <c r="AU59" s="691" t="s">
        <v>584</v>
      </c>
      <c r="AV59" s="692"/>
      <c r="AW59" s="692"/>
      <c r="AX59" s="692"/>
      <c r="AY59" s="692"/>
      <c r="AZ59" s="692"/>
      <c r="BA59" s="692"/>
      <c r="BB59" s="692"/>
      <c r="BC59" s="692"/>
      <c r="BD59" s="692"/>
      <c r="BE59" s="692"/>
      <c r="BF59" s="692"/>
      <c r="BG59" s="692"/>
      <c r="BH59" s="692"/>
      <c r="BI59" s="692"/>
      <c r="BJ59" s="692"/>
      <c r="BK59" s="692"/>
      <c r="BL59" s="692"/>
      <c r="BM59" s="692"/>
      <c r="BN59" s="692"/>
      <c r="BO59" s="692"/>
      <c r="BP59" s="692"/>
      <c r="BQ59" s="692"/>
      <c r="BR59" s="692"/>
      <c r="BS59" s="692"/>
      <c r="BT59" s="692"/>
      <c r="BU59" s="692"/>
      <c r="BV59" s="692"/>
      <c r="BW59" s="692"/>
      <c r="BX59" s="693"/>
      <c r="BY59" s="691" t="s">
        <v>585</v>
      </c>
      <c r="BZ59" s="692"/>
      <c r="CA59" s="692"/>
      <c r="CB59" s="692"/>
      <c r="CC59" s="692"/>
      <c r="CD59" s="692"/>
      <c r="CE59" s="692"/>
      <c r="CF59" s="692"/>
      <c r="CG59" s="692"/>
      <c r="CH59" s="692"/>
      <c r="CI59" s="692"/>
      <c r="CJ59" s="692"/>
      <c r="CK59" s="692"/>
      <c r="CL59" s="692"/>
      <c r="CM59" s="692"/>
      <c r="CN59" s="692"/>
      <c r="CO59" s="692"/>
      <c r="CP59" s="692"/>
      <c r="CQ59" s="692"/>
      <c r="CR59" s="692"/>
      <c r="CS59" s="692"/>
      <c r="CT59" s="692"/>
      <c r="CU59" s="692"/>
      <c r="CV59" s="692"/>
      <c r="CW59" s="692"/>
      <c r="CX59" s="692"/>
      <c r="CY59" s="692"/>
      <c r="CZ59" s="692"/>
      <c r="DA59" s="692"/>
      <c r="DB59" s="692"/>
      <c r="DC59" s="692"/>
      <c r="DD59" s="692"/>
      <c r="DE59" s="692"/>
      <c r="DF59" s="692"/>
      <c r="DG59" s="692"/>
      <c r="DH59" s="692"/>
      <c r="DI59" s="693"/>
      <c r="DJ59" s="669" t="s">
        <v>586</v>
      </c>
      <c r="DK59" s="670"/>
      <c r="DL59" s="670"/>
      <c r="DM59" s="670"/>
      <c r="DN59" s="670"/>
      <c r="DO59" s="670"/>
      <c r="DP59" s="670"/>
      <c r="DQ59" s="670"/>
      <c r="DR59" s="670"/>
      <c r="DS59" s="670"/>
      <c r="DT59" s="670"/>
      <c r="DU59" s="670"/>
      <c r="DV59" s="670"/>
      <c r="DW59" s="670"/>
      <c r="DX59" s="670"/>
      <c r="DY59" s="670"/>
      <c r="DZ59" s="670"/>
      <c r="EA59" s="670"/>
      <c r="EB59" s="670"/>
      <c r="EC59" s="670"/>
      <c r="ED59" s="670"/>
      <c r="EE59" s="670"/>
      <c r="EF59" s="670"/>
      <c r="EG59" s="670"/>
      <c r="EH59" s="670"/>
      <c r="EI59" s="670"/>
      <c r="EJ59" s="670"/>
      <c r="EK59" s="670"/>
      <c r="EL59" s="670"/>
      <c r="EM59" s="670"/>
      <c r="EN59" s="670"/>
      <c r="EO59" s="670"/>
      <c r="EP59" s="670"/>
      <c r="EQ59" s="670"/>
      <c r="ER59" s="670"/>
      <c r="ES59" s="670"/>
      <c r="ET59" s="670"/>
      <c r="EU59" s="670"/>
      <c r="EV59" s="670"/>
      <c r="EW59" s="670"/>
      <c r="EX59" s="670"/>
      <c r="EY59" s="670"/>
      <c r="EZ59" s="670"/>
      <c r="FA59" s="670"/>
      <c r="FB59" s="670"/>
      <c r="FC59" s="670"/>
      <c r="FD59" s="670"/>
      <c r="FE59" s="670"/>
      <c r="FF59" s="670"/>
      <c r="FG59" s="671"/>
    </row>
    <row r="60" spans="2:163" ht="8.65" customHeight="1">
      <c r="B60" s="697"/>
      <c r="C60" s="698"/>
      <c r="D60" s="698"/>
      <c r="E60" s="698"/>
      <c r="F60" s="698"/>
      <c r="G60" s="698"/>
      <c r="H60" s="698"/>
      <c r="I60" s="698"/>
      <c r="J60" s="698"/>
      <c r="K60" s="698"/>
      <c r="L60" s="698"/>
      <c r="M60" s="698"/>
      <c r="N60" s="698"/>
      <c r="O60" s="698"/>
      <c r="P60" s="698"/>
      <c r="Q60" s="698"/>
      <c r="R60" s="698"/>
      <c r="S60" s="698"/>
      <c r="T60" s="698"/>
      <c r="U60" s="698"/>
      <c r="V60" s="698"/>
      <c r="W60" s="698"/>
      <c r="X60" s="698"/>
      <c r="Y60" s="698"/>
      <c r="Z60" s="698"/>
      <c r="AA60" s="698"/>
      <c r="AB60" s="698"/>
      <c r="AC60" s="698"/>
      <c r="AD60" s="698"/>
      <c r="AE60" s="698"/>
      <c r="AF60" s="698"/>
      <c r="AG60" s="698"/>
      <c r="AH60" s="698"/>
      <c r="AI60" s="698"/>
      <c r="AJ60" s="698"/>
      <c r="AK60" s="698"/>
      <c r="AL60" s="698"/>
      <c r="AM60" s="698"/>
      <c r="AN60" s="698"/>
      <c r="AO60" s="698"/>
      <c r="AP60" s="698"/>
      <c r="AQ60" s="698"/>
      <c r="AR60" s="698"/>
      <c r="AS60" s="698"/>
      <c r="AT60" s="698"/>
      <c r="AU60" s="694"/>
      <c r="AV60" s="695"/>
      <c r="AW60" s="695"/>
      <c r="AX60" s="695"/>
      <c r="AY60" s="695"/>
      <c r="AZ60" s="695"/>
      <c r="BA60" s="695"/>
      <c r="BB60" s="695"/>
      <c r="BC60" s="695"/>
      <c r="BD60" s="695"/>
      <c r="BE60" s="695"/>
      <c r="BF60" s="695"/>
      <c r="BG60" s="695"/>
      <c r="BH60" s="695"/>
      <c r="BI60" s="695"/>
      <c r="BJ60" s="695"/>
      <c r="BK60" s="695"/>
      <c r="BL60" s="695"/>
      <c r="BM60" s="695"/>
      <c r="BN60" s="695"/>
      <c r="BO60" s="695"/>
      <c r="BP60" s="695"/>
      <c r="BQ60" s="695"/>
      <c r="BR60" s="695"/>
      <c r="BS60" s="695"/>
      <c r="BT60" s="695"/>
      <c r="BU60" s="695"/>
      <c r="BV60" s="695"/>
      <c r="BW60" s="695"/>
      <c r="BX60" s="696"/>
      <c r="BY60" s="694"/>
      <c r="BZ60" s="695"/>
      <c r="CA60" s="695"/>
      <c r="CB60" s="695"/>
      <c r="CC60" s="695"/>
      <c r="CD60" s="695"/>
      <c r="CE60" s="695"/>
      <c r="CF60" s="695"/>
      <c r="CG60" s="695"/>
      <c r="CH60" s="695"/>
      <c r="CI60" s="695"/>
      <c r="CJ60" s="695"/>
      <c r="CK60" s="695"/>
      <c r="CL60" s="695"/>
      <c r="CM60" s="695"/>
      <c r="CN60" s="695"/>
      <c r="CO60" s="695"/>
      <c r="CP60" s="695"/>
      <c r="CQ60" s="695"/>
      <c r="CR60" s="695"/>
      <c r="CS60" s="695"/>
      <c r="CT60" s="695"/>
      <c r="CU60" s="695"/>
      <c r="CV60" s="695"/>
      <c r="CW60" s="695"/>
      <c r="CX60" s="695"/>
      <c r="CY60" s="695"/>
      <c r="CZ60" s="695"/>
      <c r="DA60" s="695"/>
      <c r="DB60" s="695"/>
      <c r="DC60" s="695"/>
      <c r="DD60" s="695"/>
      <c r="DE60" s="695"/>
      <c r="DF60" s="695"/>
      <c r="DG60" s="695"/>
      <c r="DH60" s="695"/>
      <c r="DI60" s="696"/>
      <c r="DJ60" s="669"/>
      <c r="DK60" s="670"/>
      <c r="DL60" s="670"/>
      <c r="DM60" s="670"/>
      <c r="DN60" s="670"/>
      <c r="DO60" s="670"/>
      <c r="DP60" s="670"/>
      <c r="DQ60" s="670"/>
      <c r="DR60" s="670"/>
      <c r="DS60" s="670"/>
      <c r="DT60" s="670"/>
      <c r="DU60" s="670"/>
      <c r="DV60" s="670"/>
      <c r="DW60" s="670"/>
      <c r="DX60" s="670"/>
      <c r="DY60" s="670"/>
      <c r="DZ60" s="670"/>
      <c r="EA60" s="670"/>
      <c r="EB60" s="670"/>
      <c r="EC60" s="670"/>
      <c r="ED60" s="670"/>
      <c r="EE60" s="670"/>
      <c r="EF60" s="670"/>
      <c r="EG60" s="670"/>
      <c r="EH60" s="670"/>
      <c r="EI60" s="670"/>
      <c r="EJ60" s="670"/>
      <c r="EK60" s="670"/>
      <c r="EL60" s="670"/>
      <c r="EM60" s="670"/>
      <c r="EN60" s="670"/>
      <c r="EO60" s="670"/>
      <c r="EP60" s="670"/>
      <c r="EQ60" s="670"/>
      <c r="ER60" s="670"/>
      <c r="ES60" s="670"/>
      <c r="ET60" s="670"/>
      <c r="EU60" s="670"/>
      <c r="EV60" s="670"/>
      <c r="EW60" s="670"/>
      <c r="EX60" s="670"/>
      <c r="EY60" s="670"/>
      <c r="EZ60" s="670"/>
      <c r="FA60" s="670"/>
      <c r="FB60" s="670"/>
      <c r="FC60" s="670"/>
      <c r="FD60" s="670"/>
      <c r="FE60" s="670"/>
      <c r="FF60" s="670"/>
      <c r="FG60" s="671"/>
    </row>
    <row r="61" spans="2:163" ht="8.65" customHeight="1">
      <c r="B61" s="697"/>
      <c r="C61" s="698"/>
      <c r="D61" s="698"/>
      <c r="E61" s="698"/>
      <c r="F61" s="698"/>
      <c r="G61" s="698"/>
      <c r="H61" s="698"/>
      <c r="I61" s="698"/>
      <c r="J61" s="698"/>
      <c r="K61" s="698"/>
      <c r="L61" s="698"/>
      <c r="M61" s="698"/>
      <c r="N61" s="698"/>
      <c r="O61" s="698"/>
      <c r="P61" s="698"/>
      <c r="Q61" s="698"/>
      <c r="R61" s="698"/>
      <c r="S61" s="698"/>
      <c r="T61" s="698"/>
      <c r="U61" s="698"/>
      <c r="V61" s="698"/>
      <c r="W61" s="698"/>
      <c r="X61" s="698"/>
      <c r="Y61" s="698"/>
      <c r="Z61" s="698"/>
      <c r="AA61" s="698"/>
      <c r="AB61" s="698"/>
      <c r="AC61" s="698"/>
      <c r="AD61" s="698"/>
      <c r="AE61" s="698"/>
      <c r="AF61" s="698"/>
      <c r="AG61" s="698"/>
      <c r="AH61" s="698"/>
      <c r="AI61" s="698"/>
      <c r="AJ61" s="698"/>
      <c r="AK61" s="698"/>
      <c r="AL61" s="698"/>
      <c r="AM61" s="698"/>
      <c r="AN61" s="698"/>
      <c r="AO61" s="698"/>
      <c r="AP61" s="698"/>
      <c r="AQ61" s="698"/>
      <c r="AR61" s="698"/>
      <c r="AS61" s="698"/>
      <c r="AT61" s="698"/>
      <c r="AU61" s="694"/>
      <c r="AV61" s="695"/>
      <c r="AW61" s="695"/>
      <c r="AX61" s="695"/>
      <c r="AY61" s="695"/>
      <c r="AZ61" s="695"/>
      <c r="BA61" s="695"/>
      <c r="BB61" s="695"/>
      <c r="BC61" s="695"/>
      <c r="BD61" s="695"/>
      <c r="BE61" s="695"/>
      <c r="BF61" s="695"/>
      <c r="BG61" s="695"/>
      <c r="BH61" s="695"/>
      <c r="BI61" s="695"/>
      <c r="BJ61" s="695"/>
      <c r="BK61" s="695"/>
      <c r="BL61" s="695"/>
      <c r="BM61" s="695"/>
      <c r="BN61" s="695"/>
      <c r="BO61" s="695"/>
      <c r="BP61" s="695"/>
      <c r="BQ61" s="695"/>
      <c r="BR61" s="695"/>
      <c r="BS61" s="695"/>
      <c r="BT61" s="695"/>
      <c r="BU61" s="695"/>
      <c r="BV61" s="695"/>
      <c r="BW61" s="695"/>
      <c r="BX61" s="696"/>
      <c r="BY61" s="694"/>
      <c r="BZ61" s="695"/>
      <c r="CA61" s="695"/>
      <c r="CB61" s="695"/>
      <c r="CC61" s="695"/>
      <c r="CD61" s="695"/>
      <c r="CE61" s="695"/>
      <c r="CF61" s="695"/>
      <c r="CG61" s="695"/>
      <c r="CH61" s="695"/>
      <c r="CI61" s="695"/>
      <c r="CJ61" s="695"/>
      <c r="CK61" s="695"/>
      <c r="CL61" s="695"/>
      <c r="CM61" s="695"/>
      <c r="CN61" s="695"/>
      <c r="CO61" s="695"/>
      <c r="CP61" s="695"/>
      <c r="CQ61" s="695"/>
      <c r="CR61" s="695"/>
      <c r="CS61" s="695"/>
      <c r="CT61" s="695"/>
      <c r="CU61" s="695"/>
      <c r="CV61" s="695"/>
      <c r="CW61" s="695"/>
      <c r="CX61" s="695"/>
      <c r="CY61" s="695"/>
      <c r="CZ61" s="695"/>
      <c r="DA61" s="695"/>
      <c r="DB61" s="695"/>
      <c r="DC61" s="695"/>
      <c r="DD61" s="695"/>
      <c r="DE61" s="695"/>
      <c r="DF61" s="695"/>
      <c r="DG61" s="695"/>
      <c r="DH61" s="695"/>
      <c r="DI61" s="696"/>
      <c r="DJ61" s="669"/>
      <c r="DK61" s="670"/>
      <c r="DL61" s="670"/>
      <c r="DM61" s="670"/>
      <c r="DN61" s="670"/>
      <c r="DO61" s="670"/>
      <c r="DP61" s="670"/>
      <c r="DQ61" s="670"/>
      <c r="DR61" s="670"/>
      <c r="DS61" s="670"/>
      <c r="DT61" s="670"/>
      <c r="DU61" s="670"/>
      <c r="DV61" s="670"/>
      <c r="DW61" s="670"/>
      <c r="DX61" s="670"/>
      <c r="DY61" s="670"/>
      <c r="DZ61" s="670"/>
      <c r="EA61" s="670"/>
      <c r="EB61" s="670"/>
      <c r="EC61" s="670"/>
      <c r="ED61" s="670"/>
      <c r="EE61" s="670"/>
      <c r="EF61" s="670"/>
      <c r="EG61" s="670"/>
      <c r="EH61" s="670"/>
      <c r="EI61" s="670"/>
      <c r="EJ61" s="670"/>
      <c r="EK61" s="670"/>
      <c r="EL61" s="670"/>
      <c r="EM61" s="670"/>
      <c r="EN61" s="670"/>
      <c r="EO61" s="670"/>
      <c r="EP61" s="670"/>
      <c r="EQ61" s="670"/>
      <c r="ER61" s="670"/>
      <c r="ES61" s="670"/>
      <c r="ET61" s="670"/>
      <c r="EU61" s="670"/>
      <c r="EV61" s="670"/>
      <c r="EW61" s="670"/>
      <c r="EX61" s="670"/>
      <c r="EY61" s="670"/>
      <c r="EZ61" s="670"/>
      <c r="FA61" s="670"/>
      <c r="FB61" s="670"/>
      <c r="FC61" s="670"/>
      <c r="FD61" s="670"/>
      <c r="FE61" s="670"/>
      <c r="FF61" s="670"/>
      <c r="FG61" s="671"/>
    </row>
    <row r="62" spans="2:163" ht="8.65" customHeight="1">
      <c r="B62" s="700"/>
      <c r="C62" s="701"/>
      <c r="D62" s="701"/>
      <c r="E62" s="701"/>
      <c r="F62" s="701"/>
      <c r="G62" s="701"/>
      <c r="H62" s="701"/>
      <c r="I62" s="701"/>
      <c r="J62" s="701"/>
      <c r="K62" s="701"/>
      <c r="L62" s="701"/>
      <c r="M62" s="701"/>
      <c r="N62" s="701"/>
      <c r="O62" s="701"/>
      <c r="P62" s="701"/>
      <c r="Q62" s="701"/>
      <c r="R62" s="701"/>
      <c r="S62" s="701"/>
      <c r="T62" s="701"/>
      <c r="U62" s="701"/>
      <c r="V62" s="701"/>
      <c r="W62" s="701"/>
      <c r="X62" s="701"/>
      <c r="Y62" s="701"/>
      <c r="Z62" s="701"/>
      <c r="AA62" s="701"/>
      <c r="AB62" s="701"/>
      <c r="AC62" s="701"/>
      <c r="AD62" s="701"/>
      <c r="AE62" s="701"/>
      <c r="AF62" s="701"/>
      <c r="AG62" s="701"/>
      <c r="AH62" s="701"/>
      <c r="AI62" s="701"/>
      <c r="AJ62" s="701"/>
      <c r="AK62" s="701"/>
      <c r="AL62" s="701"/>
      <c r="AM62" s="701"/>
      <c r="AN62" s="701"/>
      <c r="AO62" s="701"/>
      <c r="AP62" s="701"/>
      <c r="AQ62" s="701"/>
      <c r="AR62" s="701"/>
      <c r="AS62" s="701"/>
      <c r="AT62" s="701"/>
      <c r="AU62" s="694"/>
      <c r="AV62" s="695"/>
      <c r="AW62" s="695"/>
      <c r="AX62" s="695"/>
      <c r="AY62" s="695"/>
      <c r="AZ62" s="695"/>
      <c r="BA62" s="695"/>
      <c r="BB62" s="695"/>
      <c r="BC62" s="695"/>
      <c r="BD62" s="695"/>
      <c r="BE62" s="695"/>
      <c r="BF62" s="695"/>
      <c r="BG62" s="695"/>
      <c r="BH62" s="695"/>
      <c r="BI62" s="695"/>
      <c r="BJ62" s="695"/>
      <c r="BK62" s="695"/>
      <c r="BL62" s="695"/>
      <c r="BM62" s="695"/>
      <c r="BN62" s="695"/>
      <c r="BO62" s="695"/>
      <c r="BP62" s="695"/>
      <c r="BQ62" s="695"/>
      <c r="BR62" s="695"/>
      <c r="BS62" s="695"/>
      <c r="BT62" s="695"/>
      <c r="BU62" s="695"/>
      <c r="BV62" s="695"/>
      <c r="BW62" s="695"/>
      <c r="BX62" s="696"/>
      <c r="BY62" s="694"/>
      <c r="BZ62" s="695"/>
      <c r="CA62" s="695"/>
      <c r="CB62" s="695"/>
      <c r="CC62" s="695"/>
      <c r="CD62" s="695"/>
      <c r="CE62" s="695"/>
      <c r="CF62" s="695"/>
      <c r="CG62" s="695"/>
      <c r="CH62" s="695"/>
      <c r="CI62" s="695"/>
      <c r="CJ62" s="695"/>
      <c r="CK62" s="695"/>
      <c r="CL62" s="695"/>
      <c r="CM62" s="695"/>
      <c r="CN62" s="695"/>
      <c r="CO62" s="695"/>
      <c r="CP62" s="695"/>
      <c r="CQ62" s="695"/>
      <c r="CR62" s="695"/>
      <c r="CS62" s="695"/>
      <c r="CT62" s="695"/>
      <c r="CU62" s="695"/>
      <c r="CV62" s="695"/>
      <c r="CW62" s="695"/>
      <c r="CX62" s="695"/>
      <c r="CY62" s="695"/>
      <c r="CZ62" s="695"/>
      <c r="DA62" s="695"/>
      <c r="DB62" s="695"/>
      <c r="DC62" s="695"/>
      <c r="DD62" s="695"/>
      <c r="DE62" s="695"/>
      <c r="DF62" s="695"/>
      <c r="DG62" s="695"/>
      <c r="DH62" s="695"/>
      <c r="DI62" s="696"/>
      <c r="DJ62" s="948" t="s">
        <v>587</v>
      </c>
      <c r="DK62" s="953"/>
      <c r="DL62" s="953"/>
      <c r="DM62" s="953"/>
      <c r="DN62" s="953"/>
      <c r="DO62" s="953"/>
      <c r="DP62" s="953"/>
      <c r="DQ62" s="953"/>
      <c r="DR62" s="953"/>
      <c r="DS62" s="953"/>
      <c r="DT62" s="953"/>
      <c r="DU62" s="953"/>
      <c r="DV62" s="953"/>
      <c r="DW62" s="953"/>
      <c r="DX62" s="953"/>
      <c r="DY62" s="953"/>
      <c r="DZ62" s="953"/>
      <c r="EA62" s="953"/>
      <c r="EB62" s="953"/>
      <c r="EC62" s="953"/>
      <c r="ED62" s="953"/>
      <c r="EE62" s="953"/>
      <c r="EF62" s="953"/>
      <c r="EG62" s="953"/>
      <c r="EH62" s="953"/>
      <c r="EI62" s="953"/>
      <c r="EJ62" s="953"/>
      <c r="EK62" s="953"/>
      <c r="EL62" s="953"/>
      <c r="EM62" s="953"/>
      <c r="EN62" s="953"/>
      <c r="EO62" s="953"/>
      <c r="EP62" s="953"/>
      <c r="EQ62" s="953"/>
      <c r="ER62" s="953"/>
      <c r="ES62" s="953"/>
      <c r="ET62" s="953"/>
      <c r="EU62" s="953"/>
      <c r="EV62" s="953"/>
      <c r="EW62" s="953"/>
      <c r="EX62" s="953"/>
      <c r="EY62" s="953"/>
      <c r="EZ62" s="953"/>
      <c r="FA62" s="953"/>
      <c r="FB62" s="953"/>
      <c r="FC62" s="953"/>
      <c r="FD62" s="953"/>
      <c r="FE62" s="953"/>
      <c r="FF62" s="953"/>
      <c r="FG62" s="954"/>
    </row>
    <row r="63" spans="2:163" ht="8.65" customHeight="1">
      <c r="B63" s="867" t="s">
        <v>55</v>
      </c>
      <c r="C63" s="868"/>
      <c r="D63" s="868"/>
      <c r="E63" s="868"/>
      <c r="F63" s="868"/>
      <c r="G63" s="868"/>
      <c r="H63" s="868"/>
      <c r="I63" s="868"/>
      <c r="J63" s="868"/>
      <c r="K63" s="868"/>
      <c r="L63" s="868"/>
      <c r="M63" s="868"/>
      <c r="N63" s="868"/>
      <c r="O63" s="868"/>
      <c r="P63" s="868"/>
      <c r="Q63" s="868"/>
      <c r="R63" s="868"/>
      <c r="S63" s="868"/>
      <c r="T63" s="868"/>
      <c r="U63" s="868"/>
      <c r="V63" s="868"/>
      <c r="W63" s="868"/>
      <c r="X63" s="868"/>
      <c r="Y63" s="868"/>
      <c r="Z63" s="868"/>
      <c r="AA63" s="868"/>
      <c r="AB63" s="868"/>
      <c r="AC63" s="868"/>
      <c r="AD63" s="868"/>
      <c r="AE63" s="868"/>
      <c r="AF63" s="868"/>
      <c r="AG63" s="868"/>
      <c r="AH63" s="868"/>
      <c r="AI63" s="868"/>
      <c r="AJ63" s="868"/>
      <c r="AK63" s="868"/>
      <c r="AL63" s="868"/>
      <c r="AM63" s="868"/>
      <c r="AN63" s="868"/>
      <c r="AO63" s="868"/>
      <c r="AP63" s="868"/>
      <c r="AQ63" s="868"/>
      <c r="AR63" s="868"/>
      <c r="AS63" s="868"/>
      <c r="AT63" s="869"/>
      <c r="AU63" s="867" t="s">
        <v>588</v>
      </c>
      <c r="AV63" s="868"/>
      <c r="AW63" s="868"/>
      <c r="AX63" s="868"/>
      <c r="AY63" s="868"/>
      <c r="AZ63" s="868"/>
      <c r="BA63" s="868"/>
      <c r="BB63" s="868"/>
      <c r="BC63" s="868"/>
      <c r="BD63" s="868"/>
      <c r="BE63" s="868"/>
      <c r="BF63" s="868"/>
      <c r="BG63" s="868"/>
      <c r="BH63" s="868"/>
      <c r="BI63" s="868"/>
      <c r="BJ63" s="868"/>
      <c r="BK63" s="868"/>
      <c r="BL63" s="868"/>
      <c r="BM63" s="868"/>
      <c r="BN63" s="868"/>
      <c r="BO63" s="868"/>
      <c r="BP63" s="868"/>
      <c r="BQ63" s="868"/>
      <c r="BR63" s="868"/>
      <c r="BS63" s="868"/>
      <c r="BT63" s="868"/>
      <c r="BU63" s="868"/>
      <c r="BV63" s="868"/>
      <c r="BW63" s="868"/>
      <c r="BX63" s="952"/>
      <c r="BY63" s="867" t="s">
        <v>588</v>
      </c>
      <c r="BZ63" s="868"/>
      <c r="CA63" s="868"/>
      <c r="CB63" s="868"/>
      <c r="CC63" s="868"/>
      <c r="CD63" s="868"/>
      <c r="CE63" s="868"/>
      <c r="CF63" s="868"/>
      <c r="CG63" s="868"/>
      <c r="CH63" s="868"/>
      <c r="CI63" s="868"/>
      <c r="CJ63" s="868"/>
      <c r="CK63" s="868"/>
      <c r="CL63" s="868"/>
      <c r="CM63" s="868"/>
      <c r="CN63" s="868"/>
      <c r="CO63" s="868"/>
      <c r="CP63" s="868"/>
      <c r="CQ63" s="868"/>
      <c r="CR63" s="868"/>
      <c r="CS63" s="868"/>
      <c r="CT63" s="868"/>
      <c r="CU63" s="868"/>
      <c r="CV63" s="868"/>
      <c r="CW63" s="868"/>
      <c r="CX63" s="868"/>
      <c r="CY63" s="868"/>
      <c r="CZ63" s="868"/>
      <c r="DA63" s="868"/>
      <c r="DB63" s="868"/>
      <c r="DC63" s="868"/>
      <c r="DD63" s="868"/>
      <c r="DE63" s="868"/>
      <c r="DF63" s="868"/>
      <c r="DG63" s="868"/>
      <c r="DH63" s="868"/>
      <c r="DI63" s="952"/>
      <c r="DJ63" s="948"/>
      <c r="DK63" s="953"/>
      <c r="DL63" s="953"/>
      <c r="DM63" s="953"/>
      <c r="DN63" s="953"/>
      <c r="DO63" s="953"/>
      <c r="DP63" s="953"/>
      <c r="DQ63" s="953"/>
      <c r="DR63" s="953"/>
      <c r="DS63" s="953"/>
      <c r="DT63" s="953"/>
      <c r="DU63" s="953"/>
      <c r="DV63" s="953"/>
      <c r="DW63" s="953"/>
      <c r="DX63" s="953"/>
      <c r="DY63" s="953"/>
      <c r="DZ63" s="953"/>
      <c r="EA63" s="953"/>
      <c r="EB63" s="953"/>
      <c r="EC63" s="953"/>
      <c r="ED63" s="953"/>
      <c r="EE63" s="953"/>
      <c r="EF63" s="953"/>
      <c r="EG63" s="953"/>
      <c r="EH63" s="953"/>
      <c r="EI63" s="953"/>
      <c r="EJ63" s="953"/>
      <c r="EK63" s="953"/>
      <c r="EL63" s="953"/>
      <c r="EM63" s="953"/>
      <c r="EN63" s="953"/>
      <c r="EO63" s="953"/>
      <c r="EP63" s="953"/>
      <c r="EQ63" s="953"/>
      <c r="ER63" s="953"/>
      <c r="ES63" s="953"/>
      <c r="ET63" s="953"/>
      <c r="EU63" s="953"/>
      <c r="EV63" s="953"/>
      <c r="EW63" s="953"/>
      <c r="EX63" s="953"/>
      <c r="EY63" s="953"/>
      <c r="EZ63" s="953"/>
      <c r="FA63" s="953"/>
      <c r="FB63" s="953"/>
      <c r="FC63" s="953"/>
      <c r="FD63" s="953"/>
      <c r="FE63" s="953"/>
      <c r="FF63" s="953"/>
      <c r="FG63" s="954"/>
    </row>
    <row r="64" spans="2:163" ht="8.65" customHeight="1">
      <c r="B64" s="867"/>
      <c r="C64" s="868"/>
      <c r="D64" s="868"/>
      <c r="E64" s="868"/>
      <c r="F64" s="868"/>
      <c r="G64" s="868"/>
      <c r="H64" s="868"/>
      <c r="I64" s="868"/>
      <c r="J64" s="868"/>
      <c r="K64" s="868"/>
      <c r="L64" s="868"/>
      <c r="M64" s="868"/>
      <c r="N64" s="868"/>
      <c r="O64" s="868"/>
      <c r="P64" s="868"/>
      <c r="Q64" s="868"/>
      <c r="R64" s="868"/>
      <c r="S64" s="868"/>
      <c r="T64" s="868"/>
      <c r="U64" s="868"/>
      <c r="V64" s="868"/>
      <c r="W64" s="868"/>
      <c r="X64" s="868"/>
      <c r="Y64" s="868"/>
      <c r="Z64" s="868"/>
      <c r="AA64" s="868"/>
      <c r="AB64" s="868"/>
      <c r="AC64" s="868"/>
      <c r="AD64" s="868"/>
      <c r="AE64" s="868"/>
      <c r="AF64" s="868"/>
      <c r="AG64" s="868"/>
      <c r="AH64" s="868"/>
      <c r="AI64" s="868"/>
      <c r="AJ64" s="868"/>
      <c r="AK64" s="868"/>
      <c r="AL64" s="868"/>
      <c r="AM64" s="868"/>
      <c r="AN64" s="868"/>
      <c r="AO64" s="868"/>
      <c r="AP64" s="868"/>
      <c r="AQ64" s="868"/>
      <c r="AR64" s="868"/>
      <c r="AS64" s="868"/>
      <c r="AT64" s="869"/>
      <c r="AU64" s="867"/>
      <c r="AV64" s="868"/>
      <c r="AW64" s="868"/>
      <c r="AX64" s="868"/>
      <c r="AY64" s="868"/>
      <c r="AZ64" s="868"/>
      <c r="BA64" s="868"/>
      <c r="BB64" s="868"/>
      <c r="BC64" s="868"/>
      <c r="BD64" s="868"/>
      <c r="BE64" s="868"/>
      <c r="BF64" s="868"/>
      <c r="BG64" s="868"/>
      <c r="BH64" s="868"/>
      <c r="BI64" s="868"/>
      <c r="BJ64" s="868"/>
      <c r="BK64" s="868"/>
      <c r="BL64" s="868"/>
      <c r="BM64" s="868"/>
      <c r="BN64" s="868"/>
      <c r="BO64" s="868"/>
      <c r="BP64" s="868"/>
      <c r="BQ64" s="868"/>
      <c r="BR64" s="868"/>
      <c r="BS64" s="868"/>
      <c r="BT64" s="868"/>
      <c r="BU64" s="868"/>
      <c r="BV64" s="868"/>
      <c r="BW64" s="868"/>
      <c r="BX64" s="952"/>
      <c r="BY64" s="867"/>
      <c r="BZ64" s="868"/>
      <c r="CA64" s="868"/>
      <c r="CB64" s="868"/>
      <c r="CC64" s="868"/>
      <c r="CD64" s="868"/>
      <c r="CE64" s="868"/>
      <c r="CF64" s="868"/>
      <c r="CG64" s="868"/>
      <c r="CH64" s="868"/>
      <c r="CI64" s="868"/>
      <c r="CJ64" s="868"/>
      <c r="CK64" s="868"/>
      <c r="CL64" s="868"/>
      <c r="CM64" s="868"/>
      <c r="CN64" s="868"/>
      <c r="CO64" s="868"/>
      <c r="CP64" s="868"/>
      <c r="CQ64" s="868"/>
      <c r="CR64" s="868"/>
      <c r="CS64" s="868"/>
      <c r="CT64" s="868"/>
      <c r="CU64" s="868"/>
      <c r="CV64" s="868"/>
      <c r="CW64" s="868"/>
      <c r="CX64" s="868"/>
      <c r="CY64" s="868"/>
      <c r="CZ64" s="868"/>
      <c r="DA64" s="868"/>
      <c r="DB64" s="868"/>
      <c r="DC64" s="868"/>
      <c r="DD64" s="868"/>
      <c r="DE64" s="868"/>
      <c r="DF64" s="868"/>
      <c r="DG64" s="868"/>
      <c r="DH64" s="868"/>
      <c r="DI64" s="952"/>
      <c r="DJ64" s="948"/>
      <c r="DK64" s="953"/>
      <c r="DL64" s="953"/>
      <c r="DM64" s="953"/>
      <c r="DN64" s="953"/>
      <c r="DO64" s="953"/>
      <c r="DP64" s="953"/>
      <c r="DQ64" s="953"/>
      <c r="DR64" s="953"/>
      <c r="DS64" s="953"/>
      <c r="DT64" s="953"/>
      <c r="DU64" s="953"/>
      <c r="DV64" s="953"/>
      <c r="DW64" s="953"/>
      <c r="DX64" s="953"/>
      <c r="DY64" s="953"/>
      <c r="DZ64" s="953"/>
      <c r="EA64" s="953"/>
      <c r="EB64" s="953"/>
      <c r="EC64" s="953"/>
      <c r="ED64" s="953"/>
      <c r="EE64" s="953"/>
      <c r="EF64" s="953"/>
      <c r="EG64" s="953"/>
      <c r="EH64" s="953"/>
      <c r="EI64" s="953"/>
      <c r="EJ64" s="953"/>
      <c r="EK64" s="953"/>
      <c r="EL64" s="953"/>
      <c r="EM64" s="953"/>
      <c r="EN64" s="953"/>
      <c r="EO64" s="953"/>
      <c r="EP64" s="953"/>
      <c r="EQ64" s="953"/>
      <c r="ER64" s="953"/>
      <c r="ES64" s="953"/>
      <c r="ET64" s="953"/>
      <c r="EU64" s="953"/>
      <c r="EV64" s="953"/>
      <c r="EW64" s="953"/>
      <c r="EX64" s="953"/>
      <c r="EY64" s="953"/>
      <c r="EZ64" s="953"/>
      <c r="FA64" s="953"/>
      <c r="FB64" s="953"/>
      <c r="FC64" s="953"/>
      <c r="FD64" s="953"/>
      <c r="FE64" s="953"/>
      <c r="FF64" s="953"/>
      <c r="FG64" s="954"/>
    </row>
    <row r="65" spans="2:163" ht="8.65" customHeight="1">
      <c r="B65" s="867" t="s">
        <v>54</v>
      </c>
      <c r="C65" s="868"/>
      <c r="D65" s="868"/>
      <c r="E65" s="868"/>
      <c r="F65" s="868"/>
      <c r="G65" s="868"/>
      <c r="H65" s="868"/>
      <c r="I65" s="868"/>
      <c r="J65" s="868"/>
      <c r="K65" s="868"/>
      <c r="L65" s="868"/>
      <c r="M65" s="868"/>
      <c r="N65" s="868"/>
      <c r="O65" s="868"/>
      <c r="P65" s="868"/>
      <c r="Q65" s="868"/>
      <c r="R65" s="868"/>
      <c r="S65" s="868"/>
      <c r="T65" s="868"/>
      <c r="U65" s="868"/>
      <c r="V65" s="868"/>
      <c r="W65" s="868"/>
      <c r="X65" s="868"/>
      <c r="Y65" s="868"/>
      <c r="Z65" s="868"/>
      <c r="AA65" s="868"/>
      <c r="AB65" s="868"/>
      <c r="AC65" s="868"/>
      <c r="AD65" s="868"/>
      <c r="AE65" s="868"/>
      <c r="AF65" s="868"/>
      <c r="AG65" s="868"/>
      <c r="AH65" s="644" t="s">
        <v>589</v>
      </c>
      <c r="AI65" s="644"/>
      <c r="AJ65" s="644"/>
      <c r="AK65" s="644"/>
      <c r="AL65" s="644"/>
      <c r="AM65" s="644"/>
      <c r="AN65" s="644"/>
      <c r="AO65" s="644"/>
      <c r="AP65" s="644"/>
      <c r="AQ65" s="644"/>
      <c r="AR65" s="644"/>
      <c r="AS65" s="644"/>
      <c r="AT65" s="864"/>
      <c r="AU65" s="867" t="s">
        <v>590</v>
      </c>
      <c r="AV65" s="868"/>
      <c r="AW65" s="868"/>
      <c r="AX65" s="868"/>
      <c r="AY65" s="868"/>
      <c r="AZ65" s="868"/>
      <c r="BA65" s="868"/>
      <c r="BB65" s="868"/>
      <c r="BC65" s="868"/>
      <c r="BD65" s="868"/>
      <c r="BE65" s="868"/>
      <c r="BF65" s="868"/>
      <c r="BG65" s="868"/>
      <c r="BH65" s="868"/>
      <c r="BI65" s="868"/>
      <c r="BJ65" s="868"/>
      <c r="BK65" s="868"/>
      <c r="BL65" s="868"/>
      <c r="BM65" s="868"/>
      <c r="BN65" s="868"/>
      <c r="BO65" s="868"/>
      <c r="BP65" s="868"/>
      <c r="BQ65" s="868"/>
      <c r="BR65" s="868"/>
      <c r="BS65" s="868"/>
      <c r="BT65" s="644" t="s">
        <v>589</v>
      </c>
      <c r="BU65" s="644"/>
      <c r="BV65" s="644"/>
      <c r="BW65" s="644"/>
      <c r="BX65" s="645"/>
      <c r="BY65" s="867" t="s">
        <v>53</v>
      </c>
      <c r="BZ65" s="868"/>
      <c r="CA65" s="868"/>
      <c r="CB65" s="868"/>
      <c r="CC65" s="868"/>
      <c r="CD65" s="868"/>
      <c r="CE65" s="868"/>
      <c r="CF65" s="868"/>
      <c r="CG65" s="868"/>
      <c r="CH65" s="868"/>
      <c r="CI65" s="868"/>
      <c r="CJ65" s="868"/>
      <c r="CK65" s="868"/>
      <c r="CL65" s="868"/>
      <c r="CM65" s="868"/>
      <c r="CN65" s="868"/>
      <c r="CO65" s="868"/>
      <c r="CP65" s="868"/>
      <c r="CQ65" s="868"/>
      <c r="CR65" s="868"/>
      <c r="CS65" s="868"/>
      <c r="CT65" s="868"/>
      <c r="CU65" s="868"/>
      <c r="CV65" s="868"/>
      <c r="CW65" s="868"/>
      <c r="CX65" s="868"/>
      <c r="CY65" s="868"/>
      <c r="CZ65" s="868"/>
      <c r="DA65" s="868"/>
      <c r="DB65" s="868" t="s">
        <v>589</v>
      </c>
      <c r="DC65" s="868"/>
      <c r="DD65" s="868"/>
      <c r="DE65" s="868"/>
      <c r="DF65" s="868"/>
      <c r="DG65" s="868"/>
      <c r="DH65" s="868"/>
      <c r="DI65" s="952"/>
      <c r="DJ65" s="955" t="s">
        <v>591</v>
      </c>
      <c r="DK65" s="956"/>
      <c r="DL65" s="956"/>
      <c r="DM65" s="956"/>
      <c r="DN65" s="956"/>
      <c r="DO65" s="956"/>
      <c r="DP65" s="956"/>
      <c r="DQ65" s="956"/>
      <c r="DR65" s="956"/>
      <c r="DS65" s="956"/>
      <c r="DT65" s="956"/>
      <c r="DU65" s="956"/>
      <c r="DV65" s="956"/>
      <c r="DW65" s="956"/>
      <c r="DX65" s="956"/>
      <c r="DY65" s="956"/>
      <c r="DZ65" s="956"/>
      <c r="EA65" s="956"/>
      <c r="EB65" s="956"/>
      <c r="EC65" s="956"/>
      <c r="ED65" s="956"/>
      <c r="EE65" s="956"/>
      <c r="EF65" s="956"/>
      <c r="EG65" s="956"/>
      <c r="EH65" s="956"/>
      <c r="EI65" s="956"/>
      <c r="EJ65" s="956"/>
      <c r="EK65" s="956"/>
      <c r="EL65" s="956"/>
      <c r="EM65" s="956"/>
      <c r="EN65" s="956"/>
      <c r="EO65" s="956"/>
      <c r="EP65" s="956"/>
      <c r="EQ65" s="956"/>
      <c r="ER65" s="956"/>
      <c r="ES65" s="956"/>
      <c r="ET65" s="956"/>
      <c r="EU65" s="956"/>
      <c r="EV65" s="956"/>
      <c r="EW65" s="956"/>
      <c r="EX65" s="956"/>
      <c r="EY65" s="956"/>
      <c r="EZ65" s="956"/>
      <c r="FA65" s="956"/>
      <c r="FB65" s="956"/>
      <c r="FC65" s="956"/>
      <c r="FD65" s="956"/>
      <c r="FE65" s="956"/>
      <c r="FF65" s="956"/>
      <c r="FG65" s="957"/>
    </row>
    <row r="66" spans="2:163" ht="8.65" customHeight="1">
      <c r="B66" s="867"/>
      <c r="C66" s="868"/>
      <c r="D66" s="868"/>
      <c r="E66" s="868"/>
      <c r="F66" s="868"/>
      <c r="G66" s="868"/>
      <c r="H66" s="868"/>
      <c r="I66" s="868"/>
      <c r="J66" s="868"/>
      <c r="K66" s="868"/>
      <c r="L66" s="868"/>
      <c r="M66" s="868"/>
      <c r="N66" s="868"/>
      <c r="O66" s="868"/>
      <c r="P66" s="868"/>
      <c r="Q66" s="868"/>
      <c r="R66" s="868"/>
      <c r="S66" s="868"/>
      <c r="T66" s="868"/>
      <c r="U66" s="868"/>
      <c r="V66" s="868"/>
      <c r="W66" s="868"/>
      <c r="X66" s="868"/>
      <c r="Y66" s="868"/>
      <c r="Z66" s="868"/>
      <c r="AA66" s="868"/>
      <c r="AB66" s="868"/>
      <c r="AC66" s="868"/>
      <c r="AD66" s="868"/>
      <c r="AE66" s="868"/>
      <c r="AF66" s="868"/>
      <c r="AG66" s="868"/>
      <c r="AH66" s="644"/>
      <c r="AI66" s="644"/>
      <c r="AJ66" s="644"/>
      <c r="AK66" s="644"/>
      <c r="AL66" s="644"/>
      <c r="AM66" s="644"/>
      <c r="AN66" s="644"/>
      <c r="AO66" s="644"/>
      <c r="AP66" s="644"/>
      <c r="AQ66" s="644"/>
      <c r="AR66" s="644"/>
      <c r="AS66" s="644"/>
      <c r="AT66" s="864"/>
      <c r="AU66" s="867"/>
      <c r="AV66" s="868"/>
      <c r="AW66" s="868"/>
      <c r="AX66" s="868"/>
      <c r="AY66" s="868"/>
      <c r="AZ66" s="868"/>
      <c r="BA66" s="868"/>
      <c r="BB66" s="868"/>
      <c r="BC66" s="868"/>
      <c r="BD66" s="868"/>
      <c r="BE66" s="868"/>
      <c r="BF66" s="868"/>
      <c r="BG66" s="868"/>
      <c r="BH66" s="868"/>
      <c r="BI66" s="868"/>
      <c r="BJ66" s="868"/>
      <c r="BK66" s="868"/>
      <c r="BL66" s="868"/>
      <c r="BM66" s="868"/>
      <c r="BN66" s="868"/>
      <c r="BO66" s="868"/>
      <c r="BP66" s="868"/>
      <c r="BQ66" s="868"/>
      <c r="BR66" s="868"/>
      <c r="BS66" s="868"/>
      <c r="BT66" s="644"/>
      <c r="BU66" s="644"/>
      <c r="BV66" s="644"/>
      <c r="BW66" s="644"/>
      <c r="BX66" s="645"/>
      <c r="BY66" s="867"/>
      <c r="BZ66" s="868"/>
      <c r="CA66" s="868"/>
      <c r="CB66" s="868"/>
      <c r="CC66" s="868"/>
      <c r="CD66" s="868"/>
      <c r="CE66" s="868"/>
      <c r="CF66" s="868"/>
      <c r="CG66" s="868"/>
      <c r="CH66" s="868"/>
      <c r="CI66" s="868"/>
      <c r="CJ66" s="868"/>
      <c r="CK66" s="868"/>
      <c r="CL66" s="868"/>
      <c r="CM66" s="868"/>
      <c r="CN66" s="868"/>
      <c r="CO66" s="868"/>
      <c r="CP66" s="868"/>
      <c r="CQ66" s="868"/>
      <c r="CR66" s="868"/>
      <c r="CS66" s="868"/>
      <c r="CT66" s="868"/>
      <c r="CU66" s="868"/>
      <c r="CV66" s="868"/>
      <c r="CW66" s="868"/>
      <c r="CX66" s="868"/>
      <c r="CY66" s="868"/>
      <c r="CZ66" s="868"/>
      <c r="DA66" s="868"/>
      <c r="DB66" s="868"/>
      <c r="DC66" s="868"/>
      <c r="DD66" s="868"/>
      <c r="DE66" s="868"/>
      <c r="DF66" s="868"/>
      <c r="DG66" s="868"/>
      <c r="DH66" s="868"/>
      <c r="DI66" s="952"/>
      <c r="DJ66" s="958"/>
      <c r="DK66" s="959"/>
      <c r="DL66" s="959"/>
      <c r="DM66" s="959"/>
      <c r="DN66" s="959"/>
      <c r="DO66" s="959"/>
      <c r="DP66" s="959"/>
      <c r="DQ66" s="959"/>
      <c r="DR66" s="959"/>
      <c r="DS66" s="959"/>
      <c r="DT66" s="959"/>
      <c r="DU66" s="959"/>
      <c r="DV66" s="959"/>
      <c r="DW66" s="959"/>
      <c r="DX66" s="959"/>
      <c r="DY66" s="959"/>
      <c r="DZ66" s="959"/>
      <c r="EA66" s="959"/>
      <c r="EB66" s="959"/>
      <c r="EC66" s="959"/>
      <c r="ED66" s="959"/>
      <c r="EE66" s="959"/>
      <c r="EF66" s="959"/>
      <c r="EG66" s="959"/>
      <c r="EH66" s="959"/>
      <c r="EI66" s="959"/>
      <c r="EJ66" s="959"/>
      <c r="EK66" s="959"/>
      <c r="EL66" s="959"/>
      <c r="EM66" s="959"/>
      <c r="EN66" s="959"/>
      <c r="EO66" s="959"/>
      <c r="EP66" s="959"/>
      <c r="EQ66" s="959"/>
      <c r="ER66" s="959"/>
      <c r="ES66" s="959"/>
      <c r="ET66" s="959"/>
      <c r="EU66" s="959"/>
      <c r="EV66" s="959"/>
      <c r="EW66" s="959"/>
      <c r="EX66" s="959"/>
      <c r="EY66" s="959"/>
      <c r="EZ66" s="959"/>
      <c r="FA66" s="959"/>
      <c r="FB66" s="959"/>
      <c r="FC66" s="959"/>
      <c r="FD66" s="959"/>
      <c r="FE66" s="959"/>
      <c r="FF66" s="959"/>
      <c r="FG66" s="960"/>
    </row>
    <row r="67" spans="2:163" ht="8.65" customHeight="1">
      <c r="B67" s="968" t="s">
        <v>592</v>
      </c>
      <c r="C67" s="969"/>
      <c r="D67" s="969"/>
      <c r="E67" s="969"/>
      <c r="F67" s="969"/>
      <c r="G67" s="969"/>
      <c r="H67" s="969"/>
      <c r="I67" s="969"/>
      <c r="J67" s="969"/>
      <c r="K67" s="969"/>
      <c r="L67" s="969"/>
      <c r="M67" s="969"/>
      <c r="N67" s="969"/>
      <c r="O67" s="969"/>
      <c r="P67" s="969"/>
      <c r="Q67" s="969"/>
      <c r="R67" s="969"/>
      <c r="S67" s="969"/>
      <c r="T67" s="969"/>
      <c r="U67" s="969"/>
      <c r="V67" s="969"/>
      <c r="W67" s="969"/>
      <c r="X67" s="969"/>
      <c r="Y67" s="969"/>
      <c r="Z67" s="969"/>
      <c r="AA67" s="969"/>
      <c r="AB67" s="969"/>
      <c r="AC67" s="969"/>
      <c r="AD67" s="969"/>
      <c r="AE67" s="969"/>
      <c r="AF67" s="969"/>
      <c r="AG67" s="969"/>
      <c r="AH67" s="644">
        <v>1.57</v>
      </c>
      <c r="AI67" s="644"/>
      <c r="AJ67" s="644"/>
      <c r="AK67" s="644"/>
      <c r="AL67" s="644"/>
      <c r="AM67" s="644"/>
      <c r="AN67" s="644"/>
      <c r="AO67" s="644"/>
      <c r="AP67" s="644"/>
      <c r="AQ67" s="644"/>
      <c r="AR67" s="644"/>
      <c r="AS67" s="644"/>
      <c r="AT67" s="864"/>
      <c r="AU67" s="867"/>
      <c r="AV67" s="868"/>
      <c r="AW67" s="868"/>
      <c r="AX67" s="868"/>
      <c r="AY67" s="868"/>
      <c r="AZ67" s="868"/>
      <c r="BA67" s="868"/>
      <c r="BB67" s="868"/>
      <c r="BC67" s="868"/>
      <c r="BD67" s="868"/>
      <c r="BE67" s="868"/>
      <c r="BF67" s="868"/>
      <c r="BG67" s="868"/>
      <c r="BH67" s="868"/>
      <c r="BI67" s="868"/>
      <c r="BJ67" s="868"/>
      <c r="BK67" s="868"/>
      <c r="BL67" s="868"/>
      <c r="BM67" s="868"/>
      <c r="BN67" s="868"/>
      <c r="BO67" s="868"/>
      <c r="BP67" s="868"/>
      <c r="BQ67" s="868"/>
      <c r="BR67" s="868"/>
      <c r="BS67" s="868"/>
      <c r="BT67" s="644"/>
      <c r="BU67" s="644"/>
      <c r="BV67" s="644"/>
      <c r="BW67" s="644"/>
      <c r="BX67" s="645"/>
      <c r="BY67" s="867"/>
      <c r="BZ67" s="868"/>
      <c r="CA67" s="868"/>
      <c r="CB67" s="868"/>
      <c r="CC67" s="868"/>
      <c r="CD67" s="868"/>
      <c r="CE67" s="868"/>
      <c r="CF67" s="868"/>
      <c r="CG67" s="868"/>
      <c r="CH67" s="868"/>
      <c r="CI67" s="868"/>
      <c r="CJ67" s="868"/>
      <c r="CK67" s="868"/>
      <c r="CL67" s="868"/>
      <c r="CM67" s="868"/>
      <c r="CN67" s="868"/>
      <c r="CO67" s="868"/>
      <c r="CP67" s="868"/>
      <c r="CQ67" s="868"/>
      <c r="CR67" s="868"/>
      <c r="CS67" s="868"/>
      <c r="CT67" s="868"/>
      <c r="CU67" s="868"/>
      <c r="CV67" s="868"/>
      <c r="CW67" s="868"/>
      <c r="CX67" s="868"/>
      <c r="CY67" s="868"/>
      <c r="CZ67" s="868"/>
      <c r="DA67" s="868"/>
      <c r="DB67" s="868"/>
      <c r="DC67" s="868"/>
      <c r="DD67" s="868"/>
      <c r="DE67" s="868"/>
      <c r="DF67" s="868"/>
      <c r="DG67" s="868"/>
      <c r="DH67" s="868"/>
      <c r="DI67" s="952"/>
      <c r="DJ67" s="958"/>
      <c r="DK67" s="959"/>
      <c r="DL67" s="959"/>
      <c r="DM67" s="959"/>
      <c r="DN67" s="959"/>
      <c r="DO67" s="959"/>
      <c r="DP67" s="959"/>
      <c r="DQ67" s="959"/>
      <c r="DR67" s="959"/>
      <c r="DS67" s="959"/>
      <c r="DT67" s="959"/>
      <c r="DU67" s="959"/>
      <c r="DV67" s="959"/>
      <c r="DW67" s="959"/>
      <c r="DX67" s="959"/>
      <c r="DY67" s="959"/>
      <c r="DZ67" s="959"/>
      <c r="EA67" s="959"/>
      <c r="EB67" s="959"/>
      <c r="EC67" s="959"/>
      <c r="ED67" s="959"/>
      <c r="EE67" s="959"/>
      <c r="EF67" s="959"/>
      <c r="EG67" s="959"/>
      <c r="EH67" s="959"/>
      <c r="EI67" s="959"/>
      <c r="EJ67" s="959"/>
      <c r="EK67" s="959"/>
      <c r="EL67" s="959"/>
      <c r="EM67" s="959"/>
      <c r="EN67" s="959"/>
      <c r="EO67" s="959"/>
      <c r="EP67" s="959"/>
      <c r="EQ67" s="959"/>
      <c r="ER67" s="959"/>
      <c r="ES67" s="959"/>
      <c r="ET67" s="959"/>
      <c r="EU67" s="959"/>
      <c r="EV67" s="959"/>
      <c r="EW67" s="959"/>
      <c r="EX67" s="959"/>
      <c r="EY67" s="959"/>
      <c r="EZ67" s="959"/>
      <c r="FA67" s="959"/>
      <c r="FB67" s="959"/>
      <c r="FC67" s="959"/>
      <c r="FD67" s="959"/>
      <c r="FE67" s="959"/>
      <c r="FF67" s="959"/>
      <c r="FG67" s="960"/>
    </row>
    <row r="68" spans="2:163" ht="8.65" customHeight="1">
      <c r="B68" s="968"/>
      <c r="C68" s="969"/>
      <c r="D68" s="969"/>
      <c r="E68" s="969"/>
      <c r="F68" s="969"/>
      <c r="G68" s="969"/>
      <c r="H68" s="969"/>
      <c r="I68" s="969"/>
      <c r="J68" s="969"/>
      <c r="K68" s="969"/>
      <c r="L68" s="969"/>
      <c r="M68" s="969"/>
      <c r="N68" s="969"/>
      <c r="O68" s="969"/>
      <c r="P68" s="969"/>
      <c r="Q68" s="969"/>
      <c r="R68" s="969"/>
      <c r="S68" s="969"/>
      <c r="T68" s="969"/>
      <c r="U68" s="969"/>
      <c r="V68" s="969"/>
      <c r="W68" s="969"/>
      <c r="X68" s="969"/>
      <c r="Y68" s="969"/>
      <c r="Z68" s="969"/>
      <c r="AA68" s="969"/>
      <c r="AB68" s="969"/>
      <c r="AC68" s="969"/>
      <c r="AD68" s="969"/>
      <c r="AE68" s="969"/>
      <c r="AF68" s="969"/>
      <c r="AG68" s="969"/>
      <c r="AH68" s="644"/>
      <c r="AI68" s="644"/>
      <c r="AJ68" s="644"/>
      <c r="AK68" s="644"/>
      <c r="AL68" s="644"/>
      <c r="AM68" s="644"/>
      <c r="AN68" s="644"/>
      <c r="AO68" s="644"/>
      <c r="AP68" s="644"/>
      <c r="AQ68" s="644"/>
      <c r="AR68" s="644"/>
      <c r="AS68" s="644"/>
      <c r="AT68" s="864"/>
      <c r="AU68" s="748" t="s">
        <v>593</v>
      </c>
      <c r="AV68" s="749"/>
      <c r="AW68" s="749"/>
      <c r="AX68" s="749"/>
      <c r="AY68" s="749"/>
      <c r="AZ68" s="749"/>
      <c r="BA68" s="749"/>
      <c r="BB68" s="749"/>
      <c r="BC68" s="749"/>
      <c r="BD68" s="749"/>
      <c r="BE68" s="749"/>
      <c r="BF68" s="749"/>
      <c r="BG68" s="749"/>
      <c r="BH68" s="749"/>
      <c r="BI68" s="749"/>
      <c r="BJ68" s="749"/>
      <c r="BK68" s="749"/>
      <c r="BL68" s="749"/>
      <c r="BM68" s="749"/>
      <c r="BN68" s="749"/>
      <c r="BO68" s="749"/>
      <c r="BP68" s="749"/>
      <c r="BQ68" s="749"/>
      <c r="BR68" s="749"/>
      <c r="BS68" s="749"/>
      <c r="BT68" s="644">
        <v>0.9</v>
      </c>
      <c r="BU68" s="644"/>
      <c r="BV68" s="644"/>
      <c r="BW68" s="644"/>
      <c r="BX68" s="645"/>
      <c r="BY68" s="746" t="s">
        <v>51</v>
      </c>
      <c r="BZ68" s="747"/>
      <c r="CA68" s="747"/>
      <c r="CB68" s="747"/>
      <c r="CC68" s="747"/>
      <c r="CD68" s="747"/>
      <c r="CE68" s="747"/>
      <c r="CF68" s="747"/>
      <c r="CG68" s="747"/>
      <c r="CH68" s="747"/>
      <c r="CI68" s="747"/>
      <c r="CJ68" s="747"/>
      <c r="CK68" s="747"/>
      <c r="CL68" s="747"/>
      <c r="CM68" s="747"/>
      <c r="CN68" s="747"/>
      <c r="CO68" s="747"/>
      <c r="CP68" s="747"/>
      <c r="CQ68" s="747"/>
      <c r="CR68" s="747"/>
      <c r="CS68" s="747"/>
      <c r="CT68" s="747"/>
      <c r="CU68" s="747"/>
      <c r="CV68" s="747"/>
      <c r="CW68" s="747"/>
      <c r="CX68" s="747"/>
      <c r="CY68" s="747"/>
      <c r="CZ68" s="747"/>
      <c r="DA68" s="747"/>
      <c r="DB68" s="652">
        <v>8.1000000000000003E-2</v>
      </c>
      <c r="DC68" s="652"/>
      <c r="DD68" s="652"/>
      <c r="DE68" s="652"/>
      <c r="DF68" s="652"/>
      <c r="DG68" s="652"/>
      <c r="DH68" s="652"/>
      <c r="DI68" s="653"/>
      <c r="DJ68" s="672" t="s">
        <v>594</v>
      </c>
      <c r="DK68" s="673"/>
      <c r="DL68" s="673"/>
      <c r="DM68" s="673"/>
      <c r="DN68" s="673"/>
      <c r="DO68" s="673"/>
      <c r="DP68" s="673"/>
      <c r="DQ68" s="673"/>
      <c r="DR68" s="673"/>
      <c r="DS68" s="673"/>
      <c r="DT68" s="673"/>
      <c r="DU68" s="673"/>
      <c r="DV68" s="673"/>
      <c r="DW68" s="673"/>
      <c r="DX68" s="673"/>
      <c r="DY68" s="673"/>
      <c r="DZ68" s="673"/>
      <c r="EA68" s="673"/>
      <c r="EB68" s="673"/>
      <c r="EC68" s="673"/>
      <c r="ED68" s="673"/>
      <c r="EE68" s="673"/>
      <c r="EF68" s="673"/>
      <c r="EG68" s="673"/>
      <c r="EH68" s="673"/>
      <c r="EI68" s="673"/>
      <c r="EJ68" s="673"/>
      <c r="EK68" s="673"/>
      <c r="EL68" s="673"/>
      <c r="EM68" s="673"/>
      <c r="EN68" s="673"/>
      <c r="EO68" s="673"/>
      <c r="EP68" s="673"/>
      <c r="EQ68" s="673"/>
      <c r="ER68" s="673"/>
      <c r="ES68" s="673"/>
      <c r="ET68" s="673"/>
      <c r="EU68" s="673"/>
      <c r="EV68" s="673"/>
      <c r="EW68" s="673"/>
      <c r="EX68" s="673"/>
      <c r="EY68" s="673"/>
      <c r="EZ68" s="673"/>
      <c r="FA68" s="673"/>
      <c r="FB68" s="673"/>
      <c r="FC68" s="673"/>
      <c r="FD68" s="673"/>
      <c r="FE68" s="673"/>
      <c r="FF68" s="673"/>
      <c r="FG68" s="674"/>
    </row>
    <row r="69" spans="2:163" ht="8.65" customHeight="1">
      <c r="B69" s="703" t="s">
        <v>595</v>
      </c>
      <c r="C69" s="704"/>
      <c r="D69" s="704"/>
      <c r="E69" s="704"/>
      <c r="F69" s="704"/>
      <c r="G69" s="704"/>
      <c r="H69" s="704"/>
      <c r="I69" s="704"/>
      <c r="J69" s="704"/>
      <c r="K69" s="704"/>
      <c r="L69" s="704"/>
      <c r="M69" s="704"/>
      <c r="N69" s="704"/>
      <c r="O69" s="704"/>
      <c r="P69" s="704"/>
      <c r="Q69" s="704"/>
      <c r="R69" s="704"/>
      <c r="S69" s="704"/>
      <c r="T69" s="704"/>
      <c r="U69" s="704"/>
      <c r="V69" s="704"/>
      <c r="W69" s="704"/>
      <c r="X69" s="704"/>
      <c r="Y69" s="704"/>
      <c r="Z69" s="704"/>
      <c r="AA69" s="704"/>
      <c r="AB69" s="704"/>
      <c r="AC69" s="704"/>
      <c r="AD69" s="704"/>
      <c r="AE69" s="704"/>
      <c r="AF69" s="704"/>
      <c r="AG69" s="704"/>
      <c r="AH69" s="970" t="s">
        <v>596</v>
      </c>
      <c r="AI69" s="644"/>
      <c r="AJ69" s="644"/>
      <c r="AK69" s="644"/>
      <c r="AL69" s="644"/>
      <c r="AM69" s="644"/>
      <c r="AN69" s="644"/>
      <c r="AO69" s="644"/>
      <c r="AP69" s="644"/>
      <c r="AQ69" s="644"/>
      <c r="AR69" s="644"/>
      <c r="AS69" s="644"/>
      <c r="AT69" s="864"/>
      <c r="AU69" s="748"/>
      <c r="AV69" s="749"/>
      <c r="AW69" s="749"/>
      <c r="AX69" s="749"/>
      <c r="AY69" s="749"/>
      <c r="AZ69" s="749"/>
      <c r="BA69" s="749"/>
      <c r="BB69" s="749"/>
      <c r="BC69" s="749"/>
      <c r="BD69" s="749"/>
      <c r="BE69" s="749"/>
      <c r="BF69" s="749"/>
      <c r="BG69" s="749"/>
      <c r="BH69" s="749"/>
      <c r="BI69" s="749"/>
      <c r="BJ69" s="749"/>
      <c r="BK69" s="749"/>
      <c r="BL69" s="749"/>
      <c r="BM69" s="749"/>
      <c r="BN69" s="749"/>
      <c r="BO69" s="749"/>
      <c r="BP69" s="749"/>
      <c r="BQ69" s="749"/>
      <c r="BR69" s="749"/>
      <c r="BS69" s="749"/>
      <c r="BT69" s="644"/>
      <c r="BU69" s="644"/>
      <c r="BV69" s="644"/>
      <c r="BW69" s="644"/>
      <c r="BX69" s="645"/>
      <c r="BY69" s="746"/>
      <c r="BZ69" s="747"/>
      <c r="CA69" s="747"/>
      <c r="CB69" s="747"/>
      <c r="CC69" s="747"/>
      <c r="CD69" s="747"/>
      <c r="CE69" s="747"/>
      <c r="CF69" s="747"/>
      <c r="CG69" s="747"/>
      <c r="CH69" s="747"/>
      <c r="CI69" s="747"/>
      <c r="CJ69" s="747"/>
      <c r="CK69" s="747"/>
      <c r="CL69" s="747"/>
      <c r="CM69" s="747"/>
      <c r="CN69" s="747"/>
      <c r="CO69" s="747"/>
      <c r="CP69" s="747"/>
      <c r="CQ69" s="747"/>
      <c r="CR69" s="747"/>
      <c r="CS69" s="747"/>
      <c r="CT69" s="747"/>
      <c r="CU69" s="747"/>
      <c r="CV69" s="747"/>
      <c r="CW69" s="747"/>
      <c r="CX69" s="747"/>
      <c r="CY69" s="747"/>
      <c r="CZ69" s="747"/>
      <c r="DA69" s="747"/>
      <c r="DB69" s="652"/>
      <c r="DC69" s="652"/>
      <c r="DD69" s="652"/>
      <c r="DE69" s="652"/>
      <c r="DF69" s="652"/>
      <c r="DG69" s="652"/>
      <c r="DH69" s="652"/>
      <c r="DI69" s="653"/>
      <c r="DJ69" s="672"/>
      <c r="DK69" s="673"/>
      <c r="DL69" s="673"/>
      <c r="DM69" s="673"/>
      <c r="DN69" s="673"/>
      <c r="DO69" s="673"/>
      <c r="DP69" s="673"/>
      <c r="DQ69" s="673"/>
      <c r="DR69" s="673"/>
      <c r="DS69" s="673"/>
      <c r="DT69" s="673"/>
      <c r="DU69" s="673"/>
      <c r="DV69" s="673"/>
      <c r="DW69" s="673"/>
      <c r="DX69" s="673"/>
      <c r="DY69" s="673"/>
      <c r="DZ69" s="673"/>
      <c r="EA69" s="673"/>
      <c r="EB69" s="673"/>
      <c r="EC69" s="673"/>
      <c r="ED69" s="673"/>
      <c r="EE69" s="673"/>
      <c r="EF69" s="673"/>
      <c r="EG69" s="673"/>
      <c r="EH69" s="673"/>
      <c r="EI69" s="673"/>
      <c r="EJ69" s="673"/>
      <c r="EK69" s="673"/>
      <c r="EL69" s="673"/>
      <c r="EM69" s="673"/>
      <c r="EN69" s="673"/>
      <c r="EO69" s="673"/>
      <c r="EP69" s="673"/>
      <c r="EQ69" s="673"/>
      <c r="ER69" s="673"/>
      <c r="ES69" s="673"/>
      <c r="ET69" s="673"/>
      <c r="EU69" s="673"/>
      <c r="EV69" s="673"/>
      <c r="EW69" s="673"/>
      <c r="EX69" s="673"/>
      <c r="EY69" s="673"/>
      <c r="EZ69" s="673"/>
      <c r="FA69" s="673"/>
      <c r="FB69" s="673"/>
      <c r="FC69" s="673"/>
      <c r="FD69" s="673"/>
      <c r="FE69" s="673"/>
      <c r="FF69" s="673"/>
      <c r="FG69" s="674"/>
    </row>
    <row r="70" spans="2:163" ht="8.65" customHeight="1">
      <c r="B70" s="703"/>
      <c r="C70" s="704"/>
      <c r="D70" s="704"/>
      <c r="E70" s="704"/>
      <c r="F70" s="704"/>
      <c r="G70" s="704"/>
      <c r="H70" s="704"/>
      <c r="I70" s="704"/>
      <c r="J70" s="704"/>
      <c r="K70" s="704"/>
      <c r="L70" s="704"/>
      <c r="M70" s="704"/>
      <c r="N70" s="704"/>
      <c r="O70" s="704"/>
      <c r="P70" s="704"/>
      <c r="Q70" s="704"/>
      <c r="R70" s="704"/>
      <c r="S70" s="704"/>
      <c r="T70" s="704"/>
      <c r="U70" s="704"/>
      <c r="V70" s="704"/>
      <c r="W70" s="704"/>
      <c r="X70" s="704"/>
      <c r="Y70" s="704"/>
      <c r="Z70" s="704"/>
      <c r="AA70" s="704"/>
      <c r="AB70" s="704"/>
      <c r="AC70" s="704"/>
      <c r="AD70" s="704"/>
      <c r="AE70" s="704"/>
      <c r="AF70" s="704"/>
      <c r="AG70" s="704"/>
      <c r="AH70" s="644"/>
      <c r="AI70" s="644"/>
      <c r="AJ70" s="644"/>
      <c r="AK70" s="644"/>
      <c r="AL70" s="644"/>
      <c r="AM70" s="644"/>
      <c r="AN70" s="644"/>
      <c r="AO70" s="644"/>
      <c r="AP70" s="644"/>
      <c r="AQ70" s="644"/>
      <c r="AR70" s="644"/>
      <c r="AS70" s="644"/>
      <c r="AT70" s="864"/>
      <c r="AU70" s="748" t="s">
        <v>597</v>
      </c>
      <c r="AV70" s="749"/>
      <c r="AW70" s="749"/>
      <c r="AX70" s="749"/>
      <c r="AY70" s="749"/>
      <c r="AZ70" s="749"/>
      <c r="BA70" s="749"/>
      <c r="BB70" s="749"/>
      <c r="BC70" s="749"/>
      <c r="BD70" s="749"/>
      <c r="BE70" s="749"/>
      <c r="BF70" s="749"/>
      <c r="BG70" s="749"/>
      <c r="BH70" s="749"/>
      <c r="BI70" s="749"/>
      <c r="BJ70" s="749"/>
      <c r="BK70" s="749"/>
      <c r="BL70" s="749"/>
      <c r="BM70" s="749"/>
      <c r="BN70" s="749"/>
      <c r="BO70" s="749"/>
      <c r="BP70" s="749"/>
      <c r="BQ70" s="749"/>
      <c r="BR70" s="749"/>
      <c r="BS70" s="749"/>
      <c r="BT70" s="644">
        <v>0.4</v>
      </c>
      <c r="BU70" s="644"/>
      <c r="BV70" s="644"/>
      <c r="BW70" s="644"/>
      <c r="BX70" s="645"/>
      <c r="BY70" s="746"/>
      <c r="BZ70" s="747"/>
      <c r="CA70" s="747"/>
      <c r="CB70" s="747"/>
      <c r="CC70" s="747"/>
      <c r="CD70" s="747"/>
      <c r="CE70" s="747"/>
      <c r="CF70" s="747"/>
      <c r="CG70" s="747"/>
      <c r="CH70" s="747"/>
      <c r="CI70" s="747"/>
      <c r="CJ70" s="747"/>
      <c r="CK70" s="747"/>
      <c r="CL70" s="747"/>
      <c r="CM70" s="747"/>
      <c r="CN70" s="747"/>
      <c r="CO70" s="747"/>
      <c r="CP70" s="747"/>
      <c r="CQ70" s="747"/>
      <c r="CR70" s="747"/>
      <c r="CS70" s="747"/>
      <c r="CT70" s="747"/>
      <c r="CU70" s="747"/>
      <c r="CV70" s="747"/>
      <c r="CW70" s="747"/>
      <c r="CX70" s="747"/>
      <c r="CY70" s="747"/>
      <c r="CZ70" s="747"/>
      <c r="DA70" s="747"/>
      <c r="DB70" s="652"/>
      <c r="DC70" s="652"/>
      <c r="DD70" s="652"/>
      <c r="DE70" s="652"/>
      <c r="DF70" s="652"/>
      <c r="DG70" s="652"/>
      <c r="DH70" s="652"/>
      <c r="DI70" s="653"/>
      <c r="DJ70" s="672"/>
      <c r="DK70" s="673"/>
      <c r="DL70" s="673"/>
      <c r="DM70" s="673"/>
      <c r="DN70" s="673"/>
      <c r="DO70" s="673"/>
      <c r="DP70" s="673"/>
      <c r="DQ70" s="673"/>
      <c r="DR70" s="673"/>
      <c r="DS70" s="673"/>
      <c r="DT70" s="673"/>
      <c r="DU70" s="673"/>
      <c r="DV70" s="673"/>
      <c r="DW70" s="673"/>
      <c r="DX70" s="673"/>
      <c r="DY70" s="673"/>
      <c r="DZ70" s="673"/>
      <c r="EA70" s="673"/>
      <c r="EB70" s="673"/>
      <c r="EC70" s="673"/>
      <c r="ED70" s="673"/>
      <c r="EE70" s="673"/>
      <c r="EF70" s="673"/>
      <c r="EG70" s="673"/>
      <c r="EH70" s="673"/>
      <c r="EI70" s="673"/>
      <c r="EJ70" s="673"/>
      <c r="EK70" s="673"/>
      <c r="EL70" s="673"/>
      <c r="EM70" s="673"/>
      <c r="EN70" s="673"/>
      <c r="EO70" s="673"/>
      <c r="EP70" s="673"/>
      <c r="EQ70" s="673"/>
      <c r="ER70" s="673"/>
      <c r="ES70" s="673"/>
      <c r="ET70" s="673"/>
      <c r="EU70" s="673"/>
      <c r="EV70" s="673"/>
      <c r="EW70" s="673"/>
      <c r="EX70" s="673"/>
      <c r="EY70" s="673"/>
      <c r="EZ70" s="673"/>
      <c r="FA70" s="673"/>
      <c r="FB70" s="673"/>
      <c r="FC70" s="673"/>
      <c r="FD70" s="673"/>
      <c r="FE70" s="673"/>
      <c r="FF70" s="673"/>
      <c r="FG70" s="674"/>
    </row>
    <row r="71" spans="2:163" ht="8.65" customHeight="1">
      <c r="B71" s="703" t="s">
        <v>598</v>
      </c>
      <c r="C71" s="704"/>
      <c r="D71" s="704"/>
      <c r="E71" s="704"/>
      <c r="F71" s="704"/>
      <c r="G71" s="704"/>
      <c r="H71" s="704"/>
      <c r="I71" s="704"/>
      <c r="J71" s="704"/>
      <c r="K71" s="704"/>
      <c r="L71" s="704"/>
      <c r="M71" s="704"/>
      <c r="N71" s="704"/>
      <c r="O71" s="704"/>
      <c r="P71" s="704"/>
      <c r="Q71" s="704"/>
      <c r="R71" s="704"/>
      <c r="S71" s="704"/>
      <c r="T71" s="704"/>
      <c r="U71" s="704"/>
      <c r="V71" s="704"/>
      <c r="W71" s="704"/>
      <c r="X71" s="704"/>
      <c r="Y71" s="704"/>
      <c r="Z71" s="704"/>
      <c r="AA71" s="704"/>
      <c r="AB71" s="704"/>
      <c r="AC71" s="704"/>
      <c r="AD71" s="704"/>
      <c r="AE71" s="704"/>
      <c r="AF71" s="704"/>
      <c r="AG71" s="704"/>
      <c r="AH71" s="644">
        <v>1.1299999999999999</v>
      </c>
      <c r="AI71" s="644"/>
      <c r="AJ71" s="644"/>
      <c r="AK71" s="644"/>
      <c r="AL71" s="644"/>
      <c r="AM71" s="644"/>
      <c r="AN71" s="644"/>
      <c r="AO71" s="644"/>
      <c r="AP71" s="644"/>
      <c r="AQ71" s="644"/>
      <c r="AR71" s="644"/>
      <c r="AS71" s="644"/>
      <c r="AT71" s="864"/>
      <c r="AU71" s="748"/>
      <c r="AV71" s="749"/>
      <c r="AW71" s="749"/>
      <c r="AX71" s="749"/>
      <c r="AY71" s="749"/>
      <c r="AZ71" s="749"/>
      <c r="BA71" s="749"/>
      <c r="BB71" s="749"/>
      <c r="BC71" s="749"/>
      <c r="BD71" s="749"/>
      <c r="BE71" s="749"/>
      <c r="BF71" s="749"/>
      <c r="BG71" s="749"/>
      <c r="BH71" s="749"/>
      <c r="BI71" s="749"/>
      <c r="BJ71" s="749"/>
      <c r="BK71" s="749"/>
      <c r="BL71" s="749"/>
      <c r="BM71" s="749"/>
      <c r="BN71" s="749"/>
      <c r="BO71" s="749"/>
      <c r="BP71" s="749"/>
      <c r="BQ71" s="749"/>
      <c r="BR71" s="749"/>
      <c r="BS71" s="749"/>
      <c r="BT71" s="644"/>
      <c r="BU71" s="644"/>
      <c r="BV71" s="644"/>
      <c r="BW71" s="644"/>
      <c r="BX71" s="645"/>
      <c r="BY71" s="746" t="s">
        <v>50</v>
      </c>
      <c r="BZ71" s="747"/>
      <c r="CA71" s="747"/>
      <c r="CB71" s="747"/>
      <c r="CC71" s="747"/>
      <c r="CD71" s="747"/>
      <c r="CE71" s="747"/>
      <c r="CF71" s="747"/>
      <c r="CG71" s="747"/>
      <c r="CH71" s="747"/>
      <c r="CI71" s="747"/>
      <c r="CJ71" s="747"/>
      <c r="CK71" s="747"/>
      <c r="CL71" s="747"/>
      <c r="CM71" s="747"/>
      <c r="CN71" s="747"/>
      <c r="CO71" s="747"/>
      <c r="CP71" s="747"/>
      <c r="CQ71" s="747"/>
      <c r="CR71" s="747"/>
      <c r="CS71" s="747"/>
      <c r="CT71" s="747"/>
      <c r="CU71" s="747"/>
      <c r="CV71" s="747"/>
      <c r="CW71" s="747"/>
      <c r="CX71" s="747"/>
      <c r="CY71" s="747"/>
      <c r="CZ71" s="747"/>
      <c r="DA71" s="747"/>
      <c r="DB71" s="652">
        <v>0.08</v>
      </c>
      <c r="DC71" s="652"/>
      <c r="DD71" s="652"/>
      <c r="DE71" s="652"/>
      <c r="DF71" s="652"/>
      <c r="DG71" s="652"/>
      <c r="DH71" s="652"/>
      <c r="DI71" s="653"/>
      <c r="DJ71" s="948" t="s">
        <v>599</v>
      </c>
      <c r="DK71" s="670"/>
      <c r="DL71" s="670"/>
      <c r="DM71" s="670"/>
      <c r="DN71" s="670"/>
      <c r="DO71" s="670"/>
      <c r="DP71" s="670"/>
      <c r="DQ71" s="670"/>
      <c r="DR71" s="670"/>
      <c r="DS71" s="670"/>
      <c r="DT71" s="670"/>
      <c r="DU71" s="670"/>
      <c r="DV71" s="670"/>
      <c r="DW71" s="670"/>
      <c r="DX71" s="670"/>
      <c r="DY71" s="670"/>
      <c r="DZ71" s="670"/>
      <c r="EA71" s="670"/>
      <c r="EB71" s="670"/>
      <c r="EC71" s="670"/>
      <c r="ED71" s="670"/>
      <c r="EE71" s="670"/>
      <c r="EF71" s="670"/>
      <c r="EG71" s="670"/>
      <c r="EH71" s="670"/>
      <c r="EI71" s="670"/>
      <c r="EJ71" s="670"/>
      <c r="EK71" s="670"/>
      <c r="EL71" s="670"/>
      <c r="EM71" s="670"/>
      <c r="EN71" s="670"/>
      <c r="EO71" s="670"/>
      <c r="EP71" s="670"/>
      <c r="EQ71" s="670"/>
      <c r="ER71" s="670"/>
      <c r="ES71" s="670"/>
      <c r="ET71" s="670"/>
      <c r="EU71" s="670"/>
      <c r="EV71" s="670"/>
      <c r="EW71" s="670"/>
      <c r="EX71" s="670"/>
      <c r="EY71" s="670"/>
      <c r="EZ71" s="670"/>
      <c r="FA71" s="670"/>
      <c r="FB71" s="670"/>
      <c r="FC71" s="670"/>
      <c r="FD71" s="670"/>
      <c r="FE71" s="670"/>
      <c r="FF71" s="670"/>
      <c r="FG71" s="671"/>
    </row>
    <row r="72" spans="2:163" ht="8.65" customHeight="1">
      <c r="B72" s="703"/>
      <c r="C72" s="704"/>
      <c r="D72" s="704"/>
      <c r="E72" s="704"/>
      <c r="F72" s="704"/>
      <c r="G72" s="704"/>
      <c r="H72" s="704"/>
      <c r="I72" s="704"/>
      <c r="J72" s="704"/>
      <c r="K72" s="704"/>
      <c r="L72" s="704"/>
      <c r="M72" s="704"/>
      <c r="N72" s="704"/>
      <c r="O72" s="704"/>
      <c r="P72" s="704"/>
      <c r="Q72" s="704"/>
      <c r="R72" s="704"/>
      <c r="S72" s="704"/>
      <c r="T72" s="704"/>
      <c r="U72" s="704"/>
      <c r="V72" s="704"/>
      <c r="W72" s="704"/>
      <c r="X72" s="704"/>
      <c r="Y72" s="704"/>
      <c r="Z72" s="704"/>
      <c r="AA72" s="704"/>
      <c r="AB72" s="704"/>
      <c r="AC72" s="704"/>
      <c r="AD72" s="704"/>
      <c r="AE72" s="704"/>
      <c r="AF72" s="704"/>
      <c r="AG72" s="704"/>
      <c r="AH72" s="644"/>
      <c r="AI72" s="644"/>
      <c r="AJ72" s="644"/>
      <c r="AK72" s="644"/>
      <c r="AL72" s="644"/>
      <c r="AM72" s="644"/>
      <c r="AN72" s="644"/>
      <c r="AO72" s="644"/>
      <c r="AP72" s="644"/>
      <c r="AQ72" s="644"/>
      <c r="AR72" s="644"/>
      <c r="AS72" s="644"/>
      <c r="AT72" s="864"/>
      <c r="AU72" s="748" t="s">
        <v>600</v>
      </c>
      <c r="AV72" s="749"/>
      <c r="AW72" s="749"/>
      <c r="AX72" s="749"/>
      <c r="AY72" s="749"/>
      <c r="AZ72" s="749"/>
      <c r="BA72" s="749"/>
      <c r="BB72" s="749"/>
      <c r="BC72" s="749"/>
      <c r="BD72" s="749"/>
      <c r="BE72" s="749"/>
      <c r="BF72" s="749"/>
      <c r="BG72" s="749"/>
      <c r="BH72" s="749"/>
      <c r="BI72" s="749"/>
      <c r="BJ72" s="749"/>
      <c r="BK72" s="749"/>
      <c r="BL72" s="749"/>
      <c r="BM72" s="749"/>
      <c r="BN72" s="749"/>
      <c r="BO72" s="749"/>
      <c r="BP72" s="749"/>
      <c r="BQ72" s="749"/>
      <c r="BR72" s="749"/>
      <c r="BS72" s="749"/>
      <c r="BT72" s="644">
        <v>0.5</v>
      </c>
      <c r="BU72" s="644"/>
      <c r="BV72" s="644"/>
      <c r="BW72" s="644"/>
      <c r="BX72" s="645"/>
      <c r="BY72" s="746"/>
      <c r="BZ72" s="747"/>
      <c r="CA72" s="747"/>
      <c r="CB72" s="747"/>
      <c r="CC72" s="747"/>
      <c r="CD72" s="747"/>
      <c r="CE72" s="747"/>
      <c r="CF72" s="747"/>
      <c r="CG72" s="747"/>
      <c r="CH72" s="747"/>
      <c r="CI72" s="747"/>
      <c r="CJ72" s="747"/>
      <c r="CK72" s="747"/>
      <c r="CL72" s="747"/>
      <c r="CM72" s="747"/>
      <c r="CN72" s="747"/>
      <c r="CO72" s="747"/>
      <c r="CP72" s="747"/>
      <c r="CQ72" s="747"/>
      <c r="CR72" s="747"/>
      <c r="CS72" s="747"/>
      <c r="CT72" s="747"/>
      <c r="CU72" s="747"/>
      <c r="CV72" s="747"/>
      <c r="CW72" s="747"/>
      <c r="CX72" s="747"/>
      <c r="CY72" s="747"/>
      <c r="CZ72" s="747"/>
      <c r="DA72" s="747"/>
      <c r="DB72" s="652"/>
      <c r="DC72" s="652"/>
      <c r="DD72" s="652"/>
      <c r="DE72" s="652"/>
      <c r="DF72" s="652"/>
      <c r="DG72" s="652"/>
      <c r="DH72" s="652"/>
      <c r="DI72" s="653"/>
      <c r="DJ72" s="669"/>
      <c r="DK72" s="670"/>
      <c r="DL72" s="670"/>
      <c r="DM72" s="670"/>
      <c r="DN72" s="670"/>
      <c r="DO72" s="670"/>
      <c r="DP72" s="670"/>
      <c r="DQ72" s="670"/>
      <c r="DR72" s="670"/>
      <c r="DS72" s="670"/>
      <c r="DT72" s="670"/>
      <c r="DU72" s="670"/>
      <c r="DV72" s="670"/>
      <c r="DW72" s="670"/>
      <c r="DX72" s="670"/>
      <c r="DY72" s="670"/>
      <c r="DZ72" s="670"/>
      <c r="EA72" s="670"/>
      <c r="EB72" s="670"/>
      <c r="EC72" s="670"/>
      <c r="ED72" s="670"/>
      <c r="EE72" s="670"/>
      <c r="EF72" s="670"/>
      <c r="EG72" s="670"/>
      <c r="EH72" s="670"/>
      <c r="EI72" s="670"/>
      <c r="EJ72" s="670"/>
      <c r="EK72" s="670"/>
      <c r="EL72" s="670"/>
      <c r="EM72" s="670"/>
      <c r="EN72" s="670"/>
      <c r="EO72" s="670"/>
      <c r="EP72" s="670"/>
      <c r="EQ72" s="670"/>
      <c r="ER72" s="670"/>
      <c r="ES72" s="670"/>
      <c r="ET72" s="670"/>
      <c r="EU72" s="670"/>
      <c r="EV72" s="670"/>
      <c r="EW72" s="670"/>
      <c r="EX72" s="670"/>
      <c r="EY72" s="670"/>
      <c r="EZ72" s="670"/>
      <c r="FA72" s="670"/>
      <c r="FB72" s="670"/>
      <c r="FC72" s="670"/>
      <c r="FD72" s="670"/>
      <c r="FE72" s="670"/>
      <c r="FF72" s="670"/>
      <c r="FG72" s="671"/>
    </row>
    <row r="73" spans="2:163" ht="8.65" customHeight="1">
      <c r="B73" s="703" t="s">
        <v>601</v>
      </c>
      <c r="C73" s="704"/>
      <c r="D73" s="704"/>
      <c r="E73" s="704"/>
      <c r="F73" s="704"/>
      <c r="G73" s="704"/>
      <c r="H73" s="704"/>
      <c r="I73" s="704"/>
      <c r="J73" s="704"/>
      <c r="K73" s="704"/>
      <c r="L73" s="704"/>
      <c r="M73" s="704"/>
      <c r="N73" s="704"/>
      <c r="O73" s="704"/>
      <c r="P73" s="704"/>
      <c r="Q73" s="704"/>
      <c r="R73" s="704"/>
      <c r="S73" s="704"/>
      <c r="T73" s="704"/>
      <c r="U73" s="704"/>
      <c r="V73" s="704"/>
      <c r="W73" s="704"/>
      <c r="X73" s="704"/>
      <c r="Y73" s="704"/>
      <c r="Z73" s="704"/>
      <c r="AA73" s="704"/>
      <c r="AB73" s="704"/>
      <c r="AC73" s="704"/>
      <c r="AD73" s="704"/>
      <c r="AE73" s="704"/>
      <c r="AF73" s="704"/>
      <c r="AG73" s="704"/>
      <c r="AH73" s="644">
        <v>1.06</v>
      </c>
      <c r="AI73" s="644"/>
      <c r="AJ73" s="644"/>
      <c r="AK73" s="644"/>
      <c r="AL73" s="644"/>
      <c r="AM73" s="644"/>
      <c r="AN73" s="644"/>
      <c r="AO73" s="644"/>
      <c r="AP73" s="644"/>
      <c r="AQ73" s="644"/>
      <c r="AR73" s="644"/>
      <c r="AS73" s="644"/>
      <c r="AT73" s="864"/>
      <c r="AU73" s="748"/>
      <c r="AV73" s="749"/>
      <c r="AW73" s="749"/>
      <c r="AX73" s="749"/>
      <c r="AY73" s="749"/>
      <c r="AZ73" s="749"/>
      <c r="BA73" s="749"/>
      <c r="BB73" s="749"/>
      <c r="BC73" s="749"/>
      <c r="BD73" s="749"/>
      <c r="BE73" s="749"/>
      <c r="BF73" s="749"/>
      <c r="BG73" s="749"/>
      <c r="BH73" s="749"/>
      <c r="BI73" s="749"/>
      <c r="BJ73" s="749"/>
      <c r="BK73" s="749"/>
      <c r="BL73" s="749"/>
      <c r="BM73" s="749"/>
      <c r="BN73" s="749"/>
      <c r="BO73" s="749"/>
      <c r="BP73" s="749"/>
      <c r="BQ73" s="749"/>
      <c r="BR73" s="749"/>
      <c r="BS73" s="749"/>
      <c r="BT73" s="644"/>
      <c r="BU73" s="644"/>
      <c r="BV73" s="644"/>
      <c r="BW73" s="644"/>
      <c r="BX73" s="645"/>
      <c r="BY73" s="746"/>
      <c r="BZ73" s="747"/>
      <c r="CA73" s="747"/>
      <c r="CB73" s="747"/>
      <c r="CC73" s="747"/>
      <c r="CD73" s="747"/>
      <c r="CE73" s="747"/>
      <c r="CF73" s="747"/>
      <c r="CG73" s="747"/>
      <c r="CH73" s="747"/>
      <c r="CI73" s="747"/>
      <c r="CJ73" s="747"/>
      <c r="CK73" s="747"/>
      <c r="CL73" s="747"/>
      <c r="CM73" s="747"/>
      <c r="CN73" s="747"/>
      <c r="CO73" s="747"/>
      <c r="CP73" s="747"/>
      <c r="CQ73" s="747"/>
      <c r="CR73" s="747"/>
      <c r="CS73" s="747"/>
      <c r="CT73" s="747"/>
      <c r="CU73" s="747"/>
      <c r="CV73" s="747"/>
      <c r="CW73" s="747"/>
      <c r="CX73" s="747"/>
      <c r="CY73" s="747"/>
      <c r="CZ73" s="747"/>
      <c r="DA73" s="747"/>
      <c r="DB73" s="652"/>
      <c r="DC73" s="652"/>
      <c r="DD73" s="652"/>
      <c r="DE73" s="652"/>
      <c r="DF73" s="652"/>
      <c r="DG73" s="652"/>
      <c r="DH73" s="652"/>
      <c r="DI73" s="653"/>
      <c r="DJ73" s="669"/>
      <c r="DK73" s="670"/>
      <c r="DL73" s="670"/>
      <c r="DM73" s="670"/>
      <c r="DN73" s="670"/>
      <c r="DO73" s="670"/>
      <c r="DP73" s="670"/>
      <c r="DQ73" s="670"/>
      <c r="DR73" s="670"/>
      <c r="DS73" s="670"/>
      <c r="DT73" s="670"/>
      <c r="DU73" s="670"/>
      <c r="DV73" s="670"/>
      <c r="DW73" s="670"/>
      <c r="DX73" s="670"/>
      <c r="DY73" s="670"/>
      <c r="DZ73" s="670"/>
      <c r="EA73" s="670"/>
      <c r="EB73" s="670"/>
      <c r="EC73" s="670"/>
      <c r="ED73" s="670"/>
      <c r="EE73" s="670"/>
      <c r="EF73" s="670"/>
      <c r="EG73" s="670"/>
      <c r="EH73" s="670"/>
      <c r="EI73" s="670"/>
      <c r="EJ73" s="670"/>
      <c r="EK73" s="670"/>
      <c r="EL73" s="670"/>
      <c r="EM73" s="670"/>
      <c r="EN73" s="670"/>
      <c r="EO73" s="670"/>
      <c r="EP73" s="670"/>
      <c r="EQ73" s="670"/>
      <c r="ER73" s="670"/>
      <c r="ES73" s="670"/>
      <c r="ET73" s="670"/>
      <c r="EU73" s="670"/>
      <c r="EV73" s="670"/>
      <c r="EW73" s="670"/>
      <c r="EX73" s="670"/>
      <c r="EY73" s="670"/>
      <c r="EZ73" s="670"/>
      <c r="FA73" s="670"/>
      <c r="FB73" s="670"/>
      <c r="FC73" s="670"/>
      <c r="FD73" s="670"/>
      <c r="FE73" s="670"/>
      <c r="FF73" s="670"/>
      <c r="FG73" s="671"/>
    </row>
    <row r="74" spans="2:163" ht="8.65" customHeight="1">
      <c r="B74" s="703"/>
      <c r="C74" s="704"/>
      <c r="D74" s="704"/>
      <c r="E74" s="704"/>
      <c r="F74" s="704"/>
      <c r="G74" s="704"/>
      <c r="H74" s="704"/>
      <c r="I74" s="704"/>
      <c r="J74" s="704"/>
      <c r="K74" s="704"/>
      <c r="L74" s="704"/>
      <c r="M74" s="704"/>
      <c r="N74" s="704"/>
      <c r="O74" s="704"/>
      <c r="P74" s="704"/>
      <c r="Q74" s="704"/>
      <c r="R74" s="704"/>
      <c r="S74" s="704"/>
      <c r="T74" s="704"/>
      <c r="U74" s="704"/>
      <c r="V74" s="704"/>
      <c r="W74" s="704"/>
      <c r="X74" s="704"/>
      <c r="Y74" s="704"/>
      <c r="Z74" s="704"/>
      <c r="AA74" s="704"/>
      <c r="AB74" s="704"/>
      <c r="AC74" s="704"/>
      <c r="AD74" s="704"/>
      <c r="AE74" s="704"/>
      <c r="AF74" s="704"/>
      <c r="AG74" s="704"/>
      <c r="AH74" s="644"/>
      <c r="AI74" s="644"/>
      <c r="AJ74" s="644"/>
      <c r="AK74" s="644"/>
      <c r="AL74" s="644"/>
      <c r="AM74" s="644"/>
      <c r="AN74" s="644"/>
      <c r="AO74" s="644"/>
      <c r="AP74" s="644"/>
      <c r="AQ74" s="644"/>
      <c r="AR74" s="644"/>
      <c r="AS74" s="644"/>
      <c r="AT74" s="864"/>
      <c r="AU74" s="748" t="s">
        <v>602</v>
      </c>
      <c r="AV74" s="749"/>
      <c r="AW74" s="749"/>
      <c r="AX74" s="749"/>
      <c r="AY74" s="749"/>
      <c r="AZ74" s="749"/>
      <c r="BA74" s="749"/>
      <c r="BB74" s="749"/>
      <c r="BC74" s="749"/>
      <c r="BD74" s="749"/>
      <c r="BE74" s="749"/>
      <c r="BF74" s="749"/>
      <c r="BG74" s="749"/>
      <c r="BH74" s="749"/>
      <c r="BI74" s="749"/>
      <c r="BJ74" s="749"/>
      <c r="BK74" s="749"/>
      <c r="BL74" s="749"/>
      <c r="BM74" s="749"/>
      <c r="BN74" s="749"/>
      <c r="BO74" s="749"/>
      <c r="BP74" s="749"/>
      <c r="BQ74" s="749"/>
      <c r="BR74" s="749"/>
      <c r="BS74" s="749"/>
      <c r="BT74" s="644">
        <v>1.5</v>
      </c>
      <c r="BU74" s="644"/>
      <c r="BV74" s="644"/>
      <c r="BW74" s="644"/>
      <c r="BX74" s="645"/>
      <c r="BY74" s="746" t="s">
        <v>49</v>
      </c>
      <c r="BZ74" s="747"/>
      <c r="CA74" s="747"/>
      <c r="CB74" s="747"/>
      <c r="CC74" s="747"/>
      <c r="CD74" s="747"/>
      <c r="CE74" s="747"/>
      <c r="CF74" s="747"/>
      <c r="CG74" s="747"/>
      <c r="CH74" s="747"/>
      <c r="CI74" s="747"/>
      <c r="CJ74" s="747"/>
      <c r="CK74" s="747"/>
      <c r="CL74" s="747"/>
      <c r="CM74" s="747"/>
      <c r="CN74" s="747"/>
      <c r="CO74" s="747"/>
      <c r="CP74" s="747"/>
      <c r="CQ74" s="747"/>
      <c r="CR74" s="747"/>
      <c r="CS74" s="747"/>
      <c r="CT74" s="747"/>
      <c r="CU74" s="747"/>
      <c r="CV74" s="747"/>
      <c r="CW74" s="747"/>
      <c r="CX74" s="747"/>
      <c r="CY74" s="747"/>
      <c r="CZ74" s="747"/>
      <c r="DA74" s="747"/>
      <c r="DB74" s="652">
        <v>7.4999999999999997E-2</v>
      </c>
      <c r="DC74" s="652"/>
      <c r="DD74" s="652"/>
      <c r="DE74" s="652"/>
      <c r="DF74" s="652"/>
      <c r="DG74" s="652"/>
      <c r="DH74" s="652"/>
      <c r="DI74" s="653"/>
      <c r="DJ74" s="672" t="s">
        <v>603</v>
      </c>
      <c r="DK74" s="673"/>
      <c r="DL74" s="673"/>
      <c r="DM74" s="673"/>
      <c r="DN74" s="673"/>
      <c r="DO74" s="673"/>
      <c r="DP74" s="673"/>
      <c r="DQ74" s="673"/>
      <c r="DR74" s="673"/>
      <c r="DS74" s="673"/>
      <c r="DT74" s="673"/>
      <c r="DU74" s="673"/>
      <c r="DV74" s="673"/>
      <c r="DW74" s="673"/>
      <c r="DX74" s="673"/>
      <c r="DY74" s="673"/>
      <c r="DZ74" s="673"/>
      <c r="EA74" s="673"/>
      <c r="EB74" s="673"/>
      <c r="EC74" s="673"/>
      <c r="ED74" s="673"/>
      <c r="EE74" s="673"/>
      <c r="EF74" s="673"/>
      <c r="EG74" s="673"/>
      <c r="EH74" s="673"/>
      <c r="EI74" s="673"/>
      <c r="EJ74" s="673"/>
      <c r="EK74" s="673"/>
      <c r="EL74" s="673"/>
      <c r="EM74" s="673"/>
      <c r="EN74" s="673"/>
      <c r="EO74" s="673"/>
      <c r="EP74" s="673"/>
      <c r="EQ74" s="673"/>
      <c r="ER74" s="673"/>
      <c r="ES74" s="673"/>
      <c r="ET74" s="673"/>
      <c r="EU74" s="673"/>
      <c r="EV74" s="673"/>
      <c r="EW74" s="673"/>
      <c r="EX74" s="673"/>
      <c r="EY74" s="673"/>
      <c r="EZ74" s="673"/>
      <c r="FA74" s="673"/>
      <c r="FB74" s="673"/>
      <c r="FC74" s="673"/>
      <c r="FD74" s="673"/>
      <c r="FE74" s="673"/>
      <c r="FF74" s="673"/>
      <c r="FG74" s="674"/>
    </row>
    <row r="75" spans="2:163" ht="8.65" customHeight="1">
      <c r="B75" s="703" t="s">
        <v>604</v>
      </c>
      <c r="C75" s="704"/>
      <c r="D75" s="704"/>
      <c r="E75" s="704"/>
      <c r="F75" s="704"/>
      <c r="G75" s="704"/>
      <c r="H75" s="704"/>
      <c r="I75" s="704"/>
      <c r="J75" s="704"/>
      <c r="K75" s="704"/>
      <c r="L75" s="704"/>
      <c r="M75" s="704"/>
      <c r="N75" s="704"/>
      <c r="O75" s="704"/>
      <c r="P75" s="704"/>
      <c r="Q75" s="704"/>
      <c r="R75" s="704"/>
      <c r="S75" s="704"/>
      <c r="T75" s="704"/>
      <c r="U75" s="704"/>
      <c r="V75" s="704"/>
      <c r="W75" s="704"/>
      <c r="X75" s="704"/>
      <c r="Y75" s="704"/>
      <c r="Z75" s="704"/>
      <c r="AA75" s="704"/>
      <c r="AB75" s="704"/>
      <c r="AC75" s="704"/>
      <c r="AD75" s="704"/>
      <c r="AE75" s="704"/>
      <c r="AF75" s="704"/>
      <c r="AG75" s="704"/>
      <c r="AH75" s="644">
        <v>1.03</v>
      </c>
      <c r="AI75" s="644"/>
      <c r="AJ75" s="644"/>
      <c r="AK75" s="644"/>
      <c r="AL75" s="644"/>
      <c r="AM75" s="644"/>
      <c r="AN75" s="644"/>
      <c r="AO75" s="644"/>
      <c r="AP75" s="644"/>
      <c r="AQ75" s="644"/>
      <c r="AR75" s="644"/>
      <c r="AS75" s="644"/>
      <c r="AT75" s="864"/>
      <c r="AU75" s="748"/>
      <c r="AV75" s="749"/>
      <c r="AW75" s="749"/>
      <c r="AX75" s="749"/>
      <c r="AY75" s="749"/>
      <c r="AZ75" s="749"/>
      <c r="BA75" s="749"/>
      <c r="BB75" s="749"/>
      <c r="BC75" s="749"/>
      <c r="BD75" s="749"/>
      <c r="BE75" s="749"/>
      <c r="BF75" s="749"/>
      <c r="BG75" s="749"/>
      <c r="BH75" s="749"/>
      <c r="BI75" s="749"/>
      <c r="BJ75" s="749"/>
      <c r="BK75" s="749"/>
      <c r="BL75" s="749"/>
      <c r="BM75" s="749"/>
      <c r="BN75" s="749"/>
      <c r="BO75" s="749"/>
      <c r="BP75" s="749"/>
      <c r="BQ75" s="749"/>
      <c r="BR75" s="749"/>
      <c r="BS75" s="749"/>
      <c r="BT75" s="644"/>
      <c r="BU75" s="644"/>
      <c r="BV75" s="644"/>
      <c r="BW75" s="644"/>
      <c r="BX75" s="645"/>
      <c r="BY75" s="746"/>
      <c r="BZ75" s="747"/>
      <c r="CA75" s="747"/>
      <c r="CB75" s="747"/>
      <c r="CC75" s="747"/>
      <c r="CD75" s="747"/>
      <c r="CE75" s="747"/>
      <c r="CF75" s="747"/>
      <c r="CG75" s="747"/>
      <c r="CH75" s="747"/>
      <c r="CI75" s="747"/>
      <c r="CJ75" s="747"/>
      <c r="CK75" s="747"/>
      <c r="CL75" s="747"/>
      <c r="CM75" s="747"/>
      <c r="CN75" s="747"/>
      <c r="CO75" s="747"/>
      <c r="CP75" s="747"/>
      <c r="CQ75" s="747"/>
      <c r="CR75" s="747"/>
      <c r="CS75" s="747"/>
      <c r="CT75" s="747"/>
      <c r="CU75" s="747"/>
      <c r="CV75" s="747"/>
      <c r="CW75" s="747"/>
      <c r="CX75" s="747"/>
      <c r="CY75" s="747"/>
      <c r="CZ75" s="747"/>
      <c r="DA75" s="747"/>
      <c r="DB75" s="652"/>
      <c r="DC75" s="652"/>
      <c r="DD75" s="652"/>
      <c r="DE75" s="652"/>
      <c r="DF75" s="652"/>
      <c r="DG75" s="652"/>
      <c r="DH75" s="652"/>
      <c r="DI75" s="653"/>
      <c r="DJ75" s="672"/>
      <c r="DK75" s="673"/>
      <c r="DL75" s="673"/>
      <c r="DM75" s="673"/>
      <c r="DN75" s="673"/>
      <c r="DO75" s="673"/>
      <c r="DP75" s="673"/>
      <c r="DQ75" s="673"/>
      <c r="DR75" s="673"/>
      <c r="DS75" s="673"/>
      <c r="DT75" s="673"/>
      <c r="DU75" s="673"/>
      <c r="DV75" s="673"/>
      <c r="DW75" s="673"/>
      <c r="DX75" s="673"/>
      <c r="DY75" s="673"/>
      <c r="DZ75" s="673"/>
      <c r="EA75" s="673"/>
      <c r="EB75" s="673"/>
      <c r="EC75" s="673"/>
      <c r="ED75" s="673"/>
      <c r="EE75" s="673"/>
      <c r="EF75" s="673"/>
      <c r="EG75" s="673"/>
      <c r="EH75" s="673"/>
      <c r="EI75" s="673"/>
      <c r="EJ75" s="673"/>
      <c r="EK75" s="673"/>
      <c r="EL75" s="673"/>
      <c r="EM75" s="673"/>
      <c r="EN75" s="673"/>
      <c r="EO75" s="673"/>
      <c r="EP75" s="673"/>
      <c r="EQ75" s="673"/>
      <c r="ER75" s="673"/>
      <c r="ES75" s="673"/>
      <c r="ET75" s="673"/>
      <c r="EU75" s="673"/>
      <c r="EV75" s="673"/>
      <c r="EW75" s="673"/>
      <c r="EX75" s="673"/>
      <c r="EY75" s="673"/>
      <c r="EZ75" s="673"/>
      <c r="FA75" s="673"/>
      <c r="FB75" s="673"/>
      <c r="FC75" s="673"/>
      <c r="FD75" s="673"/>
      <c r="FE75" s="673"/>
      <c r="FF75" s="673"/>
      <c r="FG75" s="674"/>
    </row>
    <row r="76" spans="2:163" ht="8.65" customHeight="1">
      <c r="B76" s="703"/>
      <c r="C76" s="704"/>
      <c r="D76" s="704"/>
      <c r="E76" s="704"/>
      <c r="F76" s="704"/>
      <c r="G76" s="704"/>
      <c r="H76" s="704"/>
      <c r="I76" s="704"/>
      <c r="J76" s="704"/>
      <c r="K76" s="704"/>
      <c r="L76" s="704"/>
      <c r="M76" s="704"/>
      <c r="N76" s="704"/>
      <c r="O76" s="704"/>
      <c r="P76" s="704"/>
      <c r="Q76" s="704"/>
      <c r="R76" s="704"/>
      <c r="S76" s="704"/>
      <c r="T76" s="704"/>
      <c r="U76" s="704"/>
      <c r="V76" s="704"/>
      <c r="W76" s="704"/>
      <c r="X76" s="704"/>
      <c r="Y76" s="704"/>
      <c r="Z76" s="704"/>
      <c r="AA76" s="704"/>
      <c r="AB76" s="704"/>
      <c r="AC76" s="704"/>
      <c r="AD76" s="704"/>
      <c r="AE76" s="704"/>
      <c r="AF76" s="704"/>
      <c r="AG76" s="704"/>
      <c r="AH76" s="644"/>
      <c r="AI76" s="644"/>
      <c r="AJ76" s="644"/>
      <c r="AK76" s="644"/>
      <c r="AL76" s="644"/>
      <c r="AM76" s="644"/>
      <c r="AN76" s="644"/>
      <c r="AO76" s="644"/>
      <c r="AP76" s="644"/>
      <c r="AQ76" s="644"/>
      <c r="AR76" s="644"/>
      <c r="AS76" s="644"/>
      <c r="AT76" s="864"/>
      <c r="AU76" s="748" t="s">
        <v>605</v>
      </c>
      <c r="AV76" s="749"/>
      <c r="AW76" s="749"/>
      <c r="AX76" s="749"/>
      <c r="AY76" s="749"/>
      <c r="AZ76" s="749"/>
      <c r="BA76" s="749"/>
      <c r="BB76" s="749"/>
      <c r="BC76" s="749"/>
      <c r="BD76" s="749"/>
      <c r="BE76" s="749"/>
      <c r="BF76" s="749"/>
      <c r="BG76" s="749"/>
      <c r="BH76" s="749"/>
      <c r="BI76" s="749"/>
      <c r="BJ76" s="749"/>
      <c r="BK76" s="749"/>
      <c r="BL76" s="749"/>
      <c r="BM76" s="749"/>
      <c r="BN76" s="749"/>
      <c r="BO76" s="749"/>
      <c r="BP76" s="749"/>
      <c r="BQ76" s="749"/>
      <c r="BR76" s="749"/>
      <c r="BS76" s="749"/>
      <c r="BT76" s="644">
        <v>0.5</v>
      </c>
      <c r="BU76" s="644"/>
      <c r="BV76" s="644"/>
      <c r="BW76" s="644"/>
      <c r="BX76" s="645"/>
      <c r="BY76" s="746"/>
      <c r="BZ76" s="747"/>
      <c r="CA76" s="747"/>
      <c r="CB76" s="747"/>
      <c r="CC76" s="747"/>
      <c r="CD76" s="747"/>
      <c r="CE76" s="747"/>
      <c r="CF76" s="747"/>
      <c r="CG76" s="747"/>
      <c r="CH76" s="747"/>
      <c r="CI76" s="747"/>
      <c r="CJ76" s="747"/>
      <c r="CK76" s="747"/>
      <c r="CL76" s="747"/>
      <c r="CM76" s="747"/>
      <c r="CN76" s="747"/>
      <c r="CO76" s="747"/>
      <c r="CP76" s="747"/>
      <c r="CQ76" s="747"/>
      <c r="CR76" s="747"/>
      <c r="CS76" s="747"/>
      <c r="CT76" s="747"/>
      <c r="CU76" s="747"/>
      <c r="CV76" s="747"/>
      <c r="CW76" s="747"/>
      <c r="CX76" s="747"/>
      <c r="CY76" s="747"/>
      <c r="CZ76" s="747"/>
      <c r="DA76" s="747"/>
      <c r="DB76" s="652"/>
      <c r="DC76" s="652"/>
      <c r="DD76" s="652"/>
      <c r="DE76" s="652"/>
      <c r="DF76" s="652"/>
      <c r="DG76" s="652"/>
      <c r="DH76" s="652"/>
      <c r="DI76" s="653"/>
      <c r="DJ76" s="672"/>
      <c r="DK76" s="673"/>
      <c r="DL76" s="673"/>
      <c r="DM76" s="673"/>
      <c r="DN76" s="673"/>
      <c r="DO76" s="673"/>
      <c r="DP76" s="673"/>
      <c r="DQ76" s="673"/>
      <c r="DR76" s="673"/>
      <c r="DS76" s="673"/>
      <c r="DT76" s="673"/>
      <c r="DU76" s="673"/>
      <c r="DV76" s="673"/>
      <c r="DW76" s="673"/>
      <c r="DX76" s="673"/>
      <c r="DY76" s="673"/>
      <c r="DZ76" s="673"/>
      <c r="EA76" s="673"/>
      <c r="EB76" s="673"/>
      <c r="EC76" s="673"/>
      <c r="ED76" s="673"/>
      <c r="EE76" s="673"/>
      <c r="EF76" s="673"/>
      <c r="EG76" s="673"/>
      <c r="EH76" s="673"/>
      <c r="EI76" s="673"/>
      <c r="EJ76" s="673"/>
      <c r="EK76" s="673"/>
      <c r="EL76" s="673"/>
      <c r="EM76" s="673"/>
      <c r="EN76" s="673"/>
      <c r="EO76" s="673"/>
      <c r="EP76" s="673"/>
      <c r="EQ76" s="673"/>
      <c r="ER76" s="673"/>
      <c r="ES76" s="673"/>
      <c r="ET76" s="673"/>
      <c r="EU76" s="673"/>
      <c r="EV76" s="673"/>
      <c r="EW76" s="673"/>
      <c r="EX76" s="673"/>
      <c r="EY76" s="673"/>
      <c r="EZ76" s="673"/>
      <c r="FA76" s="673"/>
      <c r="FB76" s="673"/>
      <c r="FC76" s="673"/>
      <c r="FD76" s="673"/>
      <c r="FE76" s="673"/>
      <c r="FF76" s="673"/>
      <c r="FG76" s="674"/>
    </row>
    <row r="77" spans="2:163" ht="8.65" customHeight="1">
      <c r="B77" s="703" t="s">
        <v>606</v>
      </c>
      <c r="C77" s="704"/>
      <c r="D77" s="704"/>
      <c r="E77" s="704"/>
      <c r="F77" s="704"/>
      <c r="G77" s="704"/>
      <c r="H77" s="704"/>
      <c r="I77" s="704"/>
      <c r="J77" s="704"/>
      <c r="K77" s="704"/>
      <c r="L77" s="704"/>
      <c r="M77" s="704"/>
      <c r="N77" s="704"/>
      <c r="O77" s="704"/>
      <c r="P77" s="704"/>
      <c r="Q77" s="704"/>
      <c r="R77" s="704"/>
      <c r="S77" s="704"/>
      <c r="T77" s="704"/>
      <c r="U77" s="704"/>
      <c r="V77" s="704"/>
      <c r="W77" s="704"/>
      <c r="X77" s="704"/>
      <c r="Y77" s="704"/>
      <c r="Z77" s="704"/>
      <c r="AA77" s="704"/>
      <c r="AB77" s="704"/>
      <c r="AC77" s="704"/>
      <c r="AD77" s="704"/>
      <c r="AE77" s="704"/>
      <c r="AF77" s="704"/>
      <c r="AG77" s="704"/>
      <c r="AH77" s="644">
        <v>1.02</v>
      </c>
      <c r="AI77" s="644"/>
      <c r="AJ77" s="644"/>
      <c r="AK77" s="644"/>
      <c r="AL77" s="644"/>
      <c r="AM77" s="644"/>
      <c r="AN77" s="644"/>
      <c r="AO77" s="644"/>
      <c r="AP77" s="644"/>
      <c r="AQ77" s="644"/>
      <c r="AR77" s="644"/>
      <c r="AS77" s="644"/>
      <c r="AT77" s="864"/>
      <c r="AU77" s="748"/>
      <c r="AV77" s="749"/>
      <c r="AW77" s="749"/>
      <c r="AX77" s="749"/>
      <c r="AY77" s="749"/>
      <c r="AZ77" s="749"/>
      <c r="BA77" s="749"/>
      <c r="BB77" s="749"/>
      <c r="BC77" s="749"/>
      <c r="BD77" s="749"/>
      <c r="BE77" s="749"/>
      <c r="BF77" s="749"/>
      <c r="BG77" s="749"/>
      <c r="BH77" s="749"/>
      <c r="BI77" s="749"/>
      <c r="BJ77" s="749"/>
      <c r="BK77" s="749"/>
      <c r="BL77" s="749"/>
      <c r="BM77" s="749"/>
      <c r="BN77" s="749"/>
      <c r="BO77" s="749"/>
      <c r="BP77" s="749"/>
      <c r="BQ77" s="749"/>
      <c r="BR77" s="749"/>
      <c r="BS77" s="749"/>
      <c r="BT77" s="644"/>
      <c r="BU77" s="644"/>
      <c r="BV77" s="644"/>
      <c r="BW77" s="644"/>
      <c r="BX77" s="645"/>
      <c r="BY77" s="746" t="s">
        <v>48</v>
      </c>
      <c r="BZ77" s="747"/>
      <c r="CA77" s="747"/>
      <c r="CB77" s="747"/>
      <c r="CC77" s="747"/>
      <c r="CD77" s="747"/>
      <c r="CE77" s="747"/>
      <c r="CF77" s="747"/>
      <c r="CG77" s="747"/>
      <c r="CH77" s="747"/>
      <c r="CI77" s="747"/>
      <c r="CJ77" s="747"/>
      <c r="CK77" s="747"/>
      <c r="CL77" s="747"/>
      <c r="CM77" s="747"/>
      <c r="CN77" s="747"/>
      <c r="CO77" s="747"/>
      <c r="CP77" s="747"/>
      <c r="CQ77" s="747"/>
      <c r="CR77" s="747"/>
      <c r="CS77" s="747"/>
      <c r="CT77" s="747"/>
      <c r="CU77" s="747"/>
      <c r="CV77" s="747"/>
      <c r="CW77" s="747"/>
      <c r="CX77" s="747"/>
      <c r="CY77" s="747"/>
      <c r="CZ77" s="747"/>
      <c r="DA77" s="747"/>
      <c r="DB77" s="652">
        <v>7.0999999999999994E-2</v>
      </c>
      <c r="DC77" s="652"/>
      <c r="DD77" s="652"/>
      <c r="DE77" s="652"/>
      <c r="DF77" s="652"/>
      <c r="DG77" s="652"/>
      <c r="DH77" s="652"/>
      <c r="DI77" s="653"/>
      <c r="DJ77" s="964" t="s">
        <v>607</v>
      </c>
      <c r="DK77" s="965"/>
      <c r="DL77" s="965"/>
      <c r="DM77" s="965"/>
      <c r="DN77" s="965"/>
      <c r="DO77" s="965"/>
      <c r="DP77" s="965"/>
      <c r="DQ77" s="965"/>
      <c r="DR77" s="965"/>
      <c r="DS77" s="965"/>
      <c r="DT77" s="965"/>
      <c r="DU77" s="965"/>
      <c r="DV77" s="965"/>
      <c r="DW77" s="965"/>
      <c r="DX77" s="965"/>
      <c r="DY77" s="965"/>
      <c r="DZ77" s="965"/>
      <c r="EA77" s="965"/>
      <c r="EB77" s="965"/>
      <c r="EC77" s="965"/>
      <c r="ED77" s="965"/>
      <c r="EE77" s="965"/>
      <c r="EF77" s="965"/>
      <c r="EG77" s="965"/>
      <c r="EH77" s="965"/>
      <c r="EI77" s="965"/>
      <c r="EJ77" s="965"/>
      <c r="EK77" s="965"/>
      <c r="EL77" s="965"/>
      <c r="EM77" s="965"/>
      <c r="EN77" s="965"/>
      <c r="EO77" s="965"/>
      <c r="EP77" s="965"/>
      <c r="EQ77" s="965"/>
      <c r="ER77" s="965"/>
      <c r="ES77" s="965"/>
      <c r="ET77" s="965"/>
      <c r="EU77" s="965"/>
      <c r="EV77" s="965"/>
      <c r="EW77" s="965"/>
      <c r="EX77" s="965"/>
      <c r="EY77" s="965"/>
      <c r="EZ77" s="965"/>
      <c r="FA77" s="965"/>
      <c r="FB77" s="965"/>
      <c r="FC77" s="965"/>
      <c r="FD77" s="965"/>
      <c r="FE77" s="965"/>
      <c r="FF77" s="965"/>
      <c r="FG77" s="966"/>
    </row>
    <row r="78" spans="2:163" ht="8.65" customHeight="1">
      <c r="B78" s="703"/>
      <c r="C78" s="704"/>
      <c r="D78" s="704"/>
      <c r="E78" s="704"/>
      <c r="F78" s="704"/>
      <c r="G78" s="704"/>
      <c r="H78" s="704"/>
      <c r="I78" s="704"/>
      <c r="J78" s="704"/>
      <c r="K78" s="704"/>
      <c r="L78" s="704"/>
      <c r="M78" s="704"/>
      <c r="N78" s="704"/>
      <c r="O78" s="704"/>
      <c r="P78" s="704"/>
      <c r="Q78" s="704"/>
      <c r="R78" s="704"/>
      <c r="S78" s="704"/>
      <c r="T78" s="704"/>
      <c r="U78" s="704"/>
      <c r="V78" s="704"/>
      <c r="W78" s="704"/>
      <c r="X78" s="704"/>
      <c r="Y78" s="704"/>
      <c r="Z78" s="704"/>
      <c r="AA78" s="704"/>
      <c r="AB78" s="704"/>
      <c r="AC78" s="704"/>
      <c r="AD78" s="704"/>
      <c r="AE78" s="704"/>
      <c r="AF78" s="704"/>
      <c r="AG78" s="704"/>
      <c r="AH78" s="644"/>
      <c r="AI78" s="644"/>
      <c r="AJ78" s="644"/>
      <c r="AK78" s="644"/>
      <c r="AL78" s="644"/>
      <c r="AM78" s="644"/>
      <c r="AN78" s="644"/>
      <c r="AO78" s="644"/>
      <c r="AP78" s="644"/>
      <c r="AQ78" s="644"/>
      <c r="AR78" s="644"/>
      <c r="AS78" s="644"/>
      <c r="AT78" s="864"/>
      <c r="AU78" s="748" t="s">
        <v>608</v>
      </c>
      <c r="AV78" s="749"/>
      <c r="AW78" s="749"/>
      <c r="AX78" s="749"/>
      <c r="AY78" s="749"/>
      <c r="AZ78" s="749"/>
      <c r="BA78" s="749"/>
      <c r="BB78" s="749"/>
      <c r="BC78" s="749"/>
      <c r="BD78" s="749"/>
      <c r="BE78" s="749"/>
      <c r="BF78" s="749"/>
      <c r="BG78" s="749"/>
      <c r="BH78" s="749"/>
      <c r="BI78" s="749"/>
      <c r="BJ78" s="749"/>
      <c r="BK78" s="749"/>
      <c r="BL78" s="749"/>
      <c r="BM78" s="749"/>
      <c r="BN78" s="749"/>
      <c r="BO78" s="749"/>
      <c r="BP78" s="749"/>
      <c r="BQ78" s="749"/>
      <c r="BR78" s="749"/>
      <c r="BS78" s="749"/>
      <c r="BT78" s="644">
        <v>1.8</v>
      </c>
      <c r="BU78" s="644"/>
      <c r="BV78" s="644"/>
      <c r="BW78" s="644"/>
      <c r="BX78" s="645"/>
      <c r="BY78" s="746"/>
      <c r="BZ78" s="747"/>
      <c r="CA78" s="747"/>
      <c r="CB78" s="747"/>
      <c r="CC78" s="747"/>
      <c r="CD78" s="747"/>
      <c r="CE78" s="747"/>
      <c r="CF78" s="747"/>
      <c r="CG78" s="747"/>
      <c r="CH78" s="747"/>
      <c r="CI78" s="747"/>
      <c r="CJ78" s="747"/>
      <c r="CK78" s="747"/>
      <c r="CL78" s="747"/>
      <c r="CM78" s="747"/>
      <c r="CN78" s="747"/>
      <c r="CO78" s="747"/>
      <c r="CP78" s="747"/>
      <c r="CQ78" s="747"/>
      <c r="CR78" s="747"/>
      <c r="CS78" s="747"/>
      <c r="CT78" s="747"/>
      <c r="CU78" s="747"/>
      <c r="CV78" s="747"/>
      <c r="CW78" s="747"/>
      <c r="CX78" s="747"/>
      <c r="CY78" s="747"/>
      <c r="CZ78" s="747"/>
      <c r="DA78" s="747"/>
      <c r="DB78" s="652"/>
      <c r="DC78" s="652"/>
      <c r="DD78" s="652"/>
      <c r="DE78" s="652"/>
      <c r="DF78" s="652"/>
      <c r="DG78" s="652"/>
      <c r="DH78" s="652"/>
      <c r="DI78" s="653"/>
      <c r="DJ78" s="967"/>
      <c r="DK78" s="965"/>
      <c r="DL78" s="965"/>
      <c r="DM78" s="965"/>
      <c r="DN78" s="965"/>
      <c r="DO78" s="965"/>
      <c r="DP78" s="965"/>
      <c r="DQ78" s="965"/>
      <c r="DR78" s="965"/>
      <c r="DS78" s="965"/>
      <c r="DT78" s="965"/>
      <c r="DU78" s="965"/>
      <c r="DV78" s="965"/>
      <c r="DW78" s="965"/>
      <c r="DX78" s="965"/>
      <c r="DY78" s="965"/>
      <c r="DZ78" s="965"/>
      <c r="EA78" s="965"/>
      <c r="EB78" s="965"/>
      <c r="EC78" s="965"/>
      <c r="ED78" s="965"/>
      <c r="EE78" s="965"/>
      <c r="EF78" s="965"/>
      <c r="EG78" s="965"/>
      <c r="EH78" s="965"/>
      <c r="EI78" s="965"/>
      <c r="EJ78" s="965"/>
      <c r="EK78" s="965"/>
      <c r="EL78" s="965"/>
      <c r="EM78" s="965"/>
      <c r="EN78" s="965"/>
      <c r="EO78" s="965"/>
      <c r="EP78" s="965"/>
      <c r="EQ78" s="965"/>
      <c r="ER78" s="965"/>
      <c r="ES78" s="965"/>
      <c r="ET78" s="965"/>
      <c r="EU78" s="965"/>
      <c r="EV78" s="965"/>
      <c r="EW78" s="965"/>
      <c r="EX78" s="965"/>
      <c r="EY78" s="965"/>
      <c r="EZ78" s="965"/>
      <c r="FA78" s="965"/>
      <c r="FB78" s="965"/>
      <c r="FC78" s="965"/>
      <c r="FD78" s="965"/>
      <c r="FE78" s="965"/>
      <c r="FF78" s="965"/>
      <c r="FG78" s="966"/>
    </row>
    <row r="79" spans="2:163" ht="8.65" customHeight="1">
      <c r="B79" s="703" t="s">
        <v>609</v>
      </c>
      <c r="C79" s="704"/>
      <c r="D79" s="704"/>
      <c r="E79" s="704"/>
      <c r="F79" s="704"/>
      <c r="G79" s="704"/>
      <c r="H79" s="704"/>
      <c r="I79" s="704"/>
      <c r="J79" s="704"/>
      <c r="K79" s="704"/>
      <c r="L79" s="704"/>
      <c r="M79" s="704"/>
      <c r="N79" s="704"/>
      <c r="O79" s="704"/>
      <c r="P79" s="704"/>
      <c r="Q79" s="704"/>
      <c r="R79" s="704"/>
      <c r="S79" s="704"/>
      <c r="T79" s="704"/>
      <c r="U79" s="704"/>
      <c r="V79" s="704"/>
      <c r="W79" s="704"/>
      <c r="X79" s="704"/>
      <c r="Y79" s="704"/>
      <c r="Z79" s="704"/>
      <c r="AA79" s="704"/>
      <c r="AB79" s="704"/>
      <c r="AC79" s="704"/>
      <c r="AD79" s="704"/>
      <c r="AE79" s="704"/>
      <c r="AF79" s="704"/>
      <c r="AG79" s="704"/>
      <c r="AH79" s="644">
        <v>1.01</v>
      </c>
      <c r="AI79" s="644"/>
      <c r="AJ79" s="644"/>
      <c r="AK79" s="644"/>
      <c r="AL79" s="644"/>
      <c r="AM79" s="644"/>
      <c r="AN79" s="644"/>
      <c r="AO79" s="644"/>
      <c r="AP79" s="644"/>
      <c r="AQ79" s="644"/>
      <c r="AR79" s="644"/>
      <c r="AS79" s="644"/>
      <c r="AT79" s="864"/>
      <c r="AU79" s="748"/>
      <c r="AV79" s="749"/>
      <c r="AW79" s="749"/>
      <c r="AX79" s="749"/>
      <c r="AY79" s="749"/>
      <c r="AZ79" s="749"/>
      <c r="BA79" s="749"/>
      <c r="BB79" s="749"/>
      <c r="BC79" s="749"/>
      <c r="BD79" s="749"/>
      <c r="BE79" s="749"/>
      <c r="BF79" s="749"/>
      <c r="BG79" s="749"/>
      <c r="BH79" s="749"/>
      <c r="BI79" s="749"/>
      <c r="BJ79" s="749"/>
      <c r="BK79" s="749"/>
      <c r="BL79" s="749"/>
      <c r="BM79" s="749"/>
      <c r="BN79" s="749"/>
      <c r="BO79" s="749"/>
      <c r="BP79" s="749"/>
      <c r="BQ79" s="749"/>
      <c r="BR79" s="749"/>
      <c r="BS79" s="749"/>
      <c r="BT79" s="644"/>
      <c r="BU79" s="644"/>
      <c r="BV79" s="644"/>
      <c r="BW79" s="644"/>
      <c r="BX79" s="645"/>
      <c r="BY79" s="746"/>
      <c r="BZ79" s="747"/>
      <c r="CA79" s="747"/>
      <c r="CB79" s="747"/>
      <c r="CC79" s="747"/>
      <c r="CD79" s="747"/>
      <c r="CE79" s="747"/>
      <c r="CF79" s="747"/>
      <c r="CG79" s="747"/>
      <c r="CH79" s="747"/>
      <c r="CI79" s="747"/>
      <c r="CJ79" s="747"/>
      <c r="CK79" s="747"/>
      <c r="CL79" s="747"/>
      <c r="CM79" s="747"/>
      <c r="CN79" s="747"/>
      <c r="CO79" s="747"/>
      <c r="CP79" s="747"/>
      <c r="CQ79" s="747"/>
      <c r="CR79" s="747"/>
      <c r="CS79" s="747"/>
      <c r="CT79" s="747"/>
      <c r="CU79" s="747"/>
      <c r="CV79" s="747"/>
      <c r="CW79" s="747"/>
      <c r="CX79" s="747"/>
      <c r="CY79" s="747"/>
      <c r="CZ79" s="747"/>
      <c r="DA79" s="747"/>
      <c r="DB79" s="652"/>
      <c r="DC79" s="652"/>
      <c r="DD79" s="652"/>
      <c r="DE79" s="652"/>
      <c r="DF79" s="652"/>
      <c r="DG79" s="652"/>
      <c r="DH79" s="652"/>
      <c r="DI79" s="653"/>
      <c r="DJ79" s="967"/>
      <c r="DK79" s="965"/>
      <c r="DL79" s="965"/>
      <c r="DM79" s="965"/>
      <c r="DN79" s="965"/>
      <c r="DO79" s="965"/>
      <c r="DP79" s="965"/>
      <c r="DQ79" s="965"/>
      <c r="DR79" s="965"/>
      <c r="DS79" s="965"/>
      <c r="DT79" s="965"/>
      <c r="DU79" s="965"/>
      <c r="DV79" s="965"/>
      <c r="DW79" s="965"/>
      <c r="DX79" s="965"/>
      <c r="DY79" s="965"/>
      <c r="DZ79" s="965"/>
      <c r="EA79" s="965"/>
      <c r="EB79" s="965"/>
      <c r="EC79" s="965"/>
      <c r="ED79" s="965"/>
      <c r="EE79" s="965"/>
      <c r="EF79" s="965"/>
      <c r="EG79" s="965"/>
      <c r="EH79" s="965"/>
      <c r="EI79" s="965"/>
      <c r="EJ79" s="965"/>
      <c r="EK79" s="965"/>
      <c r="EL79" s="965"/>
      <c r="EM79" s="965"/>
      <c r="EN79" s="965"/>
      <c r="EO79" s="965"/>
      <c r="EP79" s="965"/>
      <c r="EQ79" s="965"/>
      <c r="ER79" s="965"/>
      <c r="ES79" s="965"/>
      <c r="ET79" s="965"/>
      <c r="EU79" s="965"/>
      <c r="EV79" s="965"/>
      <c r="EW79" s="965"/>
      <c r="EX79" s="965"/>
      <c r="EY79" s="965"/>
      <c r="EZ79" s="965"/>
      <c r="FA79" s="965"/>
      <c r="FB79" s="965"/>
      <c r="FC79" s="965"/>
      <c r="FD79" s="965"/>
      <c r="FE79" s="965"/>
      <c r="FF79" s="965"/>
      <c r="FG79" s="966"/>
    </row>
    <row r="80" spans="2:163" ht="8.65" customHeight="1">
      <c r="B80" s="703"/>
      <c r="C80" s="704"/>
      <c r="D80" s="704"/>
      <c r="E80" s="704"/>
      <c r="F80" s="704"/>
      <c r="G80" s="704"/>
      <c r="H80" s="704"/>
      <c r="I80" s="704"/>
      <c r="J80" s="704"/>
      <c r="K80" s="704"/>
      <c r="L80" s="704"/>
      <c r="M80" s="704"/>
      <c r="N80" s="704"/>
      <c r="O80" s="704"/>
      <c r="P80" s="704"/>
      <c r="Q80" s="704"/>
      <c r="R80" s="704"/>
      <c r="S80" s="704"/>
      <c r="T80" s="704"/>
      <c r="U80" s="704"/>
      <c r="V80" s="704"/>
      <c r="W80" s="704"/>
      <c r="X80" s="704"/>
      <c r="Y80" s="704"/>
      <c r="Z80" s="704"/>
      <c r="AA80" s="704"/>
      <c r="AB80" s="704"/>
      <c r="AC80" s="704"/>
      <c r="AD80" s="704"/>
      <c r="AE80" s="704"/>
      <c r="AF80" s="704"/>
      <c r="AG80" s="704"/>
      <c r="AH80" s="644"/>
      <c r="AI80" s="644"/>
      <c r="AJ80" s="644"/>
      <c r="AK80" s="644"/>
      <c r="AL80" s="644"/>
      <c r="AM80" s="644"/>
      <c r="AN80" s="644"/>
      <c r="AO80" s="644"/>
      <c r="AP80" s="644"/>
      <c r="AQ80" s="644"/>
      <c r="AR80" s="644"/>
      <c r="AS80" s="644"/>
      <c r="AT80" s="864"/>
      <c r="AU80" s="748" t="s">
        <v>610</v>
      </c>
      <c r="AV80" s="749"/>
      <c r="AW80" s="749"/>
      <c r="AX80" s="749"/>
      <c r="AY80" s="749"/>
      <c r="AZ80" s="749"/>
      <c r="BA80" s="749"/>
      <c r="BB80" s="749"/>
      <c r="BC80" s="749"/>
      <c r="BD80" s="749"/>
      <c r="BE80" s="749"/>
      <c r="BF80" s="749"/>
      <c r="BG80" s="749"/>
      <c r="BH80" s="749"/>
      <c r="BI80" s="749"/>
      <c r="BJ80" s="749"/>
      <c r="BK80" s="749"/>
      <c r="BL80" s="749"/>
      <c r="BM80" s="749"/>
      <c r="BN80" s="749"/>
      <c r="BO80" s="749"/>
      <c r="BP80" s="749"/>
      <c r="BQ80" s="749"/>
      <c r="BR80" s="749"/>
      <c r="BS80" s="749"/>
      <c r="BT80" s="644">
        <v>0.8</v>
      </c>
      <c r="BU80" s="644"/>
      <c r="BV80" s="644"/>
      <c r="BW80" s="644"/>
      <c r="BX80" s="645"/>
      <c r="BY80" s="746" t="s">
        <v>47</v>
      </c>
      <c r="BZ80" s="747"/>
      <c r="CA80" s="747"/>
      <c r="CB80" s="747"/>
      <c r="CC80" s="747"/>
      <c r="CD80" s="747"/>
      <c r="CE80" s="747"/>
      <c r="CF80" s="747"/>
      <c r="CG80" s="747"/>
      <c r="CH80" s="747"/>
      <c r="CI80" s="747"/>
      <c r="CJ80" s="747"/>
      <c r="CK80" s="747"/>
      <c r="CL80" s="747"/>
      <c r="CM80" s="747"/>
      <c r="CN80" s="747"/>
      <c r="CO80" s="747"/>
      <c r="CP80" s="747"/>
      <c r="CQ80" s="747"/>
      <c r="CR80" s="747"/>
      <c r="CS80" s="747"/>
      <c r="CT80" s="747"/>
      <c r="CU80" s="747"/>
      <c r="CV80" s="747"/>
      <c r="CW80" s="747"/>
      <c r="CX80" s="747"/>
      <c r="CY80" s="747"/>
      <c r="CZ80" s="747"/>
      <c r="DA80" s="747"/>
      <c r="DB80" s="652">
        <v>6.8000000000000005E-2</v>
      </c>
      <c r="DC80" s="652"/>
      <c r="DD80" s="652"/>
      <c r="DE80" s="652"/>
      <c r="DF80" s="652"/>
      <c r="DG80" s="652"/>
      <c r="DH80" s="652"/>
      <c r="DI80" s="653"/>
      <c r="DJ80" s="672" t="s">
        <v>611</v>
      </c>
      <c r="DK80" s="673"/>
      <c r="DL80" s="673"/>
      <c r="DM80" s="673"/>
      <c r="DN80" s="673"/>
      <c r="DO80" s="673"/>
      <c r="DP80" s="673"/>
      <c r="DQ80" s="673"/>
      <c r="DR80" s="673"/>
      <c r="DS80" s="673"/>
      <c r="DT80" s="673"/>
      <c r="DU80" s="673"/>
      <c r="DV80" s="673"/>
      <c r="DW80" s="673"/>
      <c r="DX80" s="673"/>
      <c r="DY80" s="673"/>
      <c r="DZ80" s="673"/>
      <c r="EA80" s="673"/>
      <c r="EB80" s="673"/>
      <c r="EC80" s="673"/>
      <c r="ED80" s="673"/>
      <c r="EE80" s="673"/>
      <c r="EF80" s="673"/>
      <c r="EG80" s="673"/>
      <c r="EH80" s="673"/>
      <c r="EI80" s="673"/>
      <c r="EJ80" s="673"/>
      <c r="EK80" s="673"/>
      <c r="EL80" s="673"/>
      <c r="EM80" s="673"/>
      <c r="EN80" s="673"/>
      <c r="EO80" s="673"/>
      <c r="EP80" s="673"/>
      <c r="EQ80" s="673"/>
      <c r="ER80" s="673"/>
      <c r="ES80" s="673"/>
      <c r="ET80" s="673"/>
      <c r="EU80" s="673"/>
      <c r="EV80" s="673"/>
      <c r="EW80" s="673"/>
      <c r="EX80" s="673"/>
      <c r="EY80" s="673"/>
      <c r="EZ80" s="673"/>
      <c r="FA80" s="673"/>
      <c r="FB80" s="673"/>
      <c r="FC80" s="673"/>
      <c r="FD80" s="673"/>
      <c r="FE80" s="673"/>
      <c r="FF80" s="673"/>
      <c r="FG80" s="674"/>
    </row>
    <row r="81" spans="2:163" ht="8.65" customHeight="1">
      <c r="B81" s="703" t="s">
        <v>612</v>
      </c>
      <c r="C81" s="704"/>
      <c r="D81" s="704"/>
      <c r="E81" s="704"/>
      <c r="F81" s="704"/>
      <c r="G81" s="704"/>
      <c r="H81" s="704"/>
      <c r="I81" s="704"/>
      <c r="J81" s="704"/>
      <c r="K81" s="704"/>
      <c r="L81" s="704"/>
      <c r="M81" s="704"/>
      <c r="N81" s="704"/>
      <c r="O81" s="704"/>
      <c r="P81" s="704"/>
      <c r="Q81" s="704"/>
      <c r="R81" s="704"/>
      <c r="S81" s="704"/>
      <c r="T81" s="704"/>
      <c r="U81" s="704"/>
      <c r="V81" s="704"/>
      <c r="W81" s="704"/>
      <c r="X81" s="704"/>
      <c r="Y81" s="704"/>
      <c r="Z81" s="704"/>
      <c r="AA81" s="704"/>
      <c r="AB81" s="704"/>
      <c r="AC81" s="704"/>
      <c r="AD81" s="704"/>
      <c r="AE81" s="704"/>
      <c r="AF81" s="704"/>
      <c r="AG81" s="704"/>
      <c r="AH81" s="644" t="e">
        <v>#REF!</v>
      </c>
      <c r="AI81" s="644"/>
      <c r="AJ81" s="644"/>
      <c r="AK81" s="644"/>
      <c r="AL81" s="644"/>
      <c r="AM81" s="644"/>
      <c r="AN81" s="644"/>
      <c r="AO81" s="644"/>
      <c r="AP81" s="644"/>
      <c r="AQ81" s="644"/>
      <c r="AR81" s="644"/>
      <c r="AS81" s="644"/>
      <c r="AT81" s="864"/>
      <c r="AU81" s="748"/>
      <c r="AV81" s="749"/>
      <c r="AW81" s="749"/>
      <c r="AX81" s="749"/>
      <c r="AY81" s="749"/>
      <c r="AZ81" s="749"/>
      <c r="BA81" s="749"/>
      <c r="BB81" s="749"/>
      <c r="BC81" s="749"/>
      <c r="BD81" s="749"/>
      <c r="BE81" s="749"/>
      <c r="BF81" s="749"/>
      <c r="BG81" s="749"/>
      <c r="BH81" s="749"/>
      <c r="BI81" s="749"/>
      <c r="BJ81" s="749"/>
      <c r="BK81" s="749"/>
      <c r="BL81" s="749"/>
      <c r="BM81" s="749"/>
      <c r="BN81" s="749"/>
      <c r="BO81" s="749"/>
      <c r="BP81" s="749"/>
      <c r="BQ81" s="749"/>
      <c r="BR81" s="749"/>
      <c r="BS81" s="749"/>
      <c r="BT81" s="644"/>
      <c r="BU81" s="644"/>
      <c r="BV81" s="644"/>
      <c r="BW81" s="644"/>
      <c r="BX81" s="645"/>
      <c r="BY81" s="746"/>
      <c r="BZ81" s="747"/>
      <c r="CA81" s="747"/>
      <c r="CB81" s="747"/>
      <c r="CC81" s="747"/>
      <c r="CD81" s="747"/>
      <c r="CE81" s="747"/>
      <c r="CF81" s="747"/>
      <c r="CG81" s="747"/>
      <c r="CH81" s="747"/>
      <c r="CI81" s="747"/>
      <c r="CJ81" s="747"/>
      <c r="CK81" s="747"/>
      <c r="CL81" s="747"/>
      <c r="CM81" s="747"/>
      <c r="CN81" s="747"/>
      <c r="CO81" s="747"/>
      <c r="CP81" s="747"/>
      <c r="CQ81" s="747"/>
      <c r="CR81" s="747"/>
      <c r="CS81" s="747"/>
      <c r="CT81" s="747"/>
      <c r="CU81" s="747"/>
      <c r="CV81" s="747"/>
      <c r="CW81" s="747"/>
      <c r="CX81" s="747"/>
      <c r="CY81" s="747"/>
      <c r="CZ81" s="747"/>
      <c r="DA81" s="747"/>
      <c r="DB81" s="652"/>
      <c r="DC81" s="652"/>
      <c r="DD81" s="652"/>
      <c r="DE81" s="652"/>
      <c r="DF81" s="652"/>
      <c r="DG81" s="652"/>
      <c r="DH81" s="652"/>
      <c r="DI81" s="653"/>
      <c r="DJ81" s="672"/>
      <c r="DK81" s="673"/>
      <c r="DL81" s="673"/>
      <c r="DM81" s="673"/>
      <c r="DN81" s="673"/>
      <c r="DO81" s="673"/>
      <c r="DP81" s="673"/>
      <c r="DQ81" s="673"/>
      <c r="DR81" s="673"/>
      <c r="DS81" s="673"/>
      <c r="DT81" s="673"/>
      <c r="DU81" s="673"/>
      <c r="DV81" s="673"/>
      <c r="DW81" s="673"/>
      <c r="DX81" s="673"/>
      <c r="DY81" s="673"/>
      <c r="DZ81" s="673"/>
      <c r="EA81" s="673"/>
      <c r="EB81" s="673"/>
      <c r="EC81" s="673"/>
      <c r="ED81" s="673"/>
      <c r="EE81" s="673"/>
      <c r="EF81" s="673"/>
      <c r="EG81" s="673"/>
      <c r="EH81" s="673"/>
      <c r="EI81" s="673"/>
      <c r="EJ81" s="673"/>
      <c r="EK81" s="673"/>
      <c r="EL81" s="673"/>
      <c r="EM81" s="673"/>
      <c r="EN81" s="673"/>
      <c r="EO81" s="673"/>
      <c r="EP81" s="673"/>
      <c r="EQ81" s="673"/>
      <c r="ER81" s="673"/>
      <c r="ES81" s="673"/>
      <c r="ET81" s="673"/>
      <c r="EU81" s="673"/>
      <c r="EV81" s="673"/>
      <c r="EW81" s="673"/>
      <c r="EX81" s="673"/>
      <c r="EY81" s="673"/>
      <c r="EZ81" s="673"/>
      <c r="FA81" s="673"/>
      <c r="FB81" s="673"/>
      <c r="FC81" s="673"/>
      <c r="FD81" s="673"/>
      <c r="FE81" s="673"/>
      <c r="FF81" s="673"/>
      <c r="FG81" s="674"/>
    </row>
    <row r="82" spans="2:163" ht="8.65" customHeight="1">
      <c r="B82" s="703"/>
      <c r="C82" s="704"/>
      <c r="D82" s="704"/>
      <c r="E82" s="704"/>
      <c r="F82" s="704"/>
      <c r="G82" s="704"/>
      <c r="H82" s="704"/>
      <c r="I82" s="704"/>
      <c r="J82" s="704"/>
      <c r="K82" s="704"/>
      <c r="L82" s="704"/>
      <c r="M82" s="704"/>
      <c r="N82" s="704"/>
      <c r="O82" s="704"/>
      <c r="P82" s="704"/>
      <c r="Q82" s="704"/>
      <c r="R82" s="704"/>
      <c r="S82" s="704"/>
      <c r="T82" s="704"/>
      <c r="U82" s="704"/>
      <c r="V82" s="704"/>
      <c r="W82" s="704"/>
      <c r="X82" s="704"/>
      <c r="Y82" s="704"/>
      <c r="Z82" s="704"/>
      <c r="AA82" s="704"/>
      <c r="AB82" s="704"/>
      <c r="AC82" s="704"/>
      <c r="AD82" s="704"/>
      <c r="AE82" s="704"/>
      <c r="AF82" s="704"/>
      <c r="AG82" s="704"/>
      <c r="AH82" s="644"/>
      <c r="AI82" s="644"/>
      <c r="AJ82" s="644"/>
      <c r="AK82" s="644"/>
      <c r="AL82" s="644"/>
      <c r="AM82" s="644"/>
      <c r="AN82" s="644"/>
      <c r="AO82" s="644"/>
      <c r="AP82" s="644"/>
      <c r="AQ82" s="644"/>
      <c r="AR82" s="644"/>
      <c r="AS82" s="644"/>
      <c r="AT82" s="864"/>
      <c r="AU82" s="748" t="s">
        <v>613</v>
      </c>
      <c r="AV82" s="749"/>
      <c r="AW82" s="749"/>
      <c r="AX82" s="749"/>
      <c r="AY82" s="749"/>
      <c r="AZ82" s="749"/>
      <c r="BA82" s="749"/>
      <c r="BB82" s="749"/>
      <c r="BC82" s="749"/>
      <c r="BD82" s="749"/>
      <c r="BE82" s="749"/>
      <c r="BF82" s="749"/>
      <c r="BG82" s="749"/>
      <c r="BH82" s="749"/>
      <c r="BI82" s="749"/>
      <c r="BJ82" s="749"/>
      <c r="BK82" s="749"/>
      <c r="BL82" s="749"/>
      <c r="BM82" s="749"/>
      <c r="BN82" s="749"/>
      <c r="BO82" s="749"/>
      <c r="BP82" s="749"/>
      <c r="BQ82" s="749"/>
      <c r="BR82" s="749"/>
      <c r="BS82" s="749"/>
      <c r="BT82" s="644">
        <v>1.1000000000000001</v>
      </c>
      <c r="BU82" s="644"/>
      <c r="BV82" s="644"/>
      <c r="BW82" s="644"/>
      <c r="BX82" s="645"/>
      <c r="BY82" s="746"/>
      <c r="BZ82" s="747"/>
      <c r="CA82" s="747"/>
      <c r="CB82" s="747"/>
      <c r="CC82" s="747"/>
      <c r="CD82" s="747"/>
      <c r="CE82" s="747"/>
      <c r="CF82" s="747"/>
      <c r="CG82" s="747"/>
      <c r="CH82" s="747"/>
      <c r="CI82" s="747"/>
      <c r="CJ82" s="747"/>
      <c r="CK82" s="747"/>
      <c r="CL82" s="747"/>
      <c r="CM82" s="747"/>
      <c r="CN82" s="747"/>
      <c r="CO82" s="747"/>
      <c r="CP82" s="747"/>
      <c r="CQ82" s="747"/>
      <c r="CR82" s="747"/>
      <c r="CS82" s="747"/>
      <c r="CT82" s="747"/>
      <c r="CU82" s="747"/>
      <c r="CV82" s="747"/>
      <c r="CW82" s="747"/>
      <c r="CX82" s="747"/>
      <c r="CY82" s="747"/>
      <c r="CZ82" s="747"/>
      <c r="DA82" s="747"/>
      <c r="DB82" s="652"/>
      <c r="DC82" s="652"/>
      <c r="DD82" s="652"/>
      <c r="DE82" s="652"/>
      <c r="DF82" s="652"/>
      <c r="DG82" s="652"/>
      <c r="DH82" s="652"/>
      <c r="DI82" s="653"/>
      <c r="DJ82" s="672"/>
      <c r="DK82" s="673"/>
      <c r="DL82" s="673"/>
      <c r="DM82" s="673"/>
      <c r="DN82" s="673"/>
      <c r="DO82" s="673"/>
      <c r="DP82" s="673"/>
      <c r="DQ82" s="673"/>
      <c r="DR82" s="673"/>
      <c r="DS82" s="673"/>
      <c r="DT82" s="673"/>
      <c r="DU82" s="673"/>
      <c r="DV82" s="673"/>
      <c r="DW82" s="673"/>
      <c r="DX82" s="673"/>
      <c r="DY82" s="673"/>
      <c r="DZ82" s="673"/>
      <c r="EA82" s="673"/>
      <c r="EB82" s="673"/>
      <c r="EC82" s="673"/>
      <c r="ED82" s="673"/>
      <c r="EE82" s="673"/>
      <c r="EF82" s="673"/>
      <c r="EG82" s="673"/>
      <c r="EH82" s="673"/>
      <c r="EI82" s="673"/>
      <c r="EJ82" s="673"/>
      <c r="EK82" s="673"/>
      <c r="EL82" s="673"/>
      <c r="EM82" s="673"/>
      <c r="EN82" s="673"/>
      <c r="EO82" s="673"/>
      <c r="EP82" s="673"/>
      <c r="EQ82" s="673"/>
      <c r="ER82" s="673"/>
      <c r="ES82" s="673"/>
      <c r="ET82" s="673"/>
      <c r="EU82" s="673"/>
      <c r="EV82" s="673"/>
      <c r="EW82" s="673"/>
      <c r="EX82" s="673"/>
      <c r="EY82" s="673"/>
      <c r="EZ82" s="673"/>
      <c r="FA82" s="673"/>
      <c r="FB82" s="673"/>
      <c r="FC82" s="673"/>
      <c r="FD82" s="673"/>
      <c r="FE82" s="673"/>
      <c r="FF82" s="673"/>
      <c r="FG82" s="674"/>
    </row>
    <row r="83" spans="2:163" ht="8.65" customHeight="1">
      <c r="B83" s="705" t="s">
        <v>614</v>
      </c>
      <c r="C83" s="706"/>
      <c r="D83" s="706"/>
      <c r="E83" s="706"/>
      <c r="F83" s="706"/>
      <c r="G83" s="706"/>
      <c r="H83" s="706"/>
      <c r="I83" s="706"/>
      <c r="J83" s="706"/>
      <c r="K83" s="706"/>
      <c r="L83" s="706"/>
      <c r="M83" s="706"/>
      <c r="N83" s="706"/>
      <c r="O83" s="706"/>
      <c r="P83" s="706"/>
      <c r="Q83" s="706"/>
      <c r="R83" s="706"/>
      <c r="S83" s="706"/>
      <c r="T83" s="706"/>
      <c r="U83" s="706"/>
      <c r="V83" s="706"/>
      <c r="W83" s="706"/>
      <c r="X83" s="706"/>
      <c r="Y83" s="706"/>
      <c r="Z83" s="706"/>
      <c r="AA83" s="706"/>
      <c r="AB83" s="706"/>
      <c r="AC83" s="706"/>
      <c r="AD83" s="706"/>
      <c r="AE83" s="706"/>
      <c r="AF83" s="706"/>
      <c r="AG83" s="706"/>
      <c r="AH83" s="706"/>
      <c r="AI83" s="706"/>
      <c r="AJ83" s="706"/>
      <c r="AK83" s="706"/>
      <c r="AL83" s="706"/>
      <c r="AM83" s="706"/>
      <c r="AN83" s="706"/>
      <c r="AO83" s="706"/>
      <c r="AP83" s="706"/>
      <c r="AQ83" s="706"/>
      <c r="AR83" s="706"/>
      <c r="AS83" s="706"/>
      <c r="AT83" s="706"/>
      <c r="AU83" s="748"/>
      <c r="AV83" s="749"/>
      <c r="AW83" s="749"/>
      <c r="AX83" s="749"/>
      <c r="AY83" s="749"/>
      <c r="AZ83" s="749"/>
      <c r="BA83" s="749"/>
      <c r="BB83" s="749"/>
      <c r="BC83" s="749"/>
      <c r="BD83" s="749"/>
      <c r="BE83" s="749"/>
      <c r="BF83" s="749"/>
      <c r="BG83" s="749"/>
      <c r="BH83" s="749"/>
      <c r="BI83" s="749"/>
      <c r="BJ83" s="749"/>
      <c r="BK83" s="749"/>
      <c r="BL83" s="749"/>
      <c r="BM83" s="749"/>
      <c r="BN83" s="749"/>
      <c r="BO83" s="749"/>
      <c r="BP83" s="749"/>
      <c r="BQ83" s="749"/>
      <c r="BR83" s="749"/>
      <c r="BS83" s="749"/>
      <c r="BT83" s="644"/>
      <c r="BU83" s="644"/>
      <c r="BV83" s="644"/>
      <c r="BW83" s="644"/>
      <c r="BX83" s="645"/>
      <c r="BY83" s="746" t="s">
        <v>46</v>
      </c>
      <c r="BZ83" s="747"/>
      <c r="CA83" s="747"/>
      <c r="CB83" s="747"/>
      <c r="CC83" s="747"/>
      <c r="CD83" s="747"/>
      <c r="CE83" s="747"/>
      <c r="CF83" s="747"/>
      <c r="CG83" s="747"/>
      <c r="CH83" s="747"/>
      <c r="CI83" s="747"/>
      <c r="CJ83" s="747"/>
      <c r="CK83" s="747"/>
      <c r="CL83" s="747"/>
      <c r="CM83" s="747"/>
      <c r="CN83" s="747"/>
      <c r="CO83" s="747"/>
      <c r="CP83" s="747"/>
      <c r="CQ83" s="747"/>
      <c r="CR83" s="747"/>
      <c r="CS83" s="747"/>
      <c r="CT83" s="747"/>
      <c r="CU83" s="747"/>
      <c r="CV83" s="747"/>
      <c r="CW83" s="747"/>
      <c r="CX83" s="747"/>
      <c r="CY83" s="747"/>
      <c r="CZ83" s="747"/>
      <c r="DA83" s="747"/>
      <c r="DB83" s="652">
        <v>8.4000000000000005E-2</v>
      </c>
      <c r="DC83" s="652"/>
      <c r="DD83" s="652"/>
      <c r="DE83" s="652"/>
      <c r="DF83" s="652"/>
      <c r="DG83" s="652"/>
      <c r="DH83" s="652"/>
      <c r="DI83" s="653"/>
      <c r="DJ83" s="948" t="s">
        <v>615</v>
      </c>
      <c r="DK83" s="670"/>
      <c r="DL83" s="670"/>
      <c r="DM83" s="670"/>
      <c r="DN83" s="670"/>
      <c r="DO83" s="670"/>
      <c r="DP83" s="670"/>
      <c r="DQ83" s="670"/>
      <c r="DR83" s="670"/>
      <c r="DS83" s="670"/>
      <c r="DT83" s="670"/>
      <c r="DU83" s="670"/>
      <c r="DV83" s="670"/>
      <c r="DW83" s="670"/>
      <c r="DX83" s="670"/>
      <c r="DY83" s="670"/>
      <c r="DZ83" s="670"/>
      <c r="EA83" s="670"/>
      <c r="EB83" s="670"/>
      <c r="EC83" s="670"/>
      <c r="ED83" s="670"/>
      <c r="EE83" s="670"/>
      <c r="EF83" s="670"/>
      <c r="EG83" s="670"/>
      <c r="EH83" s="670"/>
      <c r="EI83" s="670"/>
      <c r="EJ83" s="670"/>
      <c r="EK83" s="670"/>
      <c r="EL83" s="670"/>
      <c r="EM83" s="670"/>
      <c r="EN83" s="670"/>
      <c r="EO83" s="670"/>
      <c r="EP83" s="670"/>
      <c r="EQ83" s="670"/>
      <c r="ER83" s="670"/>
      <c r="ES83" s="670"/>
      <c r="ET83" s="670"/>
      <c r="EU83" s="670"/>
      <c r="EV83" s="670"/>
      <c r="EW83" s="670"/>
      <c r="EX83" s="670"/>
      <c r="EY83" s="670"/>
      <c r="EZ83" s="670"/>
      <c r="FA83" s="670"/>
      <c r="FB83" s="670"/>
      <c r="FC83" s="670"/>
      <c r="FD83" s="670"/>
      <c r="FE83" s="670"/>
      <c r="FF83" s="670"/>
      <c r="FG83" s="671"/>
    </row>
    <row r="84" spans="2:163" ht="8.65" customHeight="1">
      <c r="B84" s="705"/>
      <c r="C84" s="706"/>
      <c r="D84" s="706"/>
      <c r="E84" s="706"/>
      <c r="F84" s="706"/>
      <c r="G84" s="706"/>
      <c r="H84" s="706"/>
      <c r="I84" s="706"/>
      <c r="J84" s="706"/>
      <c r="K84" s="706"/>
      <c r="L84" s="706"/>
      <c r="M84" s="706"/>
      <c r="N84" s="706"/>
      <c r="O84" s="706"/>
      <c r="P84" s="706"/>
      <c r="Q84" s="706"/>
      <c r="R84" s="706"/>
      <c r="S84" s="706"/>
      <c r="T84" s="706"/>
      <c r="U84" s="706"/>
      <c r="V84" s="706"/>
      <c r="W84" s="706"/>
      <c r="X84" s="706"/>
      <c r="Y84" s="706"/>
      <c r="Z84" s="706"/>
      <c r="AA84" s="706"/>
      <c r="AB84" s="706"/>
      <c r="AC84" s="706"/>
      <c r="AD84" s="706"/>
      <c r="AE84" s="706"/>
      <c r="AF84" s="706"/>
      <c r="AG84" s="706"/>
      <c r="AH84" s="706"/>
      <c r="AI84" s="706"/>
      <c r="AJ84" s="706"/>
      <c r="AK84" s="706"/>
      <c r="AL84" s="706"/>
      <c r="AM84" s="706"/>
      <c r="AN84" s="706"/>
      <c r="AO84" s="706"/>
      <c r="AP84" s="706"/>
      <c r="AQ84" s="706"/>
      <c r="AR84" s="706"/>
      <c r="AS84" s="706"/>
      <c r="AT84" s="706"/>
      <c r="AU84" s="748" t="s">
        <v>616</v>
      </c>
      <c r="AV84" s="749"/>
      <c r="AW84" s="749"/>
      <c r="AX84" s="749"/>
      <c r="AY84" s="749"/>
      <c r="AZ84" s="749"/>
      <c r="BA84" s="749"/>
      <c r="BB84" s="749"/>
      <c r="BC84" s="749"/>
      <c r="BD84" s="749"/>
      <c r="BE84" s="749"/>
      <c r="BF84" s="749"/>
      <c r="BG84" s="749"/>
      <c r="BH84" s="749"/>
      <c r="BI84" s="749"/>
      <c r="BJ84" s="749"/>
      <c r="BK84" s="749"/>
      <c r="BL84" s="749"/>
      <c r="BM84" s="749"/>
      <c r="BN84" s="749"/>
      <c r="BO84" s="749"/>
      <c r="BP84" s="749"/>
      <c r="BQ84" s="749"/>
      <c r="BR84" s="749"/>
      <c r="BS84" s="749"/>
      <c r="BT84" s="644">
        <v>0.6</v>
      </c>
      <c r="BU84" s="644"/>
      <c r="BV84" s="644"/>
      <c r="BW84" s="644"/>
      <c r="BX84" s="645"/>
      <c r="BY84" s="746"/>
      <c r="BZ84" s="747"/>
      <c r="CA84" s="747"/>
      <c r="CB84" s="747"/>
      <c r="CC84" s="747"/>
      <c r="CD84" s="747"/>
      <c r="CE84" s="747"/>
      <c r="CF84" s="747"/>
      <c r="CG84" s="747"/>
      <c r="CH84" s="747"/>
      <c r="CI84" s="747"/>
      <c r="CJ84" s="747"/>
      <c r="CK84" s="747"/>
      <c r="CL84" s="747"/>
      <c r="CM84" s="747"/>
      <c r="CN84" s="747"/>
      <c r="CO84" s="747"/>
      <c r="CP84" s="747"/>
      <c r="CQ84" s="747"/>
      <c r="CR84" s="747"/>
      <c r="CS84" s="747"/>
      <c r="CT84" s="747"/>
      <c r="CU84" s="747"/>
      <c r="CV84" s="747"/>
      <c r="CW84" s="747"/>
      <c r="CX84" s="747"/>
      <c r="CY84" s="747"/>
      <c r="CZ84" s="747"/>
      <c r="DA84" s="747"/>
      <c r="DB84" s="652"/>
      <c r="DC84" s="652"/>
      <c r="DD84" s="652"/>
      <c r="DE84" s="652"/>
      <c r="DF84" s="652"/>
      <c r="DG84" s="652"/>
      <c r="DH84" s="652"/>
      <c r="DI84" s="653"/>
      <c r="DJ84" s="669"/>
      <c r="DK84" s="670"/>
      <c r="DL84" s="670"/>
      <c r="DM84" s="670"/>
      <c r="DN84" s="670"/>
      <c r="DO84" s="670"/>
      <c r="DP84" s="670"/>
      <c r="DQ84" s="670"/>
      <c r="DR84" s="670"/>
      <c r="DS84" s="670"/>
      <c r="DT84" s="670"/>
      <c r="DU84" s="670"/>
      <c r="DV84" s="670"/>
      <c r="DW84" s="670"/>
      <c r="DX84" s="670"/>
      <c r="DY84" s="670"/>
      <c r="DZ84" s="670"/>
      <c r="EA84" s="670"/>
      <c r="EB84" s="670"/>
      <c r="EC84" s="670"/>
      <c r="ED84" s="670"/>
      <c r="EE84" s="670"/>
      <c r="EF84" s="670"/>
      <c r="EG84" s="670"/>
      <c r="EH84" s="670"/>
      <c r="EI84" s="670"/>
      <c r="EJ84" s="670"/>
      <c r="EK84" s="670"/>
      <c r="EL84" s="670"/>
      <c r="EM84" s="670"/>
      <c r="EN84" s="670"/>
      <c r="EO84" s="670"/>
      <c r="EP84" s="670"/>
      <c r="EQ84" s="670"/>
      <c r="ER84" s="670"/>
      <c r="ES84" s="670"/>
      <c r="ET84" s="670"/>
      <c r="EU84" s="670"/>
      <c r="EV84" s="670"/>
      <c r="EW84" s="670"/>
      <c r="EX84" s="670"/>
      <c r="EY84" s="670"/>
      <c r="EZ84" s="670"/>
      <c r="FA84" s="670"/>
      <c r="FB84" s="670"/>
      <c r="FC84" s="670"/>
      <c r="FD84" s="670"/>
      <c r="FE84" s="670"/>
      <c r="FF84" s="670"/>
      <c r="FG84" s="671"/>
    </row>
    <row r="85" spans="2:163" ht="8.65" customHeight="1">
      <c r="B85" s="705" t="s">
        <v>617</v>
      </c>
      <c r="C85" s="706"/>
      <c r="D85" s="706"/>
      <c r="E85" s="706"/>
      <c r="F85" s="706"/>
      <c r="G85" s="706"/>
      <c r="H85" s="706"/>
      <c r="I85" s="706"/>
      <c r="J85" s="706"/>
      <c r="K85" s="706"/>
      <c r="L85" s="706"/>
      <c r="M85" s="706"/>
      <c r="N85" s="706"/>
      <c r="O85" s="706"/>
      <c r="P85" s="706"/>
      <c r="Q85" s="706"/>
      <c r="R85" s="706"/>
      <c r="S85" s="706"/>
      <c r="T85" s="706"/>
      <c r="U85" s="706"/>
      <c r="V85" s="706"/>
      <c r="W85" s="706"/>
      <c r="X85" s="706"/>
      <c r="Y85" s="706"/>
      <c r="Z85" s="706"/>
      <c r="AA85" s="706"/>
      <c r="AB85" s="706"/>
      <c r="AC85" s="706"/>
      <c r="AD85" s="706"/>
      <c r="AE85" s="706"/>
      <c r="AF85" s="706"/>
      <c r="AG85" s="706"/>
      <c r="AH85" s="706"/>
      <c r="AI85" s="706"/>
      <c r="AJ85" s="706"/>
      <c r="AK85" s="706"/>
      <c r="AL85" s="706"/>
      <c r="AM85" s="706"/>
      <c r="AN85" s="706"/>
      <c r="AO85" s="706"/>
      <c r="AP85" s="706"/>
      <c r="AQ85" s="706"/>
      <c r="AR85" s="706"/>
      <c r="AS85" s="706"/>
      <c r="AT85" s="706"/>
      <c r="AU85" s="748"/>
      <c r="AV85" s="749"/>
      <c r="AW85" s="749"/>
      <c r="AX85" s="749"/>
      <c r="AY85" s="749"/>
      <c r="AZ85" s="749"/>
      <c r="BA85" s="749"/>
      <c r="BB85" s="749"/>
      <c r="BC85" s="749"/>
      <c r="BD85" s="749"/>
      <c r="BE85" s="749"/>
      <c r="BF85" s="749"/>
      <c r="BG85" s="749"/>
      <c r="BH85" s="749"/>
      <c r="BI85" s="749"/>
      <c r="BJ85" s="749"/>
      <c r="BK85" s="749"/>
      <c r="BL85" s="749"/>
      <c r="BM85" s="749"/>
      <c r="BN85" s="749"/>
      <c r="BO85" s="749"/>
      <c r="BP85" s="749"/>
      <c r="BQ85" s="749"/>
      <c r="BR85" s="749"/>
      <c r="BS85" s="749"/>
      <c r="BT85" s="644"/>
      <c r="BU85" s="644"/>
      <c r="BV85" s="644"/>
      <c r="BW85" s="644"/>
      <c r="BX85" s="645"/>
      <c r="BY85" s="746"/>
      <c r="BZ85" s="747"/>
      <c r="CA85" s="747"/>
      <c r="CB85" s="747"/>
      <c r="CC85" s="747"/>
      <c r="CD85" s="747"/>
      <c r="CE85" s="747"/>
      <c r="CF85" s="747"/>
      <c r="CG85" s="747"/>
      <c r="CH85" s="747"/>
      <c r="CI85" s="747"/>
      <c r="CJ85" s="747"/>
      <c r="CK85" s="747"/>
      <c r="CL85" s="747"/>
      <c r="CM85" s="747"/>
      <c r="CN85" s="747"/>
      <c r="CO85" s="747"/>
      <c r="CP85" s="747"/>
      <c r="CQ85" s="747"/>
      <c r="CR85" s="747"/>
      <c r="CS85" s="747"/>
      <c r="CT85" s="747"/>
      <c r="CU85" s="747"/>
      <c r="CV85" s="747"/>
      <c r="CW85" s="747"/>
      <c r="CX85" s="747"/>
      <c r="CY85" s="747"/>
      <c r="CZ85" s="747"/>
      <c r="DA85" s="747"/>
      <c r="DB85" s="652"/>
      <c r="DC85" s="652"/>
      <c r="DD85" s="652"/>
      <c r="DE85" s="652"/>
      <c r="DF85" s="652"/>
      <c r="DG85" s="652"/>
      <c r="DH85" s="652"/>
      <c r="DI85" s="653"/>
      <c r="DJ85" s="669"/>
      <c r="DK85" s="670"/>
      <c r="DL85" s="670"/>
      <c r="DM85" s="670"/>
      <c r="DN85" s="670"/>
      <c r="DO85" s="670"/>
      <c r="DP85" s="670"/>
      <c r="DQ85" s="670"/>
      <c r="DR85" s="670"/>
      <c r="DS85" s="670"/>
      <c r="DT85" s="670"/>
      <c r="DU85" s="670"/>
      <c r="DV85" s="670"/>
      <c r="DW85" s="670"/>
      <c r="DX85" s="670"/>
      <c r="DY85" s="670"/>
      <c r="DZ85" s="670"/>
      <c r="EA85" s="670"/>
      <c r="EB85" s="670"/>
      <c r="EC85" s="670"/>
      <c r="ED85" s="670"/>
      <c r="EE85" s="670"/>
      <c r="EF85" s="670"/>
      <c r="EG85" s="670"/>
      <c r="EH85" s="670"/>
      <c r="EI85" s="670"/>
      <c r="EJ85" s="670"/>
      <c r="EK85" s="670"/>
      <c r="EL85" s="670"/>
      <c r="EM85" s="670"/>
      <c r="EN85" s="670"/>
      <c r="EO85" s="670"/>
      <c r="EP85" s="670"/>
      <c r="EQ85" s="670"/>
      <c r="ER85" s="670"/>
      <c r="ES85" s="670"/>
      <c r="ET85" s="670"/>
      <c r="EU85" s="670"/>
      <c r="EV85" s="670"/>
      <c r="EW85" s="670"/>
      <c r="EX85" s="670"/>
      <c r="EY85" s="670"/>
      <c r="EZ85" s="670"/>
      <c r="FA85" s="670"/>
      <c r="FB85" s="670"/>
      <c r="FC85" s="670"/>
      <c r="FD85" s="670"/>
      <c r="FE85" s="670"/>
      <c r="FF85" s="670"/>
      <c r="FG85" s="671"/>
    </row>
    <row r="86" spans="2:163" ht="8.65" customHeight="1">
      <c r="B86" s="705"/>
      <c r="C86" s="706"/>
      <c r="D86" s="706"/>
      <c r="E86" s="706"/>
      <c r="F86" s="706"/>
      <c r="G86" s="706"/>
      <c r="H86" s="706"/>
      <c r="I86" s="706"/>
      <c r="J86" s="706"/>
      <c r="K86" s="706"/>
      <c r="L86" s="706"/>
      <c r="M86" s="706"/>
      <c r="N86" s="706"/>
      <c r="O86" s="706"/>
      <c r="P86" s="706"/>
      <c r="Q86" s="706"/>
      <c r="R86" s="706"/>
      <c r="S86" s="706"/>
      <c r="T86" s="706"/>
      <c r="U86" s="706"/>
      <c r="V86" s="706"/>
      <c r="W86" s="706"/>
      <c r="X86" s="706"/>
      <c r="Y86" s="706"/>
      <c r="Z86" s="706"/>
      <c r="AA86" s="706"/>
      <c r="AB86" s="706"/>
      <c r="AC86" s="706"/>
      <c r="AD86" s="706"/>
      <c r="AE86" s="706"/>
      <c r="AF86" s="706"/>
      <c r="AG86" s="706"/>
      <c r="AH86" s="706"/>
      <c r="AI86" s="706"/>
      <c r="AJ86" s="706"/>
      <c r="AK86" s="706"/>
      <c r="AL86" s="706"/>
      <c r="AM86" s="706"/>
      <c r="AN86" s="706"/>
      <c r="AO86" s="706"/>
      <c r="AP86" s="706"/>
      <c r="AQ86" s="706"/>
      <c r="AR86" s="706"/>
      <c r="AS86" s="706"/>
      <c r="AT86" s="706"/>
      <c r="AU86" s="748" t="s">
        <v>618</v>
      </c>
      <c r="AV86" s="749"/>
      <c r="AW86" s="749"/>
      <c r="AX86" s="749"/>
      <c r="AY86" s="749"/>
      <c r="AZ86" s="749"/>
      <c r="BA86" s="749"/>
      <c r="BB86" s="749"/>
      <c r="BC86" s="749"/>
      <c r="BD86" s="749"/>
      <c r="BE86" s="749"/>
      <c r="BF86" s="749"/>
      <c r="BG86" s="749"/>
      <c r="BH86" s="749"/>
      <c r="BI86" s="749"/>
      <c r="BJ86" s="749"/>
      <c r="BK86" s="749"/>
      <c r="BL86" s="749"/>
      <c r="BM86" s="749"/>
      <c r="BN86" s="749"/>
      <c r="BO86" s="749"/>
      <c r="BP86" s="749"/>
      <c r="BQ86" s="749"/>
      <c r="BR86" s="749"/>
      <c r="BS86" s="749"/>
      <c r="BT86" s="644">
        <v>0.8</v>
      </c>
      <c r="BU86" s="644"/>
      <c r="BV86" s="644"/>
      <c r="BW86" s="644"/>
      <c r="BX86" s="645"/>
      <c r="BY86" s="961" t="s">
        <v>619</v>
      </c>
      <c r="BZ86" s="962"/>
      <c r="CA86" s="962"/>
      <c r="CB86" s="962"/>
      <c r="CC86" s="962"/>
      <c r="CD86" s="962"/>
      <c r="CE86" s="962"/>
      <c r="CF86" s="962"/>
      <c r="CG86" s="962"/>
      <c r="CH86" s="962"/>
      <c r="CI86" s="962"/>
      <c r="CJ86" s="962"/>
      <c r="CK86" s="962"/>
      <c r="CL86" s="962"/>
      <c r="CM86" s="962"/>
      <c r="CN86" s="962"/>
      <c r="CO86" s="962"/>
      <c r="CP86" s="962"/>
      <c r="CQ86" s="962"/>
      <c r="CR86" s="962"/>
      <c r="CS86" s="962"/>
      <c r="CT86" s="962"/>
      <c r="CU86" s="962"/>
      <c r="CV86" s="962"/>
      <c r="CW86" s="962"/>
      <c r="CX86" s="962"/>
      <c r="CY86" s="962"/>
      <c r="CZ86" s="962"/>
      <c r="DA86" s="962"/>
      <c r="DB86" s="962"/>
      <c r="DC86" s="962"/>
      <c r="DD86" s="962"/>
      <c r="DE86" s="962"/>
      <c r="DF86" s="962"/>
      <c r="DG86" s="962"/>
      <c r="DH86" s="962"/>
      <c r="DI86" s="963"/>
      <c r="DJ86" s="742" t="s">
        <v>620</v>
      </c>
      <c r="DK86" s="743"/>
      <c r="DL86" s="743"/>
      <c r="DM86" s="743"/>
      <c r="DN86" s="743"/>
      <c r="DO86" s="743"/>
      <c r="DP86" s="743"/>
      <c r="DQ86" s="743"/>
      <c r="DR86" s="743"/>
      <c r="DS86" s="743"/>
      <c r="DT86" s="743"/>
      <c r="DU86" s="743"/>
      <c r="DV86" s="743"/>
      <c r="DW86" s="743"/>
      <c r="DX86" s="743"/>
      <c r="DY86" s="743"/>
      <c r="DZ86" s="743"/>
      <c r="EA86" s="743"/>
      <c r="EB86" s="743"/>
      <c r="EC86" s="743"/>
      <c r="ED86" s="743"/>
      <c r="EE86" s="743"/>
      <c r="EF86" s="743"/>
      <c r="EG86" s="743"/>
      <c r="EH86" s="743"/>
      <c r="EI86" s="743"/>
      <c r="EJ86" s="743"/>
      <c r="EK86" s="743"/>
      <c r="EL86" s="743"/>
      <c r="EM86" s="743"/>
      <c r="EN86" s="743"/>
      <c r="EO86" s="743"/>
      <c r="EP86" s="743"/>
      <c r="EQ86" s="743"/>
      <c r="ER86" s="743"/>
      <c r="ES86" s="743"/>
      <c r="ET86" s="743"/>
      <c r="EU86" s="743"/>
      <c r="EV86" s="743"/>
      <c r="EW86" s="743"/>
      <c r="EX86" s="743"/>
      <c r="EY86" s="743"/>
      <c r="EZ86" s="743"/>
      <c r="FA86" s="743"/>
      <c r="FB86" s="743"/>
      <c r="FC86" s="743"/>
      <c r="FD86" s="743"/>
      <c r="FE86" s="743"/>
      <c r="FF86" s="743"/>
      <c r="FG86" s="744"/>
    </row>
    <row r="87" spans="2:163" ht="8.65" customHeight="1">
      <c r="B87" s="705" t="s">
        <v>621</v>
      </c>
      <c r="C87" s="706"/>
      <c r="D87" s="706"/>
      <c r="E87" s="706"/>
      <c r="F87" s="706"/>
      <c r="G87" s="706"/>
      <c r="H87" s="706"/>
      <c r="I87" s="706"/>
      <c r="J87" s="706"/>
      <c r="K87" s="706"/>
      <c r="L87" s="706"/>
      <c r="M87" s="706"/>
      <c r="N87" s="706"/>
      <c r="O87" s="706"/>
      <c r="P87" s="706"/>
      <c r="Q87" s="706"/>
      <c r="R87" s="706"/>
      <c r="S87" s="706"/>
      <c r="T87" s="706"/>
      <c r="U87" s="706"/>
      <c r="V87" s="706"/>
      <c r="W87" s="706"/>
      <c r="X87" s="706"/>
      <c r="Y87" s="706"/>
      <c r="Z87" s="706"/>
      <c r="AA87" s="706"/>
      <c r="AB87" s="706"/>
      <c r="AC87" s="706"/>
      <c r="AD87" s="706"/>
      <c r="AE87" s="706"/>
      <c r="AF87" s="706"/>
      <c r="AG87" s="706"/>
      <c r="AH87" s="706"/>
      <c r="AI87" s="706"/>
      <c r="AJ87" s="706"/>
      <c r="AK87" s="706"/>
      <c r="AL87" s="706"/>
      <c r="AM87" s="706"/>
      <c r="AN87" s="706"/>
      <c r="AO87" s="706"/>
      <c r="AP87" s="706"/>
      <c r="AQ87" s="706"/>
      <c r="AR87" s="706"/>
      <c r="AS87" s="706"/>
      <c r="AT87" s="706"/>
      <c r="AU87" s="748"/>
      <c r="AV87" s="749"/>
      <c r="AW87" s="749"/>
      <c r="AX87" s="749"/>
      <c r="AY87" s="749"/>
      <c r="AZ87" s="749"/>
      <c r="BA87" s="749"/>
      <c r="BB87" s="749"/>
      <c r="BC87" s="749"/>
      <c r="BD87" s="749"/>
      <c r="BE87" s="749"/>
      <c r="BF87" s="749"/>
      <c r="BG87" s="749"/>
      <c r="BH87" s="749"/>
      <c r="BI87" s="749"/>
      <c r="BJ87" s="749"/>
      <c r="BK87" s="749"/>
      <c r="BL87" s="749"/>
      <c r="BM87" s="749"/>
      <c r="BN87" s="749"/>
      <c r="BO87" s="749"/>
      <c r="BP87" s="749"/>
      <c r="BQ87" s="749"/>
      <c r="BR87" s="749"/>
      <c r="BS87" s="749"/>
      <c r="BT87" s="644"/>
      <c r="BU87" s="644"/>
      <c r="BV87" s="644"/>
      <c r="BW87" s="644"/>
      <c r="BX87" s="645"/>
      <c r="BY87" s="961"/>
      <c r="BZ87" s="962"/>
      <c r="CA87" s="962"/>
      <c r="CB87" s="962"/>
      <c r="CC87" s="962"/>
      <c r="CD87" s="962"/>
      <c r="CE87" s="962"/>
      <c r="CF87" s="962"/>
      <c r="CG87" s="962"/>
      <c r="CH87" s="962"/>
      <c r="CI87" s="962"/>
      <c r="CJ87" s="962"/>
      <c r="CK87" s="962"/>
      <c r="CL87" s="962"/>
      <c r="CM87" s="962"/>
      <c r="CN87" s="962"/>
      <c r="CO87" s="962"/>
      <c r="CP87" s="962"/>
      <c r="CQ87" s="962"/>
      <c r="CR87" s="962"/>
      <c r="CS87" s="962"/>
      <c r="CT87" s="962"/>
      <c r="CU87" s="962"/>
      <c r="CV87" s="962"/>
      <c r="CW87" s="962"/>
      <c r="CX87" s="962"/>
      <c r="CY87" s="962"/>
      <c r="CZ87" s="962"/>
      <c r="DA87" s="962"/>
      <c r="DB87" s="962"/>
      <c r="DC87" s="962"/>
      <c r="DD87" s="962"/>
      <c r="DE87" s="962"/>
      <c r="DF87" s="962"/>
      <c r="DG87" s="962"/>
      <c r="DH87" s="962"/>
      <c r="DI87" s="963"/>
      <c r="DJ87" s="745"/>
      <c r="DK87" s="743"/>
      <c r="DL87" s="743"/>
      <c r="DM87" s="743"/>
      <c r="DN87" s="743"/>
      <c r="DO87" s="743"/>
      <c r="DP87" s="743"/>
      <c r="DQ87" s="743"/>
      <c r="DR87" s="743"/>
      <c r="DS87" s="743"/>
      <c r="DT87" s="743"/>
      <c r="DU87" s="743"/>
      <c r="DV87" s="743"/>
      <c r="DW87" s="743"/>
      <c r="DX87" s="743"/>
      <c r="DY87" s="743"/>
      <c r="DZ87" s="743"/>
      <c r="EA87" s="743"/>
      <c r="EB87" s="743"/>
      <c r="EC87" s="743"/>
      <c r="ED87" s="743"/>
      <c r="EE87" s="743"/>
      <c r="EF87" s="743"/>
      <c r="EG87" s="743"/>
      <c r="EH87" s="743"/>
      <c r="EI87" s="743"/>
      <c r="EJ87" s="743"/>
      <c r="EK87" s="743"/>
      <c r="EL87" s="743"/>
      <c r="EM87" s="743"/>
      <c r="EN87" s="743"/>
      <c r="EO87" s="743"/>
      <c r="EP87" s="743"/>
      <c r="EQ87" s="743"/>
      <c r="ER87" s="743"/>
      <c r="ES87" s="743"/>
      <c r="ET87" s="743"/>
      <c r="EU87" s="743"/>
      <c r="EV87" s="743"/>
      <c r="EW87" s="743"/>
      <c r="EX87" s="743"/>
      <c r="EY87" s="743"/>
      <c r="EZ87" s="743"/>
      <c r="FA87" s="743"/>
      <c r="FB87" s="743"/>
      <c r="FC87" s="743"/>
      <c r="FD87" s="743"/>
      <c r="FE87" s="743"/>
      <c r="FF87" s="743"/>
      <c r="FG87" s="744"/>
    </row>
    <row r="88" spans="2:163" ht="8.65" customHeight="1">
      <c r="B88" s="705"/>
      <c r="C88" s="706"/>
      <c r="D88" s="706"/>
      <c r="E88" s="706"/>
      <c r="F88" s="706"/>
      <c r="G88" s="706"/>
      <c r="H88" s="706"/>
      <c r="I88" s="706"/>
      <c r="J88" s="706"/>
      <c r="K88" s="706"/>
      <c r="L88" s="706"/>
      <c r="M88" s="706"/>
      <c r="N88" s="706"/>
      <c r="O88" s="706"/>
      <c r="P88" s="706"/>
      <c r="Q88" s="706"/>
      <c r="R88" s="706"/>
      <c r="S88" s="706"/>
      <c r="T88" s="706"/>
      <c r="U88" s="706"/>
      <c r="V88" s="706"/>
      <c r="W88" s="706"/>
      <c r="X88" s="706"/>
      <c r="Y88" s="706"/>
      <c r="Z88" s="706"/>
      <c r="AA88" s="706"/>
      <c r="AB88" s="706"/>
      <c r="AC88" s="706"/>
      <c r="AD88" s="706"/>
      <c r="AE88" s="706"/>
      <c r="AF88" s="706"/>
      <c r="AG88" s="706"/>
      <c r="AH88" s="706"/>
      <c r="AI88" s="706"/>
      <c r="AJ88" s="706"/>
      <c r="AK88" s="706"/>
      <c r="AL88" s="706"/>
      <c r="AM88" s="706"/>
      <c r="AN88" s="706"/>
      <c r="AO88" s="706"/>
      <c r="AP88" s="706"/>
      <c r="AQ88" s="706"/>
      <c r="AR88" s="706"/>
      <c r="AS88" s="706"/>
      <c r="AT88" s="706"/>
      <c r="AU88" s="675" t="s">
        <v>622</v>
      </c>
      <c r="AV88" s="676"/>
      <c r="AW88" s="676"/>
      <c r="AX88" s="676"/>
      <c r="AY88" s="676"/>
      <c r="AZ88" s="676"/>
      <c r="BA88" s="676"/>
      <c r="BB88" s="676"/>
      <c r="BC88" s="676"/>
      <c r="BD88" s="676"/>
      <c r="BE88" s="676"/>
      <c r="BF88" s="676"/>
      <c r="BG88" s="676"/>
      <c r="BH88" s="676"/>
      <c r="BI88" s="676"/>
      <c r="BJ88" s="676"/>
      <c r="BK88" s="676"/>
      <c r="BL88" s="676"/>
      <c r="BM88" s="676"/>
      <c r="BN88" s="676"/>
      <c r="BO88" s="676"/>
      <c r="BP88" s="676"/>
      <c r="BQ88" s="676"/>
      <c r="BR88" s="676"/>
      <c r="BS88" s="677"/>
      <c r="BT88" s="644">
        <v>0.7</v>
      </c>
      <c r="BU88" s="644"/>
      <c r="BV88" s="644"/>
      <c r="BW88" s="644"/>
      <c r="BX88" s="645"/>
      <c r="BY88" s="646" t="s">
        <v>623</v>
      </c>
      <c r="BZ88" s="647"/>
      <c r="CA88" s="647"/>
      <c r="CB88" s="647"/>
      <c r="CC88" s="647"/>
      <c r="CD88" s="647"/>
      <c r="CE88" s="647"/>
      <c r="CF88" s="647"/>
      <c r="CG88" s="647"/>
      <c r="CH88" s="647"/>
      <c r="CI88" s="647"/>
      <c r="CJ88" s="647"/>
      <c r="CK88" s="647"/>
      <c r="CL88" s="647"/>
      <c r="CM88" s="647"/>
      <c r="CN88" s="647"/>
      <c r="CO88" s="647"/>
      <c r="CP88" s="647"/>
      <c r="CQ88" s="647"/>
      <c r="CR88" s="647"/>
      <c r="CS88" s="647"/>
      <c r="CT88" s="647"/>
      <c r="CU88" s="647"/>
      <c r="CV88" s="647"/>
      <c r="CW88" s="647"/>
      <c r="CX88" s="647"/>
      <c r="CY88" s="647"/>
      <c r="CZ88" s="647"/>
      <c r="DA88" s="647"/>
      <c r="DB88" s="647"/>
      <c r="DC88" s="647"/>
      <c r="DD88" s="647"/>
      <c r="DE88" s="647"/>
      <c r="DF88" s="647"/>
      <c r="DG88" s="647"/>
      <c r="DH88" s="647"/>
      <c r="DI88" s="648"/>
      <c r="DJ88" s="745"/>
      <c r="DK88" s="743"/>
      <c r="DL88" s="743"/>
      <c r="DM88" s="743"/>
      <c r="DN88" s="743"/>
      <c r="DO88" s="743"/>
      <c r="DP88" s="743"/>
      <c r="DQ88" s="743"/>
      <c r="DR88" s="743"/>
      <c r="DS88" s="743"/>
      <c r="DT88" s="743"/>
      <c r="DU88" s="743"/>
      <c r="DV88" s="743"/>
      <c r="DW88" s="743"/>
      <c r="DX88" s="743"/>
      <c r="DY88" s="743"/>
      <c r="DZ88" s="743"/>
      <c r="EA88" s="743"/>
      <c r="EB88" s="743"/>
      <c r="EC88" s="743"/>
      <c r="ED88" s="743"/>
      <c r="EE88" s="743"/>
      <c r="EF88" s="743"/>
      <c r="EG88" s="743"/>
      <c r="EH88" s="743"/>
      <c r="EI88" s="743"/>
      <c r="EJ88" s="743"/>
      <c r="EK88" s="743"/>
      <c r="EL88" s="743"/>
      <c r="EM88" s="743"/>
      <c r="EN88" s="743"/>
      <c r="EO88" s="743"/>
      <c r="EP88" s="743"/>
      <c r="EQ88" s="743"/>
      <c r="ER88" s="743"/>
      <c r="ES88" s="743"/>
      <c r="ET88" s="743"/>
      <c r="EU88" s="743"/>
      <c r="EV88" s="743"/>
      <c r="EW88" s="743"/>
      <c r="EX88" s="743"/>
      <c r="EY88" s="743"/>
      <c r="EZ88" s="743"/>
      <c r="FA88" s="743"/>
      <c r="FB88" s="743"/>
      <c r="FC88" s="743"/>
      <c r="FD88" s="743"/>
      <c r="FE88" s="743"/>
      <c r="FF88" s="743"/>
      <c r="FG88" s="744"/>
    </row>
    <row r="89" spans="2:163" ht="8.65" customHeight="1">
      <c r="B89" s="687" t="s">
        <v>624</v>
      </c>
      <c r="C89" s="688"/>
      <c r="D89" s="688"/>
      <c r="E89" s="688"/>
      <c r="F89" s="688"/>
      <c r="G89" s="688"/>
      <c r="H89" s="688"/>
      <c r="I89" s="688"/>
      <c r="J89" s="688"/>
      <c r="K89" s="688"/>
      <c r="L89" s="688"/>
      <c r="M89" s="688"/>
      <c r="N89" s="688"/>
      <c r="O89" s="688"/>
      <c r="P89" s="688"/>
      <c r="Q89" s="688"/>
      <c r="R89" s="688"/>
      <c r="S89" s="688"/>
      <c r="T89" s="688"/>
      <c r="U89" s="688"/>
      <c r="V89" s="688"/>
      <c r="W89" s="688"/>
      <c r="X89" s="688"/>
      <c r="Y89" s="688"/>
      <c r="Z89" s="688"/>
      <c r="AA89" s="688"/>
      <c r="AB89" s="688"/>
      <c r="AC89" s="688"/>
      <c r="AD89" s="688"/>
      <c r="AE89" s="688"/>
      <c r="AF89" s="688"/>
      <c r="AG89" s="688"/>
      <c r="AH89" s="688"/>
      <c r="AI89" s="688"/>
      <c r="AJ89" s="688"/>
      <c r="AK89" s="688"/>
      <c r="AL89" s="688"/>
      <c r="AM89" s="688"/>
      <c r="AN89" s="688"/>
      <c r="AO89" s="688"/>
      <c r="AP89" s="688"/>
      <c r="AQ89" s="688"/>
      <c r="AR89" s="688"/>
      <c r="AS89" s="688"/>
      <c r="AT89" s="688"/>
      <c r="AU89" s="678"/>
      <c r="AV89" s="679"/>
      <c r="AW89" s="679"/>
      <c r="AX89" s="679"/>
      <c r="AY89" s="679"/>
      <c r="AZ89" s="679"/>
      <c r="BA89" s="679"/>
      <c r="BB89" s="679"/>
      <c r="BC89" s="679"/>
      <c r="BD89" s="679"/>
      <c r="BE89" s="679"/>
      <c r="BF89" s="679"/>
      <c r="BG89" s="679"/>
      <c r="BH89" s="679"/>
      <c r="BI89" s="679"/>
      <c r="BJ89" s="679"/>
      <c r="BK89" s="679"/>
      <c r="BL89" s="679"/>
      <c r="BM89" s="679"/>
      <c r="BN89" s="679"/>
      <c r="BO89" s="679"/>
      <c r="BP89" s="679"/>
      <c r="BQ89" s="679"/>
      <c r="BR89" s="679"/>
      <c r="BS89" s="680"/>
      <c r="BT89" s="644"/>
      <c r="BU89" s="644"/>
      <c r="BV89" s="644"/>
      <c r="BW89" s="644"/>
      <c r="BX89" s="645"/>
      <c r="BY89" s="646"/>
      <c r="BZ89" s="647"/>
      <c r="CA89" s="647"/>
      <c r="CB89" s="647"/>
      <c r="CC89" s="647"/>
      <c r="CD89" s="647"/>
      <c r="CE89" s="647"/>
      <c r="CF89" s="647"/>
      <c r="CG89" s="647"/>
      <c r="CH89" s="647"/>
      <c r="CI89" s="647"/>
      <c r="CJ89" s="647"/>
      <c r="CK89" s="647"/>
      <c r="CL89" s="647"/>
      <c r="CM89" s="647"/>
      <c r="CN89" s="647"/>
      <c r="CO89" s="647"/>
      <c r="CP89" s="647"/>
      <c r="CQ89" s="647"/>
      <c r="CR89" s="647"/>
      <c r="CS89" s="647"/>
      <c r="CT89" s="647"/>
      <c r="CU89" s="647"/>
      <c r="CV89" s="647"/>
      <c r="CW89" s="647"/>
      <c r="CX89" s="647"/>
      <c r="CY89" s="647"/>
      <c r="CZ89" s="647"/>
      <c r="DA89" s="647"/>
      <c r="DB89" s="647"/>
      <c r="DC89" s="647"/>
      <c r="DD89" s="647"/>
      <c r="DE89" s="647"/>
      <c r="DF89" s="647"/>
      <c r="DG89" s="647"/>
      <c r="DH89" s="647"/>
      <c r="DI89" s="648"/>
      <c r="DJ89" s="742" t="s">
        <v>625</v>
      </c>
      <c r="DK89" s="743"/>
      <c r="DL89" s="743"/>
      <c r="DM89" s="743"/>
      <c r="DN89" s="743"/>
      <c r="DO89" s="743"/>
      <c r="DP89" s="743"/>
      <c r="DQ89" s="743"/>
      <c r="DR89" s="743"/>
      <c r="DS89" s="743"/>
      <c r="DT89" s="743"/>
      <c r="DU89" s="743"/>
      <c r="DV89" s="743"/>
      <c r="DW89" s="743"/>
      <c r="DX89" s="743"/>
      <c r="DY89" s="743"/>
      <c r="DZ89" s="743"/>
      <c r="EA89" s="743"/>
      <c r="EB89" s="743"/>
      <c r="EC89" s="743"/>
      <c r="ED89" s="743"/>
      <c r="EE89" s="743"/>
      <c r="EF89" s="743"/>
      <c r="EG89" s="743"/>
      <c r="EH89" s="743"/>
      <c r="EI89" s="743"/>
      <c r="EJ89" s="743"/>
      <c r="EK89" s="743"/>
      <c r="EL89" s="743"/>
      <c r="EM89" s="743"/>
      <c r="EN89" s="743"/>
      <c r="EO89" s="743"/>
      <c r="EP89" s="743"/>
      <c r="EQ89" s="743"/>
      <c r="ER89" s="743"/>
      <c r="ES89" s="743"/>
      <c r="ET89" s="743"/>
      <c r="EU89" s="743"/>
      <c r="EV89" s="743"/>
      <c r="EW89" s="743"/>
      <c r="EX89" s="743"/>
      <c r="EY89" s="743"/>
      <c r="EZ89" s="743"/>
      <c r="FA89" s="743"/>
      <c r="FB89" s="743"/>
      <c r="FC89" s="743"/>
      <c r="FD89" s="743"/>
      <c r="FE89" s="743"/>
      <c r="FF89" s="743"/>
      <c r="FG89" s="744"/>
    </row>
    <row r="90" spans="2:163" ht="8.65" customHeight="1" thickBot="1">
      <c r="B90" s="689"/>
      <c r="C90" s="690"/>
      <c r="D90" s="690"/>
      <c r="E90" s="690"/>
      <c r="F90" s="690"/>
      <c r="G90" s="690"/>
      <c r="H90" s="690"/>
      <c r="I90" s="690"/>
      <c r="J90" s="690"/>
      <c r="K90" s="690"/>
      <c r="L90" s="690"/>
      <c r="M90" s="690"/>
      <c r="N90" s="690"/>
      <c r="O90" s="690"/>
      <c r="P90" s="690"/>
      <c r="Q90" s="690"/>
      <c r="R90" s="690"/>
      <c r="S90" s="690"/>
      <c r="T90" s="690"/>
      <c r="U90" s="690"/>
      <c r="V90" s="690"/>
      <c r="W90" s="690"/>
      <c r="X90" s="690"/>
      <c r="Y90" s="690"/>
      <c r="Z90" s="690"/>
      <c r="AA90" s="690"/>
      <c r="AB90" s="690"/>
      <c r="AC90" s="690"/>
      <c r="AD90" s="690"/>
      <c r="AE90" s="690"/>
      <c r="AF90" s="690"/>
      <c r="AG90" s="690"/>
      <c r="AH90" s="690"/>
      <c r="AI90" s="690"/>
      <c r="AJ90" s="690"/>
      <c r="AK90" s="690"/>
      <c r="AL90" s="690"/>
      <c r="AM90" s="690"/>
      <c r="AN90" s="690"/>
      <c r="AO90" s="690"/>
      <c r="AP90" s="690"/>
      <c r="AQ90" s="690"/>
      <c r="AR90" s="690"/>
      <c r="AS90" s="690"/>
      <c r="AT90" s="690"/>
      <c r="AU90" s="675" t="s">
        <v>626</v>
      </c>
      <c r="AV90" s="676"/>
      <c r="AW90" s="676"/>
      <c r="AX90" s="676"/>
      <c r="AY90" s="676"/>
      <c r="AZ90" s="676"/>
      <c r="BA90" s="676"/>
      <c r="BB90" s="676"/>
      <c r="BC90" s="676"/>
      <c r="BD90" s="676"/>
      <c r="BE90" s="676"/>
      <c r="BF90" s="676"/>
      <c r="BG90" s="676"/>
      <c r="BH90" s="676"/>
      <c r="BI90" s="676"/>
      <c r="BJ90" s="676"/>
      <c r="BK90" s="676"/>
      <c r="BL90" s="676"/>
      <c r="BM90" s="676"/>
      <c r="BN90" s="676"/>
      <c r="BO90" s="676"/>
      <c r="BP90" s="676"/>
      <c r="BQ90" s="676"/>
      <c r="BR90" s="676"/>
      <c r="BS90" s="677"/>
      <c r="BT90" s="644">
        <v>0.3</v>
      </c>
      <c r="BU90" s="644"/>
      <c r="BV90" s="644"/>
      <c r="BW90" s="644"/>
      <c r="BX90" s="645"/>
      <c r="BY90" s="646" t="s">
        <v>627</v>
      </c>
      <c r="BZ90" s="647"/>
      <c r="CA90" s="647"/>
      <c r="CB90" s="647"/>
      <c r="CC90" s="647"/>
      <c r="CD90" s="647"/>
      <c r="CE90" s="647"/>
      <c r="CF90" s="647"/>
      <c r="CG90" s="647"/>
      <c r="CH90" s="647"/>
      <c r="CI90" s="647"/>
      <c r="CJ90" s="647"/>
      <c r="CK90" s="647"/>
      <c r="CL90" s="647"/>
      <c r="CM90" s="647"/>
      <c r="CN90" s="647"/>
      <c r="CO90" s="647"/>
      <c r="CP90" s="647"/>
      <c r="CQ90" s="647"/>
      <c r="CR90" s="647"/>
      <c r="CS90" s="647"/>
      <c r="CT90" s="647"/>
      <c r="CU90" s="647"/>
      <c r="CV90" s="647"/>
      <c r="CW90" s="647"/>
      <c r="CX90" s="647"/>
      <c r="CY90" s="647"/>
      <c r="CZ90" s="647"/>
      <c r="DA90" s="647"/>
      <c r="DB90" s="647"/>
      <c r="DC90" s="647"/>
      <c r="DD90" s="647"/>
      <c r="DE90" s="647"/>
      <c r="DF90" s="647"/>
      <c r="DG90" s="647"/>
      <c r="DH90" s="647"/>
      <c r="DI90" s="648"/>
      <c r="DJ90" s="745"/>
      <c r="DK90" s="743"/>
      <c r="DL90" s="743"/>
      <c r="DM90" s="743"/>
      <c r="DN90" s="743"/>
      <c r="DO90" s="743"/>
      <c r="DP90" s="743"/>
      <c r="DQ90" s="743"/>
      <c r="DR90" s="743"/>
      <c r="DS90" s="743"/>
      <c r="DT90" s="743"/>
      <c r="DU90" s="743"/>
      <c r="DV90" s="743"/>
      <c r="DW90" s="743"/>
      <c r="DX90" s="743"/>
      <c r="DY90" s="743"/>
      <c r="DZ90" s="743"/>
      <c r="EA90" s="743"/>
      <c r="EB90" s="743"/>
      <c r="EC90" s="743"/>
      <c r="ED90" s="743"/>
      <c r="EE90" s="743"/>
      <c r="EF90" s="743"/>
      <c r="EG90" s="743"/>
      <c r="EH90" s="743"/>
      <c r="EI90" s="743"/>
      <c r="EJ90" s="743"/>
      <c r="EK90" s="743"/>
      <c r="EL90" s="743"/>
      <c r="EM90" s="743"/>
      <c r="EN90" s="743"/>
      <c r="EO90" s="743"/>
      <c r="EP90" s="743"/>
      <c r="EQ90" s="743"/>
      <c r="ER90" s="743"/>
      <c r="ES90" s="743"/>
      <c r="ET90" s="743"/>
      <c r="EU90" s="743"/>
      <c r="EV90" s="743"/>
      <c r="EW90" s="743"/>
      <c r="EX90" s="743"/>
      <c r="EY90" s="743"/>
      <c r="EZ90" s="743"/>
      <c r="FA90" s="743"/>
      <c r="FB90" s="743"/>
      <c r="FC90" s="743"/>
      <c r="FD90" s="743"/>
      <c r="FE90" s="743"/>
      <c r="FF90" s="743"/>
      <c r="FG90" s="744"/>
    </row>
    <row r="91" spans="2:163" ht="8.65" customHeight="1" thickBot="1">
      <c r="B91" s="697" t="s">
        <v>628</v>
      </c>
      <c r="C91" s="698"/>
      <c r="D91" s="698"/>
      <c r="E91" s="698"/>
      <c r="F91" s="698"/>
      <c r="G91" s="698"/>
      <c r="H91" s="698"/>
      <c r="I91" s="698"/>
      <c r="J91" s="698"/>
      <c r="K91" s="698"/>
      <c r="L91" s="698"/>
      <c r="M91" s="698"/>
      <c r="N91" s="698"/>
      <c r="O91" s="698"/>
      <c r="P91" s="698"/>
      <c r="Q91" s="698"/>
      <c r="R91" s="698"/>
      <c r="S91" s="698"/>
      <c r="T91" s="698"/>
      <c r="U91" s="698"/>
      <c r="V91" s="698"/>
      <c r="W91" s="698"/>
      <c r="X91" s="698"/>
      <c r="Y91" s="698"/>
      <c r="Z91" s="698"/>
      <c r="AA91" s="698"/>
      <c r="AB91" s="698"/>
      <c r="AC91" s="698"/>
      <c r="AD91" s="698"/>
      <c r="AE91" s="698"/>
      <c r="AF91" s="698"/>
      <c r="AG91" s="698"/>
      <c r="AH91" s="698"/>
      <c r="AI91" s="698"/>
      <c r="AJ91" s="698"/>
      <c r="AK91" s="698"/>
      <c r="AL91" s="698"/>
      <c r="AM91" s="698"/>
      <c r="AN91" s="698"/>
      <c r="AO91" s="698"/>
      <c r="AP91" s="698"/>
      <c r="AQ91" s="698"/>
      <c r="AR91" s="698"/>
      <c r="AS91" s="698"/>
      <c r="AT91" s="699"/>
      <c r="AU91" s="678"/>
      <c r="AV91" s="679"/>
      <c r="AW91" s="679"/>
      <c r="AX91" s="679"/>
      <c r="AY91" s="679"/>
      <c r="AZ91" s="679"/>
      <c r="BA91" s="679"/>
      <c r="BB91" s="679"/>
      <c r="BC91" s="679"/>
      <c r="BD91" s="679"/>
      <c r="BE91" s="679"/>
      <c r="BF91" s="679"/>
      <c r="BG91" s="679"/>
      <c r="BH91" s="679"/>
      <c r="BI91" s="679"/>
      <c r="BJ91" s="679"/>
      <c r="BK91" s="679"/>
      <c r="BL91" s="679"/>
      <c r="BM91" s="679"/>
      <c r="BN91" s="679"/>
      <c r="BO91" s="679"/>
      <c r="BP91" s="679"/>
      <c r="BQ91" s="679"/>
      <c r="BR91" s="679"/>
      <c r="BS91" s="680"/>
      <c r="BT91" s="644"/>
      <c r="BU91" s="644"/>
      <c r="BV91" s="644"/>
      <c r="BW91" s="644"/>
      <c r="BX91" s="645"/>
      <c r="BY91" s="649"/>
      <c r="BZ91" s="650"/>
      <c r="CA91" s="650"/>
      <c r="CB91" s="650"/>
      <c r="CC91" s="650"/>
      <c r="CD91" s="650"/>
      <c r="CE91" s="650"/>
      <c r="CF91" s="650"/>
      <c r="CG91" s="650"/>
      <c r="CH91" s="650"/>
      <c r="CI91" s="650"/>
      <c r="CJ91" s="650"/>
      <c r="CK91" s="650"/>
      <c r="CL91" s="650"/>
      <c r="CM91" s="650"/>
      <c r="CN91" s="650"/>
      <c r="CO91" s="650"/>
      <c r="CP91" s="650"/>
      <c r="CQ91" s="650"/>
      <c r="CR91" s="650"/>
      <c r="CS91" s="650"/>
      <c r="CT91" s="650"/>
      <c r="CU91" s="650"/>
      <c r="CV91" s="650"/>
      <c r="CW91" s="650"/>
      <c r="CX91" s="650"/>
      <c r="CY91" s="650"/>
      <c r="CZ91" s="650"/>
      <c r="DA91" s="650"/>
      <c r="DB91" s="650"/>
      <c r="DC91" s="650"/>
      <c r="DD91" s="650"/>
      <c r="DE91" s="650"/>
      <c r="DF91" s="650"/>
      <c r="DG91" s="650"/>
      <c r="DH91" s="650"/>
      <c r="DI91" s="651"/>
      <c r="DJ91" s="745"/>
      <c r="DK91" s="743"/>
      <c r="DL91" s="743"/>
      <c r="DM91" s="743"/>
      <c r="DN91" s="743"/>
      <c r="DO91" s="743"/>
      <c r="DP91" s="743"/>
      <c r="DQ91" s="743"/>
      <c r="DR91" s="743"/>
      <c r="DS91" s="743"/>
      <c r="DT91" s="743"/>
      <c r="DU91" s="743"/>
      <c r="DV91" s="743"/>
      <c r="DW91" s="743"/>
      <c r="DX91" s="743"/>
      <c r="DY91" s="743"/>
      <c r="DZ91" s="743"/>
      <c r="EA91" s="743"/>
      <c r="EB91" s="743"/>
      <c r="EC91" s="743"/>
      <c r="ED91" s="743"/>
      <c r="EE91" s="743"/>
      <c r="EF91" s="743"/>
      <c r="EG91" s="743"/>
      <c r="EH91" s="743"/>
      <c r="EI91" s="743"/>
      <c r="EJ91" s="743"/>
      <c r="EK91" s="743"/>
      <c r="EL91" s="743"/>
      <c r="EM91" s="743"/>
      <c r="EN91" s="743"/>
      <c r="EO91" s="743"/>
      <c r="EP91" s="743"/>
      <c r="EQ91" s="743"/>
      <c r="ER91" s="743"/>
      <c r="ES91" s="743"/>
      <c r="ET91" s="743"/>
      <c r="EU91" s="743"/>
      <c r="EV91" s="743"/>
      <c r="EW91" s="743"/>
      <c r="EX91" s="743"/>
      <c r="EY91" s="743"/>
      <c r="EZ91" s="743"/>
      <c r="FA91" s="743"/>
      <c r="FB91" s="743"/>
      <c r="FC91" s="743"/>
      <c r="FD91" s="743"/>
      <c r="FE91" s="743"/>
      <c r="FF91" s="743"/>
      <c r="FG91" s="744"/>
    </row>
    <row r="92" spans="2:163" ht="8.65" customHeight="1" thickTop="1">
      <c r="B92" s="697"/>
      <c r="C92" s="698"/>
      <c r="D92" s="698"/>
      <c r="E92" s="698"/>
      <c r="F92" s="698"/>
      <c r="G92" s="698"/>
      <c r="H92" s="698"/>
      <c r="I92" s="698"/>
      <c r="J92" s="698"/>
      <c r="K92" s="698"/>
      <c r="L92" s="698"/>
      <c r="M92" s="698"/>
      <c r="N92" s="698"/>
      <c r="O92" s="698"/>
      <c r="P92" s="698"/>
      <c r="Q92" s="698"/>
      <c r="R92" s="698"/>
      <c r="S92" s="698"/>
      <c r="T92" s="698"/>
      <c r="U92" s="698"/>
      <c r="V92" s="698"/>
      <c r="W92" s="698"/>
      <c r="X92" s="698"/>
      <c r="Y92" s="698"/>
      <c r="Z92" s="698"/>
      <c r="AA92" s="698"/>
      <c r="AB92" s="698"/>
      <c r="AC92" s="698"/>
      <c r="AD92" s="698"/>
      <c r="AE92" s="698"/>
      <c r="AF92" s="698"/>
      <c r="AG92" s="698"/>
      <c r="AH92" s="698"/>
      <c r="AI92" s="698"/>
      <c r="AJ92" s="698"/>
      <c r="AK92" s="698"/>
      <c r="AL92" s="698"/>
      <c r="AM92" s="698"/>
      <c r="AN92" s="698"/>
      <c r="AO92" s="698"/>
      <c r="AP92" s="698"/>
      <c r="AQ92" s="698"/>
      <c r="AR92" s="698"/>
      <c r="AS92" s="698"/>
      <c r="AT92" s="699"/>
      <c r="AU92" s="675" t="s">
        <v>629</v>
      </c>
      <c r="AV92" s="676"/>
      <c r="AW92" s="676"/>
      <c r="AX92" s="676"/>
      <c r="AY92" s="676"/>
      <c r="AZ92" s="676"/>
      <c r="BA92" s="676"/>
      <c r="BB92" s="676"/>
      <c r="BC92" s="676"/>
      <c r="BD92" s="676"/>
      <c r="BE92" s="676"/>
      <c r="BF92" s="676"/>
      <c r="BG92" s="676"/>
      <c r="BH92" s="676"/>
      <c r="BI92" s="676"/>
      <c r="BJ92" s="676"/>
      <c r="BK92" s="676"/>
      <c r="BL92" s="676"/>
      <c r="BM92" s="676"/>
      <c r="BN92" s="676"/>
      <c r="BO92" s="676"/>
      <c r="BP92" s="676"/>
      <c r="BQ92" s="676"/>
      <c r="BR92" s="676"/>
      <c r="BS92" s="677"/>
      <c r="BT92" s="644">
        <v>0.5</v>
      </c>
      <c r="BU92" s="644"/>
      <c r="BV92" s="644"/>
      <c r="BW92" s="644"/>
      <c r="BX92" s="645"/>
      <c r="BY92" s="691" t="s">
        <v>630</v>
      </c>
      <c r="BZ92" s="692"/>
      <c r="CA92" s="692"/>
      <c r="CB92" s="692"/>
      <c r="CC92" s="692"/>
      <c r="CD92" s="692"/>
      <c r="CE92" s="692"/>
      <c r="CF92" s="692"/>
      <c r="CG92" s="692"/>
      <c r="CH92" s="692"/>
      <c r="CI92" s="692"/>
      <c r="CJ92" s="692"/>
      <c r="CK92" s="692"/>
      <c r="CL92" s="692"/>
      <c r="CM92" s="692"/>
      <c r="CN92" s="692"/>
      <c r="CO92" s="692"/>
      <c r="CP92" s="692"/>
      <c r="CQ92" s="692"/>
      <c r="CR92" s="692"/>
      <c r="CS92" s="692"/>
      <c r="CT92" s="692"/>
      <c r="CU92" s="692"/>
      <c r="CV92" s="692"/>
      <c r="CW92" s="692"/>
      <c r="CX92" s="692"/>
      <c r="CY92" s="692"/>
      <c r="CZ92" s="692"/>
      <c r="DA92" s="692"/>
      <c r="DB92" s="692"/>
      <c r="DC92" s="692"/>
      <c r="DD92" s="692"/>
      <c r="DE92" s="692"/>
      <c r="DF92" s="692"/>
      <c r="DG92" s="692"/>
      <c r="DH92" s="692"/>
      <c r="DI92" s="693"/>
      <c r="DJ92" s="742" t="s">
        <v>631</v>
      </c>
      <c r="DK92" s="743"/>
      <c r="DL92" s="743"/>
      <c r="DM92" s="743"/>
      <c r="DN92" s="743"/>
      <c r="DO92" s="743"/>
      <c r="DP92" s="743"/>
      <c r="DQ92" s="743"/>
      <c r="DR92" s="743"/>
      <c r="DS92" s="743"/>
      <c r="DT92" s="743"/>
      <c r="DU92" s="743"/>
      <c r="DV92" s="743"/>
      <c r="DW92" s="743"/>
      <c r="DX92" s="743"/>
      <c r="DY92" s="743"/>
      <c r="DZ92" s="743"/>
      <c r="EA92" s="743"/>
      <c r="EB92" s="743"/>
      <c r="EC92" s="743"/>
      <c r="ED92" s="743"/>
      <c r="EE92" s="743"/>
      <c r="EF92" s="743"/>
      <c r="EG92" s="743"/>
      <c r="EH92" s="743"/>
      <c r="EI92" s="743"/>
      <c r="EJ92" s="743"/>
      <c r="EK92" s="743"/>
      <c r="EL92" s="743"/>
      <c r="EM92" s="743"/>
      <c r="EN92" s="743"/>
      <c r="EO92" s="743"/>
      <c r="EP92" s="743"/>
      <c r="EQ92" s="743"/>
      <c r="ER92" s="743"/>
      <c r="ES92" s="743"/>
      <c r="ET92" s="743"/>
      <c r="EU92" s="743"/>
      <c r="EV92" s="743"/>
      <c r="EW92" s="743"/>
      <c r="EX92" s="743"/>
      <c r="EY92" s="743"/>
      <c r="EZ92" s="743"/>
      <c r="FA92" s="743"/>
      <c r="FB92" s="743"/>
      <c r="FC92" s="743"/>
      <c r="FD92" s="743"/>
      <c r="FE92" s="743"/>
      <c r="FF92" s="743"/>
      <c r="FG92" s="744"/>
    </row>
    <row r="93" spans="2:163" ht="8.65" customHeight="1">
      <c r="B93" s="697"/>
      <c r="C93" s="698"/>
      <c r="D93" s="698"/>
      <c r="E93" s="698"/>
      <c r="F93" s="698"/>
      <c r="G93" s="698"/>
      <c r="H93" s="698"/>
      <c r="I93" s="698"/>
      <c r="J93" s="698"/>
      <c r="K93" s="698"/>
      <c r="L93" s="698"/>
      <c r="M93" s="698"/>
      <c r="N93" s="698"/>
      <c r="O93" s="698"/>
      <c r="P93" s="698"/>
      <c r="Q93" s="698"/>
      <c r="R93" s="698"/>
      <c r="S93" s="698"/>
      <c r="T93" s="698"/>
      <c r="U93" s="698"/>
      <c r="V93" s="698"/>
      <c r="W93" s="698"/>
      <c r="X93" s="698"/>
      <c r="Y93" s="698"/>
      <c r="Z93" s="698"/>
      <c r="AA93" s="698"/>
      <c r="AB93" s="698"/>
      <c r="AC93" s="698"/>
      <c r="AD93" s="698"/>
      <c r="AE93" s="698"/>
      <c r="AF93" s="698"/>
      <c r="AG93" s="698"/>
      <c r="AH93" s="698"/>
      <c r="AI93" s="698"/>
      <c r="AJ93" s="698"/>
      <c r="AK93" s="698"/>
      <c r="AL93" s="698"/>
      <c r="AM93" s="698"/>
      <c r="AN93" s="698"/>
      <c r="AO93" s="698"/>
      <c r="AP93" s="698"/>
      <c r="AQ93" s="698"/>
      <c r="AR93" s="698"/>
      <c r="AS93" s="698"/>
      <c r="AT93" s="699"/>
      <c r="AU93" s="678"/>
      <c r="AV93" s="679"/>
      <c r="AW93" s="679"/>
      <c r="AX93" s="679"/>
      <c r="AY93" s="679"/>
      <c r="AZ93" s="679"/>
      <c r="BA93" s="679"/>
      <c r="BB93" s="679"/>
      <c r="BC93" s="679"/>
      <c r="BD93" s="679"/>
      <c r="BE93" s="679"/>
      <c r="BF93" s="679"/>
      <c r="BG93" s="679"/>
      <c r="BH93" s="679"/>
      <c r="BI93" s="679"/>
      <c r="BJ93" s="679"/>
      <c r="BK93" s="679"/>
      <c r="BL93" s="679"/>
      <c r="BM93" s="679"/>
      <c r="BN93" s="679"/>
      <c r="BO93" s="679"/>
      <c r="BP93" s="679"/>
      <c r="BQ93" s="679"/>
      <c r="BR93" s="679"/>
      <c r="BS93" s="680"/>
      <c r="BT93" s="644"/>
      <c r="BU93" s="644"/>
      <c r="BV93" s="644"/>
      <c r="BW93" s="644"/>
      <c r="BX93" s="645"/>
      <c r="BY93" s="694"/>
      <c r="BZ93" s="695"/>
      <c r="CA93" s="695"/>
      <c r="CB93" s="695"/>
      <c r="CC93" s="695"/>
      <c r="CD93" s="695"/>
      <c r="CE93" s="695"/>
      <c r="CF93" s="695"/>
      <c r="CG93" s="695"/>
      <c r="CH93" s="695"/>
      <c r="CI93" s="695"/>
      <c r="CJ93" s="695"/>
      <c r="CK93" s="695"/>
      <c r="CL93" s="695"/>
      <c r="CM93" s="695"/>
      <c r="CN93" s="695"/>
      <c r="CO93" s="695"/>
      <c r="CP93" s="695"/>
      <c r="CQ93" s="695"/>
      <c r="CR93" s="695"/>
      <c r="CS93" s="695"/>
      <c r="CT93" s="695"/>
      <c r="CU93" s="695"/>
      <c r="CV93" s="695"/>
      <c r="CW93" s="695"/>
      <c r="CX93" s="695"/>
      <c r="CY93" s="695"/>
      <c r="CZ93" s="695"/>
      <c r="DA93" s="695"/>
      <c r="DB93" s="695"/>
      <c r="DC93" s="695"/>
      <c r="DD93" s="695"/>
      <c r="DE93" s="695"/>
      <c r="DF93" s="695"/>
      <c r="DG93" s="695"/>
      <c r="DH93" s="695"/>
      <c r="DI93" s="696"/>
      <c r="DJ93" s="745"/>
      <c r="DK93" s="743"/>
      <c r="DL93" s="743"/>
      <c r="DM93" s="743"/>
      <c r="DN93" s="743"/>
      <c r="DO93" s="743"/>
      <c r="DP93" s="743"/>
      <c r="DQ93" s="743"/>
      <c r="DR93" s="743"/>
      <c r="DS93" s="743"/>
      <c r="DT93" s="743"/>
      <c r="DU93" s="743"/>
      <c r="DV93" s="743"/>
      <c r="DW93" s="743"/>
      <c r="DX93" s="743"/>
      <c r="DY93" s="743"/>
      <c r="DZ93" s="743"/>
      <c r="EA93" s="743"/>
      <c r="EB93" s="743"/>
      <c r="EC93" s="743"/>
      <c r="ED93" s="743"/>
      <c r="EE93" s="743"/>
      <c r="EF93" s="743"/>
      <c r="EG93" s="743"/>
      <c r="EH93" s="743"/>
      <c r="EI93" s="743"/>
      <c r="EJ93" s="743"/>
      <c r="EK93" s="743"/>
      <c r="EL93" s="743"/>
      <c r="EM93" s="743"/>
      <c r="EN93" s="743"/>
      <c r="EO93" s="743"/>
      <c r="EP93" s="743"/>
      <c r="EQ93" s="743"/>
      <c r="ER93" s="743"/>
      <c r="ES93" s="743"/>
      <c r="ET93" s="743"/>
      <c r="EU93" s="743"/>
      <c r="EV93" s="743"/>
      <c r="EW93" s="743"/>
      <c r="EX93" s="743"/>
      <c r="EY93" s="743"/>
      <c r="EZ93" s="743"/>
      <c r="FA93" s="743"/>
      <c r="FB93" s="743"/>
      <c r="FC93" s="743"/>
      <c r="FD93" s="743"/>
      <c r="FE93" s="743"/>
      <c r="FF93" s="743"/>
      <c r="FG93" s="744"/>
    </row>
    <row r="94" spans="2:163" ht="8.65" customHeight="1">
      <c r="B94" s="700"/>
      <c r="C94" s="701"/>
      <c r="D94" s="701"/>
      <c r="E94" s="701"/>
      <c r="F94" s="701"/>
      <c r="G94" s="701"/>
      <c r="H94" s="701"/>
      <c r="I94" s="701"/>
      <c r="J94" s="701"/>
      <c r="K94" s="701"/>
      <c r="L94" s="701"/>
      <c r="M94" s="701"/>
      <c r="N94" s="701"/>
      <c r="O94" s="701"/>
      <c r="P94" s="701"/>
      <c r="Q94" s="701"/>
      <c r="R94" s="701"/>
      <c r="S94" s="701"/>
      <c r="T94" s="701"/>
      <c r="U94" s="701"/>
      <c r="V94" s="701"/>
      <c r="W94" s="701"/>
      <c r="X94" s="701"/>
      <c r="Y94" s="701"/>
      <c r="Z94" s="701"/>
      <c r="AA94" s="701"/>
      <c r="AB94" s="701"/>
      <c r="AC94" s="701"/>
      <c r="AD94" s="701"/>
      <c r="AE94" s="701"/>
      <c r="AF94" s="701"/>
      <c r="AG94" s="701"/>
      <c r="AH94" s="701"/>
      <c r="AI94" s="701"/>
      <c r="AJ94" s="701"/>
      <c r="AK94" s="701"/>
      <c r="AL94" s="701"/>
      <c r="AM94" s="701"/>
      <c r="AN94" s="701"/>
      <c r="AO94" s="701"/>
      <c r="AP94" s="701"/>
      <c r="AQ94" s="701"/>
      <c r="AR94" s="701"/>
      <c r="AS94" s="701"/>
      <c r="AT94" s="702"/>
      <c r="AU94" s="675" t="s">
        <v>632</v>
      </c>
      <c r="AV94" s="676"/>
      <c r="AW94" s="676"/>
      <c r="AX94" s="676"/>
      <c r="AY94" s="676"/>
      <c r="AZ94" s="676"/>
      <c r="BA94" s="676"/>
      <c r="BB94" s="676"/>
      <c r="BC94" s="676"/>
      <c r="BD94" s="676"/>
      <c r="BE94" s="676"/>
      <c r="BF94" s="676"/>
      <c r="BG94" s="676"/>
      <c r="BH94" s="676"/>
      <c r="BI94" s="676"/>
      <c r="BJ94" s="676"/>
      <c r="BK94" s="676"/>
      <c r="BL94" s="676"/>
      <c r="BM94" s="676"/>
      <c r="BN94" s="676"/>
      <c r="BO94" s="676"/>
      <c r="BP94" s="676"/>
      <c r="BQ94" s="676"/>
      <c r="BR94" s="676"/>
      <c r="BS94" s="677"/>
      <c r="BT94" s="644">
        <v>0.3</v>
      </c>
      <c r="BU94" s="644"/>
      <c r="BV94" s="644"/>
      <c r="BW94" s="644"/>
      <c r="BX94" s="645"/>
      <c r="BY94" s="694"/>
      <c r="BZ94" s="695"/>
      <c r="CA94" s="695"/>
      <c r="CB94" s="695"/>
      <c r="CC94" s="695"/>
      <c r="CD94" s="695"/>
      <c r="CE94" s="695"/>
      <c r="CF94" s="695"/>
      <c r="CG94" s="695"/>
      <c r="CH94" s="695"/>
      <c r="CI94" s="695"/>
      <c r="CJ94" s="695"/>
      <c r="CK94" s="695"/>
      <c r="CL94" s="695"/>
      <c r="CM94" s="695"/>
      <c r="CN94" s="695"/>
      <c r="CO94" s="695"/>
      <c r="CP94" s="695"/>
      <c r="CQ94" s="695"/>
      <c r="CR94" s="695"/>
      <c r="CS94" s="695"/>
      <c r="CT94" s="695"/>
      <c r="CU94" s="695"/>
      <c r="CV94" s="695"/>
      <c r="CW94" s="695"/>
      <c r="CX94" s="695"/>
      <c r="CY94" s="695"/>
      <c r="CZ94" s="695"/>
      <c r="DA94" s="695"/>
      <c r="DB94" s="695"/>
      <c r="DC94" s="695"/>
      <c r="DD94" s="695"/>
      <c r="DE94" s="695"/>
      <c r="DF94" s="695"/>
      <c r="DG94" s="695"/>
      <c r="DH94" s="695"/>
      <c r="DI94" s="696"/>
      <c r="DJ94" s="745"/>
      <c r="DK94" s="743"/>
      <c r="DL94" s="743"/>
      <c r="DM94" s="743"/>
      <c r="DN94" s="743"/>
      <c r="DO94" s="743"/>
      <c r="DP94" s="743"/>
      <c r="DQ94" s="743"/>
      <c r="DR94" s="743"/>
      <c r="DS94" s="743"/>
      <c r="DT94" s="743"/>
      <c r="DU94" s="743"/>
      <c r="DV94" s="743"/>
      <c r="DW94" s="743"/>
      <c r="DX94" s="743"/>
      <c r="DY94" s="743"/>
      <c r="DZ94" s="743"/>
      <c r="EA94" s="743"/>
      <c r="EB94" s="743"/>
      <c r="EC94" s="743"/>
      <c r="ED94" s="743"/>
      <c r="EE94" s="743"/>
      <c r="EF94" s="743"/>
      <c r="EG94" s="743"/>
      <c r="EH94" s="743"/>
      <c r="EI94" s="743"/>
      <c r="EJ94" s="743"/>
      <c r="EK94" s="743"/>
      <c r="EL94" s="743"/>
      <c r="EM94" s="743"/>
      <c r="EN94" s="743"/>
      <c r="EO94" s="743"/>
      <c r="EP94" s="743"/>
      <c r="EQ94" s="743"/>
      <c r="ER94" s="743"/>
      <c r="ES94" s="743"/>
      <c r="ET94" s="743"/>
      <c r="EU94" s="743"/>
      <c r="EV94" s="743"/>
      <c r="EW94" s="743"/>
      <c r="EX94" s="743"/>
      <c r="EY94" s="743"/>
      <c r="EZ94" s="743"/>
      <c r="FA94" s="743"/>
      <c r="FB94" s="743"/>
      <c r="FC94" s="743"/>
      <c r="FD94" s="743"/>
      <c r="FE94" s="743"/>
      <c r="FF94" s="743"/>
      <c r="FG94" s="744"/>
    </row>
    <row r="95" spans="2:163" ht="8.65" customHeight="1">
      <c r="B95" s="660" t="s">
        <v>633</v>
      </c>
      <c r="C95" s="661"/>
      <c r="D95" s="661"/>
      <c r="E95" s="661"/>
      <c r="F95" s="661"/>
      <c r="G95" s="661"/>
      <c r="H95" s="661"/>
      <c r="I95" s="661"/>
      <c r="J95" s="661"/>
      <c r="K95" s="661"/>
      <c r="L95" s="661"/>
      <c r="M95" s="661"/>
      <c r="N95" s="661"/>
      <c r="O95" s="662"/>
      <c r="P95" s="707" t="s">
        <v>634</v>
      </c>
      <c r="Q95" s="708"/>
      <c r="R95" s="708"/>
      <c r="S95" s="708"/>
      <c r="T95" s="708"/>
      <c r="U95" s="708"/>
      <c r="V95" s="708"/>
      <c r="W95" s="708"/>
      <c r="X95" s="708"/>
      <c r="Y95" s="708"/>
      <c r="Z95" s="708"/>
      <c r="AA95" s="708"/>
      <c r="AB95" s="708"/>
      <c r="AC95" s="708"/>
      <c r="AD95" s="708"/>
      <c r="AE95" s="708"/>
      <c r="AF95" s="708"/>
      <c r="AG95" s="708"/>
      <c r="AH95" s="708"/>
      <c r="AI95" s="708"/>
      <c r="AJ95" s="708"/>
      <c r="AK95" s="708"/>
      <c r="AL95" s="708"/>
      <c r="AM95" s="708"/>
      <c r="AN95" s="708"/>
      <c r="AO95" s="708"/>
      <c r="AP95" s="708"/>
      <c r="AQ95" s="708"/>
      <c r="AR95" s="708"/>
      <c r="AS95" s="708"/>
      <c r="AT95" s="709"/>
      <c r="AU95" s="678"/>
      <c r="AV95" s="679"/>
      <c r="AW95" s="679"/>
      <c r="AX95" s="679"/>
      <c r="AY95" s="679"/>
      <c r="AZ95" s="679"/>
      <c r="BA95" s="679"/>
      <c r="BB95" s="679"/>
      <c r="BC95" s="679"/>
      <c r="BD95" s="679"/>
      <c r="BE95" s="679"/>
      <c r="BF95" s="679"/>
      <c r="BG95" s="679"/>
      <c r="BH95" s="679"/>
      <c r="BI95" s="679"/>
      <c r="BJ95" s="679"/>
      <c r="BK95" s="679"/>
      <c r="BL95" s="679"/>
      <c r="BM95" s="679"/>
      <c r="BN95" s="679"/>
      <c r="BO95" s="679"/>
      <c r="BP95" s="679"/>
      <c r="BQ95" s="679"/>
      <c r="BR95" s="679"/>
      <c r="BS95" s="680"/>
      <c r="BT95" s="644"/>
      <c r="BU95" s="644"/>
      <c r="BV95" s="644"/>
      <c r="BW95" s="644"/>
      <c r="BX95" s="645"/>
      <c r="BY95" s="694"/>
      <c r="BZ95" s="695"/>
      <c r="CA95" s="695"/>
      <c r="CB95" s="695"/>
      <c r="CC95" s="695"/>
      <c r="CD95" s="695"/>
      <c r="CE95" s="695"/>
      <c r="CF95" s="695"/>
      <c r="CG95" s="695"/>
      <c r="CH95" s="695"/>
      <c r="CI95" s="695"/>
      <c r="CJ95" s="695"/>
      <c r="CK95" s="695"/>
      <c r="CL95" s="695"/>
      <c r="CM95" s="695"/>
      <c r="CN95" s="695"/>
      <c r="CO95" s="695"/>
      <c r="CP95" s="695"/>
      <c r="CQ95" s="695"/>
      <c r="CR95" s="695"/>
      <c r="CS95" s="695"/>
      <c r="CT95" s="695"/>
      <c r="CU95" s="695"/>
      <c r="CV95" s="695"/>
      <c r="CW95" s="695"/>
      <c r="CX95" s="695"/>
      <c r="CY95" s="695"/>
      <c r="CZ95" s="695"/>
      <c r="DA95" s="695"/>
      <c r="DB95" s="695"/>
      <c r="DC95" s="695"/>
      <c r="DD95" s="695"/>
      <c r="DE95" s="695"/>
      <c r="DF95" s="695"/>
      <c r="DG95" s="695"/>
      <c r="DH95" s="695"/>
      <c r="DI95" s="696"/>
      <c r="DJ95" s="742" t="s">
        <v>635</v>
      </c>
      <c r="DK95" s="743"/>
      <c r="DL95" s="743"/>
      <c r="DM95" s="743"/>
      <c r="DN95" s="743"/>
      <c r="DO95" s="743"/>
      <c r="DP95" s="743"/>
      <c r="DQ95" s="743"/>
      <c r="DR95" s="743"/>
      <c r="DS95" s="743"/>
      <c r="DT95" s="743"/>
      <c r="DU95" s="743"/>
      <c r="DV95" s="743"/>
      <c r="DW95" s="743"/>
      <c r="DX95" s="743"/>
      <c r="DY95" s="743"/>
      <c r="DZ95" s="743"/>
      <c r="EA95" s="743"/>
      <c r="EB95" s="743"/>
      <c r="EC95" s="743"/>
      <c r="ED95" s="743"/>
      <c r="EE95" s="743"/>
      <c r="EF95" s="743"/>
      <c r="EG95" s="743"/>
      <c r="EH95" s="743"/>
      <c r="EI95" s="743"/>
      <c r="EJ95" s="743"/>
      <c r="EK95" s="743"/>
      <c r="EL95" s="743"/>
      <c r="EM95" s="743"/>
      <c r="EN95" s="743"/>
      <c r="EO95" s="743"/>
      <c r="EP95" s="743"/>
      <c r="EQ95" s="743"/>
      <c r="ER95" s="743"/>
      <c r="ES95" s="743"/>
      <c r="ET95" s="743"/>
      <c r="EU95" s="743"/>
      <c r="EV95" s="743"/>
      <c r="EW95" s="743"/>
      <c r="EX95" s="743"/>
      <c r="EY95" s="743"/>
      <c r="EZ95" s="743"/>
      <c r="FA95" s="743"/>
      <c r="FB95" s="743"/>
      <c r="FC95" s="743"/>
      <c r="FD95" s="743"/>
      <c r="FE95" s="743"/>
      <c r="FF95" s="743"/>
      <c r="FG95" s="744"/>
    </row>
    <row r="96" spans="2:163" ht="8.65" customHeight="1">
      <c r="B96" s="663"/>
      <c r="C96" s="664"/>
      <c r="D96" s="664"/>
      <c r="E96" s="664"/>
      <c r="F96" s="664"/>
      <c r="G96" s="664"/>
      <c r="H96" s="664"/>
      <c r="I96" s="664"/>
      <c r="J96" s="664"/>
      <c r="K96" s="664"/>
      <c r="L96" s="664"/>
      <c r="M96" s="664"/>
      <c r="N96" s="664"/>
      <c r="O96" s="665"/>
      <c r="P96" s="710"/>
      <c r="Q96" s="711"/>
      <c r="R96" s="711"/>
      <c r="S96" s="711"/>
      <c r="T96" s="711"/>
      <c r="U96" s="711"/>
      <c r="V96" s="711"/>
      <c r="W96" s="711"/>
      <c r="X96" s="711"/>
      <c r="Y96" s="711"/>
      <c r="Z96" s="711"/>
      <c r="AA96" s="711"/>
      <c r="AB96" s="711"/>
      <c r="AC96" s="711"/>
      <c r="AD96" s="711"/>
      <c r="AE96" s="711"/>
      <c r="AF96" s="711"/>
      <c r="AG96" s="711"/>
      <c r="AH96" s="711"/>
      <c r="AI96" s="711"/>
      <c r="AJ96" s="711"/>
      <c r="AK96" s="711"/>
      <c r="AL96" s="711"/>
      <c r="AM96" s="711"/>
      <c r="AN96" s="711"/>
      <c r="AO96" s="711"/>
      <c r="AP96" s="711"/>
      <c r="AQ96" s="711"/>
      <c r="AR96" s="711"/>
      <c r="AS96" s="711"/>
      <c r="AT96" s="712"/>
      <c r="AU96" s="681" t="s">
        <v>636</v>
      </c>
      <c r="AV96" s="682"/>
      <c r="AW96" s="682"/>
      <c r="AX96" s="682"/>
      <c r="AY96" s="682"/>
      <c r="AZ96" s="682"/>
      <c r="BA96" s="682"/>
      <c r="BB96" s="682"/>
      <c r="BC96" s="682"/>
      <c r="BD96" s="682"/>
      <c r="BE96" s="682"/>
      <c r="BF96" s="682"/>
      <c r="BG96" s="682"/>
      <c r="BH96" s="682"/>
      <c r="BI96" s="682"/>
      <c r="BJ96" s="682"/>
      <c r="BK96" s="682"/>
      <c r="BL96" s="682"/>
      <c r="BM96" s="682"/>
      <c r="BN96" s="682"/>
      <c r="BO96" s="682"/>
      <c r="BP96" s="682"/>
      <c r="BQ96" s="682"/>
      <c r="BR96" s="682"/>
      <c r="BS96" s="682"/>
      <c r="BT96" s="682"/>
      <c r="BU96" s="682"/>
      <c r="BV96" s="682"/>
      <c r="BW96" s="682"/>
      <c r="BX96" s="683"/>
      <c r="BY96" s="1007" t="s">
        <v>637</v>
      </c>
      <c r="BZ96" s="1008"/>
      <c r="CA96" s="1008"/>
      <c r="CB96" s="1008"/>
      <c r="CC96" s="1008"/>
      <c r="CD96" s="1008"/>
      <c r="CE96" s="1008"/>
      <c r="CF96" s="1008"/>
      <c r="CG96" s="1008"/>
      <c r="CH96" s="1008"/>
      <c r="CI96" s="1008"/>
      <c r="CJ96" s="1008"/>
      <c r="CK96" s="1008"/>
      <c r="CL96" s="1008"/>
      <c r="CM96" s="1008"/>
      <c r="CN96" s="1008"/>
      <c r="CO96" s="1008"/>
      <c r="CP96" s="1008"/>
      <c r="CQ96" s="1008"/>
      <c r="CR96" s="1008" t="s">
        <v>638</v>
      </c>
      <c r="CS96" s="1008"/>
      <c r="CT96" s="1008"/>
      <c r="CU96" s="1008"/>
      <c r="CV96" s="1008"/>
      <c r="CW96" s="1008"/>
      <c r="CX96" s="1008"/>
      <c r="CY96" s="1008"/>
      <c r="CZ96" s="1008"/>
      <c r="DA96" s="1008"/>
      <c r="DB96" s="1008"/>
      <c r="DC96" s="1008"/>
      <c r="DD96" s="1008"/>
      <c r="DE96" s="1008"/>
      <c r="DF96" s="1008"/>
      <c r="DG96" s="1008"/>
      <c r="DH96" s="1008"/>
      <c r="DI96" s="1011"/>
      <c r="DJ96" s="745"/>
      <c r="DK96" s="743"/>
      <c r="DL96" s="743"/>
      <c r="DM96" s="743"/>
      <c r="DN96" s="743"/>
      <c r="DO96" s="743"/>
      <c r="DP96" s="743"/>
      <c r="DQ96" s="743"/>
      <c r="DR96" s="743"/>
      <c r="DS96" s="743"/>
      <c r="DT96" s="743"/>
      <c r="DU96" s="743"/>
      <c r="DV96" s="743"/>
      <c r="DW96" s="743"/>
      <c r="DX96" s="743"/>
      <c r="DY96" s="743"/>
      <c r="DZ96" s="743"/>
      <c r="EA96" s="743"/>
      <c r="EB96" s="743"/>
      <c r="EC96" s="743"/>
      <c r="ED96" s="743"/>
      <c r="EE96" s="743"/>
      <c r="EF96" s="743"/>
      <c r="EG96" s="743"/>
      <c r="EH96" s="743"/>
      <c r="EI96" s="743"/>
      <c r="EJ96" s="743"/>
      <c r="EK96" s="743"/>
      <c r="EL96" s="743"/>
      <c r="EM96" s="743"/>
      <c r="EN96" s="743"/>
      <c r="EO96" s="743"/>
      <c r="EP96" s="743"/>
      <c r="EQ96" s="743"/>
      <c r="ER96" s="743"/>
      <c r="ES96" s="743"/>
      <c r="ET96" s="743"/>
      <c r="EU96" s="743"/>
      <c r="EV96" s="743"/>
      <c r="EW96" s="743"/>
      <c r="EX96" s="743"/>
      <c r="EY96" s="743"/>
      <c r="EZ96" s="743"/>
      <c r="FA96" s="743"/>
      <c r="FB96" s="743"/>
      <c r="FC96" s="743"/>
      <c r="FD96" s="743"/>
      <c r="FE96" s="743"/>
      <c r="FF96" s="743"/>
      <c r="FG96" s="744"/>
    </row>
    <row r="97" spans="2:163" ht="8.65" customHeight="1">
      <c r="B97" s="663"/>
      <c r="C97" s="664"/>
      <c r="D97" s="664"/>
      <c r="E97" s="664"/>
      <c r="F97" s="664"/>
      <c r="G97" s="664"/>
      <c r="H97" s="664"/>
      <c r="I97" s="664"/>
      <c r="J97" s="664"/>
      <c r="K97" s="664"/>
      <c r="L97" s="664"/>
      <c r="M97" s="664"/>
      <c r="N97" s="664"/>
      <c r="O97" s="665"/>
      <c r="P97" s="710"/>
      <c r="Q97" s="711"/>
      <c r="R97" s="711"/>
      <c r="S97" s="711"/>
      <c r="T97" s="711"/>
      <c r="U97" s="711"/>
      <c r="V97" s="711"/>
      <c r="W97" s="711"/>
      <c r="X97" s="711"/>
      <c r="Y97" s="711"/>
      <c r="Z97" s="711"/>
      <c r="AA97" s="711"/>
      <c r="AB97" s="711"/>
      <c r="AC97" s="711"/>
      <c r="AD97" s="711"/>
      <c r="AE97" s="711"/>
      <c r="AF97" s="711"/>
      <c r="AG97" s="711"/>
      <c r="AH97" s="711"/>
      <c r="AI97" s="711"/>
      <c r="AJ97" s="711"/>
      <c r="AK97" s="711"/>
      <c r="AL97" s="711"/>
      <c r="AM97" s="711"/>
      <c r="AN97" s="711"/>
      <c r="AO97" s="711"/>
      <c r="AP97" s="711"/>
      <c r="AQ97" s="711"/>
      <c r="AR97" s="711"/>
      <c r="AS97" s="711"/>
      <c r="AT97" s="712"/>
      <c r="AU97" s="684"/>
      <c r="AV97" s="685"/>
      <c r="AW97" s="685"/>
      <c r="AX97" s="685"/>
      <c r="AY97" s="685"/>
      <c r="AZ97" s="685"/>
      <c r="BA97" s="685"/>
      <c r="BB97" s="685"/>
      <c r="BC97" s="685"/>
      <c r="BD97" s="685"/>
      <c r="BE97" s="685"/>
      <c r="BF97" s="685"/>
      <c r="BG97" s="685"/>
      <c r="BH97" s="685"/>
      <c r="BI97" s="685"/>
      <c r="BJ97" s="685"/>
      <c r="BK97" s="685"/>
      <c r="BL97" s="685"/>
      <c r="BM97" s="685"/>
      <c r="BN97" s="685"/>
      <c r="BO97" s="685"/>
      <c r="BP97" s="685"/>
      <c r="BQ97" s="685"/>
      <c r="BR97" s="685"/>
      <c r="BS97" s="685"/>
      <c r="BT97" s="685"/>
      <c r="BU97" s="685"/>
      <c r="BV97" s="685"/>
      <c r="BW97" s="685"/>
      <c r="BX97" s="686"/>
      <c r="BY97" s="1009"/>
      <c r="BZ97" s="1010"/>
      <c r="CA97" s="1010"/>
      <c r="CB97" s="1010"/>
      <c r="CC97" s="1010"/>
      <c r="CD97" s="1010"/>
      <c r="CE97" s="1010"/>
      <c r="CF97" s="1010"/>
      <c r="CG97" s="1010"/>
      <c r="CH97" s="1010"/>
      <c r="CI97" s="1010"/>
      <c r="CJ97" s="1010"/>
      <c r="CK97" s="1010"/>
      <c r="CL97" s="1010"/>
      <c r="CM97" s="1010"/>
      <c r="CN97" s="1010"/>
      <c r="CO97" s="1010"/>
      <c r="CP97" s="1010"/>
      <c r="CQ97" s="1010"/>
      <c r="CR97" s="1010"/>
      <c r="CS97" s="1010"/>
      <c r="CT97" s="1010"/>
      <c r="CU97" s="1010"/>
      <c r="CV97" s="1010"/>
      <c r="CW97" s="1010"/>
      <c r="CX97" s="1010"/>
      <c r="CY97" s="1010"/>
      <c r="CZ97" s="1010"/>
      <c r="DA97" s="1010"/>
      <c r="DB97" s="1010"/>
      <c r="DC97" s="1010"/>
      <c r="DD97" s="1010"/>
      <c r="DE97" s="1010"/>
      <c r="DF97" s="1010"/>
      <c r="DG97" s="1010"/>
      <c r="DH97" s="1010"/>
      <c r="DI97" s="1012"/>
      <c r="DJ97" s="745"/>
      <c r="DK97" s="743"/>
      <c r="DL97" s="743"/>
      <c r="DM97" s="743"/>
      <c r="DN97" s="743"/>
      <c r="DO97" s="743"/>
      <c r="DP97" s="743"/>
      <c r="DQ97" s="743"/>
      <c r="DR97" s="743"/>
      <c r="DS97" s="743"/>
      <c r="DT97" s="743"/>
      <c r="DU97" s="743"/>
      <c r="DV97" s="743"/>
      <c r="DW97" s="743"/>
      <c r="DX97" s="743"/>
      <c r="DY97" s="743"/>
      <c r="DZ97" s="743"/>
      <c r="EA97" s="743"/>
      <c r="EB97" s="743"/>
      <c r="EC97" s="743"/>
      <c r="ED97" s="743"/>
      <c r="EE97" s="743"/>
      <c r="EF97" s="743"/>
      <c r="EG97" s="743"/>
      <c r="EH97" s="743"/>
      <c r="EI97" s="743"/>
      <c r="EJ97" s="743"/>
      <c r="EK97" s="743"/>
      <c r="EL97" s="743"/>
      <c r="EM97" s="743"/>
      <c r="EN97" s="743"/>
      <c r="EO97" s="743"/>
      <c r="EP97" s="743"/>
      <c r="EQ97" s="743"/>
      <c r="ER97" s="743"/>
      <c r="ES97" s="743"/>
      <c r="ET97" s="743"/>
      <c r="EU97" s="743"/>
      <c r="EV97" s="743"/>
      <c r="EW97" s="743"/>
      <c r="EX97" s="743"/>
      <c r="EY97" s="743"/>
      <c r="EZ97" s="743"/>
      <c r="FA97" s="743"/>
      <c r="FB97" s="743"/>
      <c r="FC97" s="743"/>
      <c r="FD97" s="743"/>
      <c r="FE97" s="743"/>
      <c r="FF97" s="743"/>
      <c r="FG97" s="744"/>
    </row>
    <row r="98" spans="2:163" ht="8.65" customHeight="1">
      <c r="B98" s="657" t="s">
        <v>639</v>
      </c>
      <c r="C98" s="658"/>
      <c r="D98" s="658"/>
      <c r="E98" s="658"/>
      <c r="F98" s="658"/>
      <c r="G98" s="658"/>
      <c r="H98" s="658"/>
      <c r="I98" s="658"/>
      <c r="J98" s="658"/>
      <c r="K98" s="658"/>
      <c r="L98" s="658"/>
      <c r="M98" s="658"/>
      <c r="N98" s="658"/>
      <c r="O98" s="659"/>
      <c r="P98" s="654" t="s">
        <v>640</v>
      </c>
      <c r="Q98" s="655"/>
      <c r="R98" s="655"/>
      <c r="S98" s="655"/>
      <c r="T98" s="655"/>
      <c r="U98" s="655"/>
      <c r="V98" s="655"/>
      <c r="W98" s="655"/>
      <c r="X98" s="655"/>
      <c r="Y98" s="655"/>
      <c r="Z98" s="655"/>
      <c r="AA98" s="655"/>
      <c r="AB98" s="655"/>
      <c r="AC98" s="655"/>
      <c r="AD98" s="655"/>
      <c r="AE98" s="655"/>
      <c r="AF98" s="655"/>
      <c r="AG98" s="655"/>
      <c r="AH98" s="655"/>
      <c r="AI98" s="655"/>
      <c r="AJ98" s="655"/>
      <c r="AK98" s="655"/>
      <c r="AL98" s="655"/>
      <c r="AM98" s="655"/>
      <c r="AN98" s="655"/>
      <c r="AO98" s="655"/>
      <c r="AP98" s="655"/>
      <c r="AQ98" s="655"/>
      <c r="AR98" s="655"/>
      <c r="AS98" s="655"/>
      <c r="AT98" s="656"/>
      <c r="AU98" s="684"/>
      <c r="AV98" s="685"/>
      <c r="AW98" s="685"/>
      <c r="AX98" s="685"/>
      <c r="AY98" s="685"/>
      <c r="AZ98" s="685"/>
      <c r="BA98" s="685"/>
      <c r="BB98" s="685"/>
      <c r="BC98" s="685"/>
      <c r="BD98" s="685"/>
      <c r="BE98" s="685"/>
      <c r="BF98" s="685"/>
      <c r="BG98" s="685"/>
      <c r="BH98" s="685"/>
      <c r="BI98" s="685"/>
      <c r="BJ98" s="685"/>
      <c r="BK98" s="685"/>
      <c r="BL98" s="685"/>
      <c r="BM98" s="685"/>
      <c r="BN98" s="685"/>
      <c r="BO98" s="685"/>
      <c r="BP98" s="685"/>
      <c r="BQ98" s="685"/>
      <c r="BR98" s="685"/>
      <c r="BS98" s="685"/>
      <c r="BT98" s="685"/>
      <c r="BU98" s="685"/>
      <c r="BV98" s="685"/>
      <c r="BW98" s="685"/>
      <c r="BX98" s="686"/>
      <c r="BY98" s="1009"/>
      <c r="BZ98" s="1010"/>
      <c r="CA98" s="1010"/>
      <c r="CB98" s="1010"/>
      <c r="CC98" s="1010"/>
      <c r="CD98" s="1010"/>
      <c r="CE98" s="1010"/>
      <c r="CF98" s="1010"/>
      <c r="CG98" s="1010"/>
      <c r="CH98" s="1010"/>
      <c r="CI98" s="1010"/>
      <c r="CJ98" s="1010"/>
      <c r="CK98" s="1010"/>
      <c r="CL98" s="1010"/>
      <c r="CM98" s="1010"/>
      <c r="CN98" s="1010"/>
      <c r="CO98" s="1010"/>
      <c r="CP98" s="1010"/>
      <c r="CQ98" s="1010"/>
      <c r="CR98" s="1010"/>
      <c r="CS98" s="1010"/>
      <c r="CT98" s="1010"/>
      <c r="CU98" s="1010"/>
      <c r="CV98" s="1010"/>
      <c r="CW98" s="1010"/>
      <c r="CX98" s="1010"/>
      <c r="CY98" s="1010"/>
      <c r="CZ98" s="1010"/>
      <c r="DA98" s="1010"/>
      <c r="DB98" s="1010"/>
      <c r="DC98" s="1010"/>
      <c r="DD98" s="1010"/>
      <c r="DE98" s="1010"/>
      <c r="DF98" s="1010"/>
      <c r="DG98" s="1010"/>
      <c r="DH98" s="1010"/>
      <c r="DI98" s="1012"/>
      <c r="DJ98" s="672" t="s">
        <v>641</v>
      </c>
      <c r="DK98" s="673"/>
      <c r="DL98" s="673"/>
      <c r="DM98" s="673"/>
      <c r="DN98" s="673"/>
      <c r="DO98" s="673"/>
      <c r="DP98" s="673"/>
      <c r="DQ98" s="673"/>
      <c r="DR98" s="673"/>
      <c r="DS98" s="673"/>
      <c r="DT98" s="673"/>
      <c r="DU98" s="673"/>
      <c r="DV98" s="673"/>
      <c r="DW98" s="673"/>
      <c r="DX98" s="673"/>
      <c r="DY98" s="673"/>
      <c r="DZ98" s="673"/>
      <c r="EA98" s="673"/>
      <c r="EB98" s="673"/>
      <c r="EC98" s="673"/>
      <c r="ED98" s="673"/>
      <c r="EE98" s="673"/>
      <c r="EF98" s="673"/>
      <c r="EG98" s="673"/>
      <c r="EH98" s="673"/>
      <c r="EI98" s="673"/>
      <c r="EJ98" s="673"/>
      <c r="EK98" s="673"/>
      <c r="EL98" s="673"/>
      <c r="EM98" s="673"/>
      <c r="EN98" s="673"/>
      <c r="EO98" s="673"/>
      <c r="EP98" s="673"/>
      <c r="EQ98" s="673"/>
      <c r="ER98" s="673"/>
      <c r="ES98" s="673"/>
      <c r="ET98" s="673"/>
      <c r="EU98" s="673"/>
      <c r="EV98" s="673"/>
      <c r="EW98" s="673"/>
      <c r="EX98" s="673"/>
      <c r="EY98" s="673"/>
      <c r="EZ98" s="673"/>
      <c r="FA98" s="673"/>
      <c r="FB98" s="673"/>
      <c r="FC98" s="673"/>
      <c r="FD98" s="673"/>
      <c r="FE98" s="673"/>
      <c r="FF98" s="673"/>
      <c r="FG98" s="674"/>
    </row>
    <row r="99" spans="2:163" ht="8.65" customHeight="1">
      <c r="B99" s="657"/>
      <c r="C99" s="658"/>
      <c r="D99" s="658"/>
      <c r="E99" s="658"/>
      <c r="F99" s="658"/>
      <c r="G99" s="658"/>
      <c r="H99" s="658"/>
      <c r="I99" s="658"/>
      <c r="J99" s="658"/>
      <c r="K99" s="658"/>
      <c r="L99" s="658"/>
      <c r="M99" s="658"/>
      <c r="N99" s="658"/>
      <c r="O99" s="659"/>
      <c r="P99" s="654"/>
      <c r="Q99" s="655"/>
      <c r="R99" s="655"/>
      <c r="S99" s="655"/>
      <c r="T99" s="655"/>
      <c r="U99" s="655"/>
      <c r="V99" s="655"/>
      <c r="W99" s="655"/>
      <c r="X99" s="655"/>
      <c r="Y99" s="655"/>
      <c r="Z99" s="655"/>
      <c r="AA99" s="655"/>
      <c r="AB99" s="655"/>
      <c r="AC99" s="655"/>
      <c r="AD99" s="655"/>
      <c r="AE99" s="655"/>
      <c r="AF99" s="655"/>
      <c r="AG99" s="655"/>
      <c r="AH99" s="655"/>
      <c r="AI99" s="655"/>
      <c r="AJ99" s="655"/>
      <c r="AK99" s="655"/>
      <c r="AL99" s="655"/>
      <c r="AM99" s="655"/>
      <c r="AN99" s="655"/>
      <c r="AO99" s="655"/>
      <c r="AP99" s="655"/>
      <c r="AQ99" s="655"/>
      <c r="AR99" s="655"/>
      <c r="AS99" s="655"/>
      <c r="AT99" s="656"/>
      <c r="AU99" s="684" t="s">
        <v>642</v>
      </c>
      <c r="AV99" s="685"/>
      <c r="AW99" s="685"/>
      <c r="AX99" s="685"/>
      <c r="AY99" s="685"/>
      <c r="AZ99" s="685"/>
      <c r="BA99" s="685"/>
      <c r="BB99" s="685"/>
      <c r="BC99" s="685"/>
      <c r="BD99" s="685"/>
      <c r="BE99" s="685"/>
      <c r="BF99" s="685"/>
      <c r="BG99" s="685"/>
      <c r="BH99" s="685"/>
      <c r="BI99" s="685"/>
      <c r="BJ99" s="685"/>
      <c r="BK99" s="685"/>
      <c r="BL99" s="685"/>
      <c r="BM99" s="685"/>
      <c r="BN99" s="685"/>
      <c r="BO99" s="685"/>
      <c r="BP99" s="685"/>
      <c r="BQ99" s="685"/>
      <c r="BR99" s="685"/>
      <c r="BS99" s="685"/>
      <c r="BT99" s="685"/>
      <c r="BU99" s="685"/>
      <c r="BV99" s="685"/>
      <c r="BW99" s="685"/>
      <c r="BX99" s="686"/>
      <c r="BY99" s="981" t="s">
        <v>643</v>
      </c>
      <c r="BZ99" s="982"/>
      <c r="CA99" s="982"/>
      <c r="CB99" s="982"/>
      <c r="CC99" s="982"/>
      <c r="CD99" s="982"/>
      <c r="CE99" s="982"/>
      <c r="CF99" s="982"/>
      <c r="CG99" s="982"/>
      <c r="CH99" s="982"/>
      <c r="CI99" s="982"/>
      <c r="CJ99" s="982"/>
      <c r="CK99" s="982"/>
      <c r="CL99" s="982"/>
      <c r="CM99" s="982"/>
      <c r="CN99" s="982"/>
      <c r="CO99" s="982"/>
      <c r="CP99" s="982"/>
      <c r="CQ99" s="982"/>
      <c r="CR99" s="987" t="s">
        <v>644</v>
      </c>
      <c r="CS99" s="982"/>
      <c r="CT99" s="982"/>
      <c r="CU99" s="982"/>
      <c r="CV99" s="982"/>
      <c r="CW99" s="982"/>
      <c r="CX99" s="982"/>
      <c r="CY99" s="982"/>
      <c r="CZ99" s="982"/>
      <c r="DA99" s="982"/>
      <c r="DB99" s="982"/>
      <c r="DC99" s="982"/>
      <c r="DD99" s="982"/>
      <c r="DE99" s="982"/>
      <c r="DF99" s="982"/>
      <c r="DG99" s="982"/>
      <c r="DH99" s="982"/>
      <c r="DI99" s="988"/>
      <c r="DJ99" s="672"/>
      <c r="DK99" s="673"/>
      <c r="DL99" s="673"/>
      <c r="DM99" s="673"/>
      <c r="DN99" s="673"/>
      <c r="DO99" s="673"/>
      <c r="DP99" s="673"/>
      <c r="DQ99" s="673"/>
      <c r="DR99" s="673"/>
      <c r="DS99" s="673"/>
      <c r="DT99" s="673"/>
      <c r="DU99" s="673"/>
      <c r="DV99" s="673"/>
      <c r="DW99" s="673"/>
      <c r="DX99" s="673"/>
      <c r="DY99" s="673"/>
      <c r="DZ99" s="673"/>
      <c r="EA99" s="673"/>
      <c r="EB99" s="673"/>
      <c r="EC99" s="673"/>
      <c r="ED99" s="673"/>
      <c r="EE99" s="673"/>
      <c r="EF99" s="673"/>
      <c r="EG99" s="673"/>
      <c r="EH99" s="673"/>
      <c r="EI99" s="673"/>
      <c r="EJ99" s="673"/>
      <c r="EK99" s="673"/>
      <c r="EL99" s="673"/>
      <c r="EM99" s="673"/>
      <c r="EN99" s="673"/>
      <c r="EO99" s="673"/>
      <c r="EP99" s="673"/>
      <c r="EQ99" s="673"/>
      <c r="ER99" s="673"/>
      <c r="ES99" s="673"/>
      <c r="ET99" s="673"/>
      <c r="EU99" s="673"/>
      <c r="EV99" s="673"/>
      <c r="EW99" s="673"/>
      <c r="EX99" s="673"/>
      <c r="EY99" s="673"/>
      <c r="EZ99" s="673"/>
      <c r="FA99" s="673"/>
      <c r="FB99" s="673"/>
      <c r="FC99" s="673"/>
      <c r="FD99" s="673"/>
      <c r="FE99" s="673"/>
      <c r="FF99" s="673"/>
      <c r="FG99" s="674"/>
    </row>
    <row r="100" spans="2:163" ht="8.65" customHeight="1">
      <c r="B100" s="657"/>
      <c r="C100" s="658"/>
      <c r="D100" s="658"/>
      <c r="E100" s="658"/>
      <c r="F100" s="658"/>
      <c r="G100" s="658"/>
      <c r="H100" s="658"/>
      <c r="I100" s="658"/>
      <c r="J100" s="658"/>
      <c r="K100" s="658"/>
      <c r="L100" s="658"/>
      <c r="M100" s="658"/>
      <c r="N100" s="658"/>
      <c r="O100" s="659"/>
      <c r="P100" s="654"/>
      <c r="Q100" s="655"/>
      <c r="R100" s="655"/>
      <c r="S100" s="655"/>
      <c r="T100" s="655"/>
      <c r="U100" s="655"/>
      <c r="V100" s="655"/>
      <c r="W100" s="655"/>
      <c r="X100" s="655"/>
      <c r="Y100" s="655"/>
      <c r="Z100" s="655"/>
      <c r="AA100" s="655"/>
      <c r="AB100" s="655"/>
      <c r="AC100" s="655"/>
      <c r="AD100" s="655"/>
      <c r="AE100" s="655"/>
      <c r="AF100" s="655"/>
      <c r="AG100" s="655"/>
      <c r="AH100" s="655"/>
      <c r="AI100" s="655"/>
      <c r="AJ100" s="655"/>
      <c r="AK100" s="655"/>
      <c r="AL100" s="655"/>
      <c r="AM100" s="655"/>
      <c r="AN100" s="655"/>
      <c r="AO100" s="655"/>
      <c r="AP100" s="655"/>
      <c r="AQ100" s="655"/>
      <c r="AR100" s="655"/>
      <c r="AS100" s="655"/>
      <c r="AT100" s="656"/>
      <c r="AU100" s="684"/>
      <c r="AV100" s="685"/>
      <c r="AW100" s="685"/>
      <c r="AX100" s="685"/>
      <c r="AY100" s="685"/>
      <c r="AZ100" s="685"/>
      <c r="BA100" s="685"/>
      <c r="BB100" s="685"/>
      <c r="BC100" s="685"/>
      <c r="BD100" s="685"/>
      <c r="BE100" s="685"/>
      <c r="BF100" s="685"/>
      <c r="BG100" s="685"/>
      <c r="BH100" s="685"/>
      <c r="BI100" s="685"/>
      <c r="BJ100" s="685"/>
      <c r="BK100" s="685"/>
      <c r="BL100" s="685"/>
      <c r="BM100" s="685"/>
      <c r="BN100" s="685"/>
      <c r="BO100" s="685"/>
      <c r="BP100" s="685"/>
      <c r="BQ100" s="685"/>
      <c r="BR100" s="685"/>
      <c r="BS100" s="685"/>
      <c r="BT100" s="685"/>
      <c r="BU100" s="685"/>
      <c r="BV100" s="685"/>
      <c r="BW100" s="685"/>
      <c r="BX100" s="686"/>
      <c r="BY100" s="983"/>
      <c r="BZ100" s="984"/>
      <c r="CA100" s="984"/>
      <c r="CB100" s="984"/>
      <c r="CC100" s="984"/>
      <c r="CD100" s="984"/>
      <c r="CE100" s="984"/>
      <c r="CF100" s="984"/>
      <c r="CG100" s="984"/>
      <c r="CH100" s="984"/>
      <c r="CI100" s="984"/>
      <c r="CJ100" s="984"/>
      <c r="CK100" s="984"/>
      <c r="CL100" s="984"/>
      <c r="CM100" s="984"/>
      <c r="CN100" s="984"/>
      <c r="CO100" s="984"/>
      <c r="CP100" s="984"/>
      <c r="CQ100" s="984"/>
      <c r="CR100" s="984"/>
      <c r="CS100" s="984"/>
      <c r="CT100" s="984"/>
      <c r="CU100" s="984"/>
      <c r="CV100" s="984"/>
      <c r="CW100" s="984"/>
      <c r="CX100" s="984"/>
      <c r="CY100" s="984"/>
      <c r="CZ100" s="984"/>
      <c r="DA100" s="984"/>
      <c r="DB100" s="984"/>
      <c r="DC100" s="984"/>
      <c r="DD100" s="984"/>
      <c r="DE100" s="984"/>
      <c r="DF100" s="984"/>
      <c r="DG100" s="984"/>
      <c r="DH100" s="984"/>
      <c r="DI100" s="989"/>
      <c r="DJ100" s="672"/>
      <c r="DK100" s="673"/>
      <c r="DL100" s="673"/>
      <c r="DM100" s="673"/>
      <c r="DN100" s="673"/>
      <c r="DO100" s="673"/>
      <c r="DP100" s="673"/>
      <c r="DQ100" s="673"/>
      <c r="DR100" s="673"/>
      <c r="DS100" s="673"/>
      <c r="DT100" s="673"/>
      <c r="DU100" s="673"/>
      <c r="DV100" s="673"/>
      <c r="DW100" s="673"/>
      <c r="DX100" s="673"/>
      <c r="DY100" s="673"/>
      <c r="DZ100" s="673"/>
      <c r="EA100" s="673"/>
      <c r="EB100" s="673"/>
      <c r="EC100" s="673"/>
      <c r="ED100" s="673"/>
      <c r="EE100" s="673"/>
      <c r="EF100" s="673"/>
      <c r="EG100" s="673"/>
      <c r="EH100" s="673"/>
      <c r="EI100" s="673"/>
      <c r="EJ100" s="673"/>
      <c r="EK100" s="673"/>
      <c r="EL100" s="673"/>
      <c r="EM100" s="673"/>
      <c r="EN100" s="673"/>
      <c r="EO100" s="673"/>
      <c r="EP100" s="673"/>
      <c r="EQ100" s="673"/>
      <c r="ER100" s="673"/>
      <c r="ES100" s="673"/>
      <c r="ET100" s="673"/>
      <c r="EU100" s="673"/>
      <c r="EV100" s="673"/>
      <c r="EW100" s="673"/>
      <c r="EX100" s="673"/>
      <c r="EY100" s="673"/>
      <c r="EZ100" s="673"/>
      <c r="FA100" s="673"/>
      <c r="FB100" s="673"/>
      <c r="FC100" s="673"/>
      <c r="FD100" s="673"/>
      <c r="FE100" s="673"/>
      <c r="FF100" s="673"/>
      <c r="FG100" s="674"/>
    </row>
    <row r="101" spans="2:163" ht="8.65" customHeight="1">
      <c r="B101" s="657" t="s">
        <v>645</v>
      </c>
      <c r="C101" s="658"/>
      <c r="D101" s="658"/>
      <c r="E101" s="658"/>
      <c r="F101" s="658"/>
      <c r="G101" s="658"/>
      <c r="H101" s="658"/>
      <c r="I101" s="658"/>
      <c r="J101" s="658"/>
      <c r="K101" s="658"/>
      <c r="L101" s="658"/>
      <c r="M101" s="658"/>
      <c r="N101" s="658"/>
      <c r="O101" s="659"/>
      <c r="P101" s="654" t="s">
        <v>646</v>
      </c>
      <c r="Q101" s="655"/>
      <c r="R101" s="655"/>
      <c r="S101" s="655"/>
      <c r="T101" s="655"/>
      <c r="U101" s="655"/>
      <c r="V101" s="655"/>
      <c r="W101" s="655"/>
      <c r="X101" s="655"/>
      <c r="Y101" s="655"/>
      <c r="Z101" s="655"/>
      <c r="AA101" s="655"/>
      <c r="AB101" s="655"/>
      <c r="AC101" s="655"/>
      <c r="AD101" s="655"/>
      <c r="AE101" s="655"/>
      <c r="AF101" s="655"/>
      <c r="AG101" s="655"/>
      <c r="AH101" s="655"/>
      <c r="AI101" s="655"/>
      <c r="AJ101" s="655"/>
      <c r="AK101" s="655"/>
      <c r="AL101" s="655"/>
      <c r="AM101" s="655"/>
      <c r="AN101" s="655"/>
      <c r="AO101" s="655"/>
      <c r="AP101" s="655"/>
      <c r="AQ101" s="655"/>
      <c r="AR101" s="655"/>
      <c r="AS101" s="655"/>
      <c r="AT101" s="656"/>
      <c r="AU101" s="1016" t="s">
        <v>647</v>
      </c>
      <c r="AV101" s="1017"/>
      <c r="AW101" s="1017"/>
      <c r="AX101" s="1017"/>
      <c r="AY101" s="1017"/>
      <c r="AZ101" s="1017"/>
      <c r="BA101" s="1017"/>
      <c r="BB101" s="1017"/>
      <c r="BC101" s="1017"/>
      <c r="BD101" s="1017"/>
      <c r="BE101" s="1017"/>
      <c r="BF101" s="1017"/>
      <c r="BG101" s="1017"/>
      <c r="BH101" s="1017"/>
      <c r="BI101" s="1017"/>
      <c r="BJ101" s="1017"/>
      <c r="BK101" s="1017"/>
      <c r="BL101" s="1017"/>
      <c r="BM101" s="1017"/>
      <c r="BN101" s="1017"/>
      <c r="BO101" s="1017"/>
      <c r="BP101" s="1017"/>
      <c r="BQ101" s="1017"/>
      <c r="BR101" s="1017"/>
      <c r="BS101" s="1017"/>
      <c r="BT101" s="1017"/>
      <c r="BU101" s="1017"/>
      <c r="BV101" s="1017"/>
      <c r="BW101" s="1017"/>
      <c r="BX101" s="1018"/>
      <c r="BY101" s="985"/>
      <c r="BZ101" s="986"/>
      <c r="CA101" s="986"/>
      <c r="CB101" s="986"/>
      <c r="CC101" s="986"/>
      <c r="CD101" s="986"/>
      <c r="CE101" s="986"/>
      <c r="CF101" s="986"/>
      <c r="CG101" s="986"/>
      <c r="CH101" s="986"/>
      <c r="CI101" s="986"/>
      <c r="CJ101" s="986"/>
      <c r="CK101" s="986"/>
      <c r="CL101" s="986"/>
      <c r="CM101" s="986"/>
      <c r="CN101" s="986"/>
      <c r="CO101" s="986"/>
      <c r="CP101" s="986"/>
      <c r="CQ101" s="986"/>
      <c r="CR101" s="986"/>
      <c r="CS101" s="986"/>
      <c r="CT101" s="986"/>
      <c r="CU101" s="986"/>
      <c r="CV101" s="986"/>
      <c r="CW101" s="986"/>
      <c r="CX101" s="986"/>
      <c r="CY101" s="986"/>
      <c r="CZ101" s="986"/>
      <c r="DA101" s="986"/>
      <c r="DB101" s="986"/>
      <c r="DC101" s="986"/>
      <c r="DD101" s="986"/>
      <c r="DE101" s="986"/>
      <c r="DF101" s="986"/>
      <c r="DG101" s="986"/>
      <c r="DH101" s="986"/>
      <c r="DI101" s="990"/>
      <c r="DJ101" s="1000" t="s">
        <v>648</v>
      </c>
      <c r="DK101" s="1001"/>
      <c r="DL101" s="1001"/>
      <c r="DM101" s="1001"/>
      <c r="DN101" s="1001"/>
      <c r="DO101" s="1001"/>
      <c r="DP101" s="1001"/>
      <c r="DQ101" s="1001"/>
      <c r="DR101" s="1001"/>
      <c r="DS101" s="1001"/>
      <c r="DT101" s="1001"/>
      <c r="DU101" s="1001"/>
      <c r="DV101" s="1001"/>
      <c r="DW101" s="1001"/>
      <c r="DX101" s="1001"/>
      <c r="DY101" s="1001"/>
      <c r="DZ101" s="1001"/>
      <c r="EA101" s="1001"/>
      <c r="EB101" s="1001"/>
      <c r="EC101" s="1001"/>
      <c r="ED101" s="1001"/>
      <c r="EE101" s="1001"/>
      <c r="EF101" s="1001"/>
      <c r="EG101" s="1001"/>
      <c r="EH101" s="1001"/>
      <c r="EI101" s="1001"/>
      <c r="EJ101" s="1001"/>
      <c r="EK101" s="1001"/>
      <c r="EL101" s="1001"/>
      <c r="EM101" s="1001"/>
      <c r="EN101" s="1001"/>
      <c r="EO101" s="1001"/>
      <c r="EP101" s="1001"/>
      <c r="EQ101" s="1001"/>
      <c r="ER101" s="1001"/>
      <c r="ES101" s="1001"/>
      <c r="ET101" s="1001"/>
      <c r="EU101" s="1001"/>
      <c r="EV101" s="1001"/>
      <c r="EW101" s="1001"/>
      <c r="EX101" s="1001"/>
      <c r="EY101" s="1001"/>
      <c r="EZ101" s="1001"/>
      <c r="FA101" s="1001"/>
      <c r="FB101" s="1001"/>
      <c r="FC101" s="1001"/>
      <c r="FD101" s="1001"/>
      <c r="FE101" s="1001"/>
      <c r="FF101" s="1001"/>
      <c r="FG101" s="1002"/>
    </row>
    <row r="102" spans="2:163" ht="8.65" customHeight="1">
      <c r="B102" s="657"/>
      <c r="C102" s="658"/>
      <c r="D102" s="658"/>
      <c r="E102" s="658"/>
      <c r="F102" s="658"/>
      <c r="G102" s="658"/>
      <c r="H102" s="658"/>
      <c r="I102" s="658"/>
      <c r="J102" s="658"/>
      <c r="K102" s="658"/>
      <c r="L102" s="658"/>
      <c r="M102" s="658"/>
      <c r="N102" s="658"/>
      <c r="O102" s="659"/>
      <c r="P102" s="654"/>
      <c r="Q102" s="655"/>
      <c r="R102" s="655"/>
      <c r="S102" s="655"/>
      <c r="T102" s="655"/>
      <c r="U102" s="655"/>
      <c r="V102" s="655"/>
      <c r="W102" s="655"/>
      <c r="X102" s="655"/>
      <c r="Y102" s="655"/>
      <c r="Z102" s="655"/>
      <c r="AA102" s="655"/>
      <c r="AB102" s="655"/>
      <c r="AC102" s="655"/>
      <c r="AD102" s="655"/>
      <c r="AE102" s="655"/>
      <c r="AF102" s="655"/>
      <c r="AG102" s="655"/>
      <c r="AH102" s="655"/>
      <c r="AI102" s="655"/>
      <c r="AJ102" s="655"/>
      <c r="AK102" s="655"/>
      <c r="AL102" s="655"/>
      <c r="AM102" s="655"/>
      <c r="AN102" s="655"/>
      <c r="AO102" s="655"/>
      <c r="AP102" s="655"/>
      <c r="AQ102" s="655"/>
      <c r="AR102" s="655"/>
      <c r="AS102" s="655"/>
      <c r="AT102" s="656"/>
      <c r="AU102" s="669"/>
      <c r="AV102" s="670"/>
      <c r="AW102" s="670"/>
      <c r="AX102" s="670"/>
      <c r="AY102" s="670"/>
      <c r="AZ102" s="670"/>
      <c r="BA102" s="670"/>
      <c r="BB102" s="670"/>
      <c r="BC102" s="670"/>
      <c r="BD102" s="670"/>
      <c r="BE102" s="670"/>
      <c r="BF102" s="670"/>
      <c r="BG102" s="670"/>
      <c r="BH102" s="670"/>
      <c r="BI102" s="670"/>
      <c r="BJ102" s="670"/>
      <c r="BK102" s="670"/>
      <c r="BL102" s="670"/>
      <c r="BM102" s="670"/>
      <c r="BN102" s="670"/>
      <c r="BO102" s="670"/>
      <c r="BP102" s="670"/>
      <c r="BQ102" s="670"/>
      <c r="BR102" s="670"/>
      <c r="BS102" s="670"/>
      <c r="BT102" s="670"/>
      <c r="BU102" s="670"/>
      <c r="BV102" s="670"/>
      <c r="BW102" s="670"/>
      <c r="BX102" s="671"/>
      <c r="BY102" s="975" t="s">
        <v>649</v>
      </c>
      <c r="BZ102" s="976"/>
      <c r="CA102" s="976"/>
      <c r="CB102" s="976"/>
      <c r="CC102" s="976"/>
      <c r="CD102" s="976"/>
      <c r="CE102" s="976"/>
      <c r="CF102" s="976"/>
      <c r="CG102" s="976"/>
      <c r="CH102" s="976"/>
      <c r="CI102" s="976"/>
      <c r="CJ102" s="976"/>
      <c r="CK102" s="976"/>
      <c r="CL102" s="976"/>
      <c r="CM102" s="976"/>
      <c r="CN102" s="976"/>
      <c r="CO102" s="976"/>
      <c r="CP102" s="976"/>
      <c r="CQ102" s="976"/>
      <c r="CR102" s="976"/>
      <c r="CS102" s="976"/>
      <c r="CT102" s="976"/>
      <c r="CU102" s="976"/>
      <c r="CV102" s="976"/>
      <c r="CW102" s="976"/>
      <c r="CX102" s="976"/>
      <c r="CY102" s="976"/>
      <c r="CZ102" s="976"/>
      <c r="DA102" s="976"/>
      <c r="DB102" s="976"/>
      <c r="DC102" s="976"/>
      <c r="DD102" s="976"/>
      <c r="DE102" s="976"/>
      <c r="DF102" s="976"/>
      <c r="DG102" s="976"/>
      <c r="DH102" s="976"/>
      <c r="DI102" s="977"/>
      <c r="DJ102" s="1003"/>
      <c r="DK102" s="1001"/>
      <c r="DL102" s="1001"/>
      <c r="DM102" s="1001"/>
      <c r="DN102" s="1001"/>
      <c r="DO102" s="1001"/>
      <c r="DP102" s="1001"/>
      <c r="DQ102" s="1001"/>
      <c r="DR102" s="1001"/>
      <c r="DS102" s="1001"/>
      <c r="DT102" s="1001"/>
      <c r="DU102" s="1001"/>
      <c r="DV102" s="1001"/>
      <c r="DW102" s="1001"/>
      <c r="DX102" s="1001"/>
      <c r="DY102" s="1001"/>
      <c r="DZ102" s="1001"/>
      <c r="EA102" s="1001"/>
      <c r="EB102" s="1001"/>
      <c r="EC102" s="1001"/>
      <c r="ED102" s="1001"/>
      <c r="EE102" s="1001"/>
      <c r="EF102" s="1001"/>
      <c r="EG102" s="1001"/>
      <c r="EH102" s="1001"/>
      <c r="EI102" s="1001"/>
      <c r="EJ102" s="1001"/>
      <c r="EK102" s="1001"/>
      <c r="EL102" s="1001"/>
      <c r="EM102" s="1001"/>
      <c r="EN102" s="1001"/>
      <c r="EO102" s="1001"/>
      <c r="EP102" s="1001"/>
      <c r="EQ102" s="1001"/>
      <c r="ER102" s="1001"/>
      <c r="ES102" s="1001"/>
      <c r="ET102" s="1001"/>
      <c r="EU102" s="1001"/>
      <c r="EV102" s="1001"/>
      <c r="EW102" s="1001"/>
      <c r="EX102" s="1001"/>
      <c r="EY102" s="1001"/>
      <c r="EZ102" s="1001"/>
      <c r="FA102" s="1001"/>
      <c r="FB102" s="1001"/>
      <c r="FC102" s="1001"/>
      <c r="FD102" s="1001"/>
      <c r="FE102" s="1001"/>
      <c r="FF102" s="1001"/>
      <c r="FG102" s="1002"/>
    </row>
    <row r="103" spans="2:163" ht="8.65" customHeight="1">
      <c r="B103" s="657"/>
      <c r="C103" s="658"/>
      <c r="D103" s="658"/>
      <c r="E103" s="658"/>
      <c r="F103" s="658"/>
      <c r="G103" s="658"/>
      <c r="H103" s="658"/>
      <c r="I103" s="658"/>
      <c r="J103" s="658"/>
      <c r="K103" s="658"/>
      <c r="L103" s="658"/>
      <c r="M103" s="658"/>
      <c r="N103" s="658"/>
      <c r="O103" s="659"/>
      <c r="P103" s="654"/>
      <c r="Q103" s="655"/>
      <c r="R103" s="655"/>
      <c r="S103" s="655"/>
      <c r="T103" s="655"/>
      <c r="U103" s="655"/>
      <c r="V103" s="655"/>
      <c r="W103" s="655"/>
      <c r="X103" s="655"/>
      <c r="Y103" s="655"/>
      <c r="Z103" s="655"/>
      <c r="AA103" s="655"/>
      <c r="AB103" s="655"/>
      <c r="AC103" s="655"/>
      <c r="AD103" s="655"/>
      <c r="AE103" s="655"/>
      <c r="AF103" s="655"/>
      <c r="AG103" s="655"/>
      <c r="AH103" s="655"/>
      <c r="AI103" s="655"/>
      <c r="AJ103" s="655"/>
      <c r="AK103" s="655"/>
      <c r="AL103" s="655"/>
      <c r="AM103" s="655"/>
      <c r="AN103" s="655"/>
      <c r="AO103" s="655"/>
      <c r="AP103" s="655"/>
      <c r="AQ103" s="655"/>
      <c r="AR103" s="655"/>
      <c r="AS103" s="655"/>
      <c r="AT103" s="656"/>
      <c r="AU103" s="669"/>
      <c r="AV103" s="670"/>
      <c r="AW103" s="670"/>
      <c r="AX103" s="670"/>
      <c r="AY103" s="670"/>
      <c r="AZ103" s="670"/>
      <c r="BA103" s="670"/>
      <c r="BB103" s="670"/>
      <c r="BC103" s="670"/>
      <c r="BD103" s="670"/>
      <c r="BE103" s="670"/>
      <c r="BF103" s="670"/>
      <c r="BG103" s="670"/>
      <c r="BH103" s="670"/>
      <c r="BI103" s="670"/>
      <c r="BJ103" s="670"/>
      <c r="BK103" s="670"/>
      <c r="BL103" s="670"/>
      <c r="BM103" s="670"/>
      <c r="BN103" s="670"/>
      <c r="BO103" s="670"/>
      <c r="BP103" s="670"/>
      <c r="BQ103" s="670"/>
      <c r="BR103" s="670"/>
      <c r="BS103" s="670"/>
      <c r="BT103" s="670"/>
      <c r="BU103" s="670"/>
      <c r="BV103" s="670"/>
      <c r="BW103" s="670"/>
      <c r="BX103" s="671"/>
      <c r="BY103" s="978"/>
      <c r="BZ103" s="979"/>
      <c r="CA103" s="979"/>
      <c r="CB103" s="979"/>
      <c r="CC103" s="979"/>
      <c r="CD103" s="979"/>
      <c r="CE103" s="979"/>
      <c r="CF103" s="979"/>
      <c r="CG103" s="979"/>
      <c r="CH103" s="979"/>
      <c r="CI103" s="979"/>
      <c r="CJ103" s="979"/>
      <c r="CK103" s="979"/>
      <c r="CL103" s="979"/>
      <c r="CM103" s="979"/>
      <c r="CN103" s="979"/>
      <c r="CO103" s="979"/>
      <c r="CP103" s="979"/>
      <c r="CQ103" s="979"/>
      <c r="CR103" s="979"/>
      <c r="CS103" s="979"/>
      <c r="CT103" s="979"/>
      <c r="CU103" s="979"/>
      <c r="CV103" s="979"/>
      <c r="CW103" s="979"/>
      <c r="CX103" s="979"/>
      <c r="CY103" s="979"/>
      <c r="CZ103" s="979"/>
      <c r="DA103" s="979"/>
      <c r="DB103" s="979"/>
      <c r="DC103" s="979"/>
      <c r="DD103" s="979"/>
      <c r="DE103" s="979"/>
      <c r="DF103" s="979"/>
      <c r="DG103" s="979"/>
      <c r="DH103" s="979"/>
      <c r="DI103" s="980"/>
      <c r="DJ103" s="1003"/>
      <c r="DK103" s="1001"/>
      <c r="DL103" s="1001"/>
      <c r="DM103" s="1001"/>
      <c r="DN103" s="1001"/>
      <c r="DO103" s="1001"/>
      <c r="DP103" s="1001"/>
      <c r="DQ103" s="1001"/>
      <c r="DR103" s="1001"/>
      <c r="DS103" s="1001"/>
      <c r="DT103" s="1001"/>
      <c r="DU103" s="1001"/>
      <c r="DV103" s="1001"/>
      <c r="DW103" s="1001"/>
      <c r="DX103" s="1001"/>
      <c r="DY103" s="1001"/>
      <c r="DZ103" s="1001"/>
      <c r="EA103" s="1001"/>
      <c r="EB103" s="1001"/>
      <c r="EC103" s="1001"/>
      <c r="ED103" s="1001"/>
      <c r="EE103" s="1001"/>
      <c r="EF103" s="1001"/>
      <c r="EG103" s="1001"/>
      <c r="EH103" s="1001"/>
      <c r="EI103" s="1001"/>
      <c r="EJ103" s="1001"/>
      <c r="EK103" s="1001"/>
      <c r="EL103" s="1001"/>
      <c r="EM103" s="1001"/>
      <c r="EN103" s="1001"/>
      <c r="EO103" s="1001"/>
      <c r="EP103" s="1001"/>
      <c r="EQ103" s="1001"/>
      <c r="ER103" s="1001"/>
      <c r="ES103" s="1001"/>
      <c r="ET103" s="1001"/>
      <c r="EU103" s="1001"/>
      <c r="EV103" s="1001"/>
      <c r="EW103" s="1001"/>
      <c r="EX103" s="1001"/>
      <c r="EY103" s="1001"/>
      <c r="EZ103" s="1001"/>
      <c r="FA103" s="1001"/>
      <c r="FB103" s="1001"/>
      <c r="FC103" s="1001"/>
      <c r="FD103" s="1001"/>
      <c r="FE103" s="1001"/>
      <c r="FF103" s="1001"/>
      <c r="FG103" s="1002"/>
    </row>
    <row r="104" spans="2:163" ht="8.65" customHeight="1">
      <c r="B104" s="657" t="s">
        <v>650</v>
      </c>
      <c r="C104" s="658"/>
      <c r="D104" s="658"/>
      <c r="E104" s="658"/>
      <c r="F104" s="658"/>
      <c r="G104" s="658"/>
      <c r="H104" s="658"/>
      <c r="I104" s="658"/>
      <c r="J104" s="658"/>
      <c r="K104" s="658"/>
      <c r="L104" s="658"/>
      <c r="M104" s="658"/>
      <c r="N104" s="658"/>
      <c r="O104" s="659"/>
      <c r="P104" s="654" t="s">
        <v>651</v>
      </c>
      <c r="Q104" s="655"/>
      <c r="R104" s="655"/>
      <c r="S104" s="655"/>
      <c r="T104" s="655"/>
      <c r="U104" s="655"/>
      <c r="V104" s="655"/>
      <c r="W104" s="655"/>
      <c r="X104" s="655"/>
      <c r="Y104" s="655"/>
      <c r="Z104" s="655"/>
      <c r="AA104" s="655"/>
      <c r="AB104" s="655"/>
      <c r="AC104" s="655"/>
      <c r="AD104" s="655"/>
      <c r="AE104" s="655"/>
      <c r="AF104" s="655"/>
      <c r="AG104" s="655"/>
      <c r="AH104" s="655"/>
      <c r="AI104" s="655"/>
      <c r="AJ104" s="655"/>
      <c r="AK104" s="655"/>
      <c r="AL104" s="655"/>
      <c r="AM104" s="655"/>
      <c r="AN104" s="655"/>
      <c r="AO104" s="655"/>
      <c r="AP104" s="655"/>
      <c r="AQ104" s="655"/>
      <c r="AR104" s="655"/>
      <c r="AS104" s="655"/>
      <c r="AT104" s="656"/>
      <c r="AU104" s="669" t="s">
        <v>652</v>
      </c>
      <c r="AV104" s="670"/>
      <c r="AW104" s="670"/>
      <c r="AX104" s="670"/>
      <c r="AY104" s="670"/>
      <c r="AZ104" s="670"/>
      <c r="BA104" s="670"/>
      <c r="BB104" s="670"/>
      <c r="BC104" s="670"/>
      <c r="BD104" s="670"/>
      <c r="BE104" s="670"/>
      <c r="BF104" s="670"/>
      <c r="BG104" s="670"/>
      <c r="BH104" s="670"/>
      <c r="BI104" s="670"/>
      <c r="BJ104" s="670"/>
      <c r="BK104" s="670"/>
      <c r="BL104" s="670"/>
      <c r="BM104" s="670"/>
      <c r="BN104" s="670"/>
      <c r="BO104" s="670"/>
      <c r="BP104" s="670"/>
      <c r="BQ104" s="670"/>
      <c r="BR104" s="670"/>
      <c r="BS104" s="670"/>
      <c r="BT104" s="670"/>
      <c r="BU104" s="670"/>
      <c r="BV104" s="670"/>
      <c r="BW104" s="670"/>
      <c r="BX104" s="671"/>
      <c r="BY104" s="1019" t="s">
        <v>653</v>
      </c>
      <c r="BZ104" s="979"/>
      <c r="CA104" s="979"/>
      <c r="CB104" s="979"/>
      <c r="CC104" s="979"/>
      <c r="CD104" s="979"/>
      <c r="CE104" s="979"/>
      <c r="CF104" s="979"/>
      <c r="CG104" s="979"/>
      <c r="CH104" s="979"/>
      <c r="CI104" s="979"/>
      <c r="CJ104" s="979"/>
      <c r="CK104" s="979"/>
      <c r="CL104" s="979"/>
      <c r="CM104" s="979"/>
      <c r="CN104" s="979"/>
      <c r="CO104" s="979"/>
      <c r="CP104" s="979"/>
      <c r="CQ104" s="979"/>
      <c r="CR104" s="979"/>
      <c r="CS104" s="979"/>
      <c r="CT104" s="979"/>
      <c r="CU104" s="979"/>
      <c r="CV104" s="979"/>
      <c r="CW104" s="979"/>
      <c r="CX104" s="979"/>
      <c r="CY104" s="979"/>
      <c r="CZ104" s="979"/>
      <c r="DA104" s="979"/>
      <c r="DB104" s="979"/>
      <c r="DC104" s="979"/>
      <c r="DD104" s="979"/>
      <c r="DE104" s="979"/>
      <c r="DF104" s="979"/>
      <c r="DG104" s="979"/>
      <c r="DH104" s="979"/>
      <c r="DI104" s="980"/>
      <c r="DJ104" s="742" t="s">
        <v>654</v>
      </c>
      <c r="DK104" s="743"/>
      <c r="DL104" s="743"/>
      <c r="DM104" s="743"/>
      <c r="DN104" s="743"/>
      <c r="DO104" s="743"/>
      <c r="DP104" s="743"/>
      <c r="DQ104" s="743"/>
      <c r="DR104" s="743"/>
      <c r="DS104" s="743"/>
      <c r="DT104" s="743"/>
      <c r="DU104" s="743"/>
      <c r="DV104" s="743"/>
      <c r="DW104" s="743"/>
      <c r="DX104" s="743"/>
      <c r="DY104" s="743"/>
      <c r="DZ104" s="743"/>
      <c r="EA104" s="743"/>
      <c r="EB104" s="743"/>
      <c r="EC104" s="743"/>
      <c r="ED104" s="743"/>
      <c r="EE104" s="743"/>
      <c r="EF104" s="743"/>
      <c r="EG104" s="743"/>
      <c r="EH104" s="743"/>
      <c r="EI104" s="743"/>
      <c r="EJ104" s="743"/>
      <c r="EK104" s="743"/>
      <c r="EL104" s="743"/>
      <c r="EM104" s="743"/>
      <c r="EN104" s="743"/>
      <c r="EO104" s="743"/>
      <c r="EP104" s="743"/>
      <c r="EQ104" s="743"/>
      <c r="ER104" s="743"/>
      <c r="ES104" s="743"/>
      <c r="ET104" s="743"/>
      <c r="EU104" s="743"/>
      <c r="EV104" s="743"/>
      <c r="EW104" s="743"/>
      <c r="EX104" s="743"/>
      <c r="EY104" s="743"/>
      <c r="EZ104" s="743"/>
      <c r="FA104" s="743"/>
      <c r="FB104" s="743"/>
      <c r="FC104" s="743"/>
      <c r="FD104" s="743"/>
      <c r="FE104" s="743"/>
      <c r="FF104" s="743"/>
      <c r="FG104" s="744"/>
    </row>
    <row r="105" spans="2:163" ht="8.65" customHeight="1" thickBot="1">
      <c r="B105" s="657"/>
      <c r="C105" s="658"/>
      <c r="D105" s="658"/>
      <c r="E105" s="658"/>
      <c r="F105" s="658"/>
      <c r="G105" s="658"/>
      <c r="H105" s="658"/>
      <c r="I105" s="658"/>
      <c r="J105" s="658"/>
      <c r="K105" s="658"/>
      <c r="L105" s="658"/>
      <c r="M105" s="658"/>
      <c r="N105" s="658"/>
      <c r="O105" s="659"/>
      <c r="P105" s="654"/>
      <c r="Q105" s="655"/>
      <c r="R105" s="655"/>
      <c r="S105" s="655"/>
      <c r="T105" s="655"/>
      <c r="U105" s="655"/>
      <c r="V105" s="655"/>
      <c r="W105" s="655"/>
      <c r="X105" s="655"/>
      <c r="Y105" s="655"/>
      <c r="Z105" s="655"/>
      <c r="AA105" s="655"/>
      <c r="AB105" s="655"/>
      <c r="AC105" s="655"/>
      <c r="AD105" s="655"/>
      <c r="AE105" s="655"/>
      <c r="AF105" s="655"/>
      <c r="AG105" s="655"/>
      <c r="AH105" s="655"/>
      <c r="AI105" s="655"/>
      <c r="AJ105" s="655"/>
      <c r="AK105" s="655"/>
      <c r="AL105" s="655"/>
      <c r="AM105" s="655"/>
      <c r="AN105" s="655"/>
      <c r="AO105" s="655"/>
      <c r="AP105" s="655"/>
      <c r="AQ105" s="655"/>
      <c r="AR105" s="655"/>
      <c r="AS105" s="655"/>
      <c r="AT105" s="656"/>
      <c r="AU105" s="972"/>
      <c r="AV105" s="973"/>
      <c r="AW105" s="973"/>
      <c r="AX105" s="973"/>
      <c r="AY105" s="973"/>
      <c r="AZ105" s="973"/>
      <c r="BA105" s="973"/>
      <c r="BB105" s="973"/>
      <c r="BC105" s="973"/>
      <c r="BD105" s="973"/>
      <c r="BE105" s="973"/>
      <c r="BF105" s="973"/>
      <c r="BG105" s="973"/>
      <c r="BH105" s="973"/>
      <c r="BI105" s="973"/>
      <c r="BJ105" s="973"/>
      <c r="BK105" s="973"/>
      <c r="BL105" s="973"/>
      <c r="BM105" s="973"/>
      <c r="BN105" s="973"/>
      <c r="BO105" s="973"/>
      <c r="BP105" s="973"/>
      <c r="BQ105" s="973"/>
      <c r="BR105" s="973"/>
      <c r="BS105" s="973"/>
      <c r="BT105" s="973"/>
      <c r="BU105" s="973"/>
      <c r="BV105" s="973"/>
      <c r="BW105" s="973"/>
      <c r="BX105" s="974"/>
      <c r="BY105" s="978"/>
      <c r="BZ105" s="979"/>
      <c r="CA105" s="979"/>
      <c r="CB105" s="979"/>
      <c r="CC105" s="979"/>
      <c r="CD105" s="979"/>
      <c r="CE105" s="979"/>
      <c r="CF105" s="979"/>
      <c r="CG105" s="979"/>
      <c r="CH105" s="979"/>
      <c r="CI105" s="979"/>
      <c r="CJ105" s="979"/>
      <c r="CK105" s="979"/>
      <c r="CL105" s="979"/>
      <c r="CM105" s="979"/>
      <c r="CN105" s="979"/>
      <c r="CO105" s="979"/>
      <c r="CP105" s="979"/>
      <c r="CQ105" s="979"/>
      <c r="CR105" s="979"/>
      <c r="CS105" s="979"/>
      <c r="CT105" s="979"/>
      <c r="CU105" s="979"/>
      <c r="CV105" s="979"/>
      <c r="CW105" s="979"/>
      <c r="CX105" s="979"/>
      <c r="CY105" s="979"/>
      <c r="CZ105" s="979"/>
      <c r="DA105" s="979"/>
      <c r="DB105" s="979"/>
      <c r="DC105" s="979"/>
      <c r="DD105" s="979"/>
      <c r="DE105" s="979"/>
      <c r="DF105" s="979"/>
      <c r="DG105" s="979"/>
      <c r="DH105" s="979"/>
      <c r="DI105" s="980"/>
      <c r="DJ105" s="745"/>
      <c r="DK105" s="743"/>
      <c r="DL105" s="743"/>
      <c r="DM105" s="743"/>
      <c r="DN105" s="743"/>
      <c r="DO105" s="743"/>
      <c r="DP105" s="743"/>
      <c r="DQ105" s="743"/>
      <c r="DR105" s="743"/>
      <c r="DS105" s="743"/>
      <c r="DT105" s="743"/>
      <c r="DU105" s="743"/>
      <c r="DV105" s="743"/>
      <c r="DW105" s="743"/>
      <c r="DX105" s="743"/>
      <c r="DY105" s="743"/>
      <c r="DZ105" s="743"/>
      <c r="EA105" s="743"/>
      <c r="EB105" s="743"/>
      <c r="EC105" s="743"/>
      <c r="ED105" s="743"/>
      <c r="EE105" s="743"/>
      <c r="EF105" s="743"/>
      <c r="EG105" s="743"/>
      <c r="EH105" s="743"/>
      <c r="EI105" s="743"/>
      <c r="EJ105" s="743"/>
      <c r="EK105" s="743"/>
      <c r="EL105" s="743"/>
      <c r="EM105" s="743"/>
      <c r="EN105" s="743"/>
      <c r="EO105" s="743"/>
      <c r="EP105" s="743"/>
      <c r="EQ105" s="743"/>
      <c r="ER105" s="743"/>
      <c r="ES105" s="743"/>
      <c r="ET105" s="743"/>
      <c r="EU105" s="743"/>
      <c r="EV105" s="743"/>
      <c r="EW105" s="743"/>
      <c r="EX105" s="743"/>
      <c r="EY105" s="743"/>
      <c r="EZ105" s="743"/>
      <c r="FA105" s="743"/>
      <c r="FB105" s="743"/>
      <c r="FC105" s="743"/>
      <c r="FD105" s="743"/>
      <c r="FE105" s="743"/>
      <c r="FF105" s="743"/>
      <c r="FG105" s="744"/>
    </row>
    <row r="106" spans="2:163" ht="8.65" customHeight="1" thickTop="1">
      <c r="B106" s="657"/>
      <c r="C106" s="658"/>
      <c r="D106" s="658"/>
      <c r="E106" s="658"/>
      <c r="F106" s="658"/>
      <c r="G106" s="658"/>
      <c r="H106" s="658"/>
      <c r="I106" s="658"/>
      <c r="J106" s="658"/>
      <c r="K106" s="658"/>
      <c r="L106" s="658"/>
      <c r="M106" s="658"/>
      <c r="N106" s="658"/>
      <c r="O106" s="659"/>
      <c r="P106" s="654"/>
      <c r="Q106" s="655"/>
      <c r="R106" s="655"/>
      <c r="S106" s="655"/>
      <c r="T106" s="655"/>
      <c r="U106" s="655"/>
      <c r="V106" s="655"/>
      <c r="W106" s="655"/>
      <c r="X106" s="655"/>
      <c r="Y106" s="655"/>
      <c r="Z106" s="655"/>
      <c r="AA106" s="655"/>
      <c r="AB106" s="655"/>
      <c r="AC106" s="655"/>
      <c r="AD106" s="655"/>
      <c r="AE106" s="655"/>
      <c r="AF106" s="655"/>
      <c r="AG106" s="655"/>
      <c r="AH106" s="655"/>
      <c r="AI106" s="655"/>
      <c r="AJ106" s="655"/>
      <c r="AK106" s="655"/>
      <c r="AL106" s="655"/>
      <c r="AM106" s="655"/>
      <c r="AN106" s="655"/>
      <c r="AO106" s="655"/>
      <c r="AP106" s="655"/>
      <c r="AQ106" s="655"/>
      <c r="AR106" s="655"/>
      <c r="AS106" s="655"/>
      <c r="AT106" s="656"/>
      <c r="AU106" s="691" t="s">
        <v>655</v>
      </c>
      <c r="AV106" s="692"/>
      <c r="AW106" s="692"/>
      <c r="AX106" s="692"/>
      <c r="AY106" s="692"/>
      <c r="AZ106" s="692"/>
      <c r="BA106" s="692"/>
      <c r="BB106" s="692"/>
      <c r="BC106" s="692"/>
      <c r="BD106" s="692"/>
      <c r="BE106" s="692"/>
      <c r="BF106" s="692"/>
      <c r="BG106" s="692"/>
      <c r="BH106" s="692"/>
      <c r="BI106" s="692"/>
      <c r="BJ106" s="692"/>
      <c r="BK106" s="692"/>
      <c r="BL106" s="692"/>
      <c r="BM106" s="692"/>
      <c r="BN106" s="692"/>
      <c r="BO106" s="692"/>
      <c r="BP106" s="692"/>
      <c r="BQ106" s="692"/>
      <c r="BR106" s="692"/>
      <c r="BS106" s="692"/>
      <c r="BT106" s="692"/>
      <c r="BU106" s="692"/>
      <c r="BV106" s="692"/>
      <c r="BW106" s="692"/>
      <c r="BX106" s="693"/>
      <c r="BY106" s="730" t="s">
        <v>656</v>
      </c>
      <c r="BZ106" s="731"/>
      <c r="CA106" s="731"/>
      <c r="CB106" s="731"/>
      <c r="CC106" s="731"/>
      <c r="CD106" s="731"/>
      <c r="CE106" s="731"/>
      <c r="CF106" s="731"/>
      <c r="CG106" s="731"/>
      <c r="CH106" s="731"/>
      <c r="CI106" s="731"/>
      <c r="CJ106" s="731"/>
      <c r="CK106" s="731"/>
      <c r="CL106" s="731"/>
      <c r="CM106" s="731"/>
      <c r="CN106" s="731"/>
      <c r="CO106" s="731"/>
      <c r="CP106" s="731"/>
      <c r="CQ106" s="731"/>
      <c r="CR106" s="731"/>
      <c r="CS106" s="731"/>
      <c r="CT106" s="731"/>
      <c r="CU106" s="731"/>
      <c r="CV106" s="731"/>
      <c r="CW106" s="731"/>
      <c r="CX106" s="731"/>
      <c r="CY106" s="731"/>
      <c r="CZ106" s="731"/>
      <c r="DA106" s="731"/>
      <c r="DB106" s="731"/>
      <c r="DC106" s="731"/>
      <c r="DD106" s="731"/>
      <c r="DE106" s="731"/>
      <c r="DF106" s="731"/>
      <c r="DG106" s="731"/>
      <c r="DH106" s="731"/>
      <c r="DI106" s="732"/>
      <c r="DJ106" s="745"/>
      <c r="DK106" s="743"/>
      <c r="DL106" s="743"/>
      <c r="DM106" s="743"/>
      <c r="DN106" s="743"/>
      <c r="DO106" s="743"/>
      <c r="DP106" s="743"/>
      <c r="DQ106" s="743"/>
      <c r="DR106" s="743"/>
      <c r="DS106" s="743"/>
      <c r="DT106" s="743"/>
      <c r="DU106" s="743"/>
      <c r="DV106" s="743"/>
      <c r="DW106" s="743"/>
      <c r="DX106" s="743"/>
      <c r="DY106" s="743"/>
      <c r="DZ106" s="743"/>
      <c r="EA106" s="743"/>
      <c r="EB106" s="743"/>
      <c r="EC106" s="743"/>
      <c r="ED106" s="743"/>
      <c r="EE106" s="743"/>
      <c r="EF106" s="743"/>
      <c r="EG106" s="743"/>
      <c r="EH106" s="743"/>
      <c r="EI106" s="743"/>
      <c r="EJ106" s="743"/>
      <c r="EK106" s="743"/>
      <c r="EL106" s="743"/>
      <c r="EM106" s="743"/>
      <c r="EN106" s="743"/>
      <c r="EO106" s="743"/>
      <c r="EP106" s="743"/>
      <c r="EQ106" s="743"/>
      <c r="ER106" s="743"/>
      <c r="ES106" s="743"/>
      <c r="ET106" s="743"/>
      <c r="EU106" s="743"/>
      <c r="EV106" s="743"/>
      <c r="EW106" s="743"/>
      <c r="EX106" s="743"/>
      <c r="EY106" s="743"/>
      <c r="EZ106" s="743"/>
      <c r="FA106" s="743"/>
      <c r="FB106" s="743"/>
      <c r="FC106" s="743"/>
      <c r="FD106" s="743"/>
      <c r="FE106" s="743"/>
      <c r="FF106" s="743"/>
      <c r="FG106" s="744"/>
    </row>
    <row r="107" spans="2:163" ht="8.65" customHeight="1">
      <c r="B107" s="657" t="s">
        <v>657</v>
      </c>
      <c r="C107" s="658"/>
      <c r="D107" s="658"/>
      <c r="E107" s="658"/>
      <c r="F107" s="658"/>
      <c r="G107" s="658"/>
      <c r="H107" s="658"/>
      <c r="I107" s="658"/>
      <c r="J107" s="658"/>
      <c r="K107" s="658"/>
      <c r="L107" s="658"/>
      <c r="M107" s="658"/>
      <c r="N107" s="658"/>
      <c r="O107" s="659"/>
      <c r="P107" s="654" t="s">
        <v>658</v>
      </c>
      <c r="Q107" s="655"/>
      <c r="R107" s="655"/>
      <c r="S107" s="655"/>
      <c r="T107" s="655"/>
      <c r="U107" s="655"/>
      <c r="V107" s="655"/>
      <c r="W107" s="655"/>
      <c r="X107" s="655"/>
      <c r="Y107" s="655"/>
      <c r="Z107" s="655"/>
      <c r="AA107" s="655"/>
      <c r="AB107" s="655"/>
      <c r="AC107" s="655"/>
      <c r="AD107" s="655"/>
      <c r="AE107" s="655"/>
      <c r="AF107" s="655"/>
      <c r="AG107" s="655"/>
      <c r="AH107" s="655"/>
      <c r="AI107" s="655"/>
      <c r="AJ107" s="655"/>
      <c r="AK107" s="655"/>
      <c r="AL107" s="655"/>
      <c r="AM107" s="655"/>
      <c r="AN107" s="655"/>
      <c r="AO107" s="655"/>
      <c r="AP107" s="655"/>
      <c r="AQ107" s="655"/>
      <c r="AR107" s="655"/>
      <c r="AS107" s="655"/>
      <c r="AT107" s="656"/>
      <c r="AU107" s="694"/>
      <c r="AV107" s="695"/>
      <c r="AW107" s="695"/>
      <c r="AX107" s="695"/>
      <c r="AY107" s="695"/>
      <c r="AZ107" s="695"/>
      <c r="BA107" s="695"/>
      <c r="BB107" s="695"/>
      <c r="BC107" s="695"/>
      <c r="BD107" s="695"/>
      <c r="BE107" s="695"/>
      <c r="BF107" s="695"/>
      <c r="BG107" s="695"/>
      <c r="BH107" s="695"/>
      <c r="BI107" s="695"/>
      <c r="BJ107" s="695"/>
      <c r="BK107" s="695"/>
      <c r="BL107" s="695"/>
      <c r="BM107" s="695"/>
      <c r="BN107" s="695"/>
      <c r="BO107" s="695"/>
      <c r="BP107" s="695"/>
      <c r="BQ107" s="695"/>
      <c r="BR107" s="695"/>
      <c r="BS107" s="695"/>
      <c r="BT107" s="695"/>
      <c r="BU107" s="695"/>
      <c r="BV107" s="695"/>
      <c r="BW107" s="695"/>
      <c r="BX107" s="696"/>
      <c r="BY107" s="730"/>
      <c r="BZ107" s="731"/>
      <c r="CA107" s="731"/>
      <c r="CB107" s="731"/>
      <c r="CC107" s="731"/>
      <c r="CD107" s="731"/>
      <c r="CE107" s="731"/>
      <c r="CF107" s="731"/>
      <c r="CG107" s="731"/>
      <c r="CH107" s="731"/>
      <c r="CI107" s="731"/>
      <c r="CJ107" s="731"/>
      <c r="CK107" s="731"/>
      <c r="CL107" s="731"/>
      <c r="CM107" s="731"/>
      <c r="CN107" s="731"/>
      <c r="CO107" s="731"/>
      <c r="CP107" s="731"/>
      <c r="CQ107" s="731"/>
      <c r="CR107" s="731"/>
      <c r="CS107" s="731"/>
      <c r="CT107" s="731"/>
      <c r="CU107" s="731"/>
      <c r="CV107" s="731"/>
      <c r="CW107" s="731"/>
      <c r="CX107" s="731"/>
      <c r="CY107" s="731"/>
      <c r="CZ107" s="731"/>
      <c r="DA107" s="731"/>
      <c r="DB107" s="731"/>
      <c r="DC107" s="731"/>
      <c r="DD107" s="731"/>
      <c r="DE107" s="731"/>
      <c r="DF107" s="731"/>
      <c r="DG107" s="731"/>
      <c r="DH107" s="731"/>
      <c r="DI107" s="732"/>
      <c r="DJ107" s="750" t="s">
        <v>659</v>
      </c>
      <c r="DK107" s="751"/>
      <c r="DL107" s="751"/>
      <c r="DM107" s="751"/>
      <c r="DN107" s="751"/>
      <c r="DO107" s="751"/>
      <c r="DP107" s="751"/>
      <c r="DQ107" s="751"/>
      <c r="DR107" s="751"/>
      <c r="DS107" s="751"/>
      <c r="DT107" s="751"/>
      <c r="DU107" s="751"/>
      <c r="DV107" s="751"/>
      <c r="DW107" s="751"/>
      <c r="DX107" s="751"/>
      <c r="DY107" s="751"/>
      <c r="DZ107" s="751"/>
      <c r="EA107" s="751"/>
      <c r="EB107" s="751"/>
      <c r="EC107" s="751"/>
      <c r="ED107" s="751"/>
      <c r="EE107" s="751"/>
      <c r="EF107" s="751"/>
      <c r="EG107" s="751"/>
      <c r="EH107" s="751"/>
      <c r="EI107" s="751"/>
      <c r="EJ107" s="751"/>
      <c r="EK107" s="751"/>
      <c r="EL107" s="751"/>
      <c r="EM107" s="751"/>
      <c r="EN107" s="751"/>
      <c r="EO107" s="751"/>
      <c r="EP107" s="751"/>
      <c r="EQ107" s="751"/>
      <c r="ER107" s="751"/>
      <c r="ES107" s="751"/>
      <c r="ET107" s="751"/>
      <c r="EU107" s="751"/>
      <c r="EV107" s="751"/>
      <c r="EW107" s="751"/>
      <c r="EX107" s="751"/>
      <c r="EY107" s="751"/>
      <c r="EZ107" s="751"/>
      <c r="FA107" s="751"/>
      <c r="FB107" s="751"/>
      <c r="FC107" s="751"/>
      <c r="FD107" s="751"/>
      <c r="FE107" s="751"/>
      <c r="FF107" s="751"/>
      <c r="FG107" s="752"/>
    </row>
    <row r="108" spans="2:163" ht="8.65" customHeight="1">
      <c r="B108" s="657"/>
      <c r="C108" s="658"/>
      <c r="D108" s="658"/>
      <c r="E108" s="658"/>
      <c r="F108" s="658"/>
      <c r="G108" s="658"/>
      <c r="H108" s="658"/>
      <c r="I108" s="658"/>
      <c r="J108" s="658"/>
      <c r="K108" s="658"/>
      <c r="L108" s="658"/>
      <c r="M108" s="658"/>
      <c r="N108" s="658"/>
      <c r="O108" s="659"/>
      <c r="P108" s="654"/>
      <c r="Q108" s="655"/>
      <c r="R108" s="655"/>
      <c r="S108" s="655"/>
      <c r="T108" s="655"/>
      <c r="U108" s="655"/>
      <c r="V108" s="655"/>
      <c r="W108" s="655"/>
      <c r="X108" s="655"/>
      <c r="Y108" s="655"/>
      <c r="Z108" s="655"/>
      <c r="AA108" s="655"/>
      <c r="AB108" s="655"/>
      <c r="AC108" s="655"/>
      <c r="AD108" s="655"/>
      <c r="AE108" s="655"/>
      <c r="AF108" s="655"/>
      <c r="AG108" s="655"/>
      <c r="AH108" s="655"/>
      <c r="AI108" s="655"/>
      <c r="AJ108" s="655"/>
      <c r="AK108" s="655"/>
      <c r="AL108" s="655"/>
      <c r="AM108" s="655"/>
      <c r="AN108" s="655"/>
      <c r="AO108" s="655"/>
      <c r="AP108" s="655"/>
      <c r="AQ108" s="655"/>
      <c r="AR108" s="655"/>
      <c r="AS108" s="655"/>
      <c r="AT108" s="656"/>
      <c r="AU108" s="694"/>
      <c r="AV108" s="695"/>
      <c r="AW108" s="695"/>
      <c r="AX108" s="695"/>
      <c r="AY108" s="695"/>
      <c r="AZ108" s="695"/>
      <c r="BA108" s="695"/>
      <c r="BB108" s="695"/>
      <c r="BC108" s="695"/>
      <c r="BD108" s="695"/>
      <c r="BE108" s="695"/>
      <c r="BF108" s="695"/>
      <c r="BG108" s="695"/>
      <c r="BH108" s="695"/>
      <c r="BI108" s="695"/>
      <c r="BJ108" s="695"/>
      <c r="BK108" s="695"/>
      <c r="BL108" s="695"/>
      <c r="BM108" s="695"/>
      <c r="BN108" s="695"/>
      <c r="BO108" s="695"/>
      <c r="BP108" s="695"/>
      <c r="BQ108" s="695"/>
      <c r="BR108" s="695"/>
      <c r="BS108" s="695"/>
      <c r="BT108" s="695"/>
      <c r="BU108" s="695"/>
      <c r="BV108" s="695"/>
      <c r="BW108" s="695"/>
      <c r="BX108" s="696"/>
      <c r="BY108" s="291"/>
      <c r="BZ108" s="292"/>
      <c r="CA108" s="292"/>
      <c r="CB108" s="292"/>
      <c r="CC108" s="292"/>
      <c r="CD108" s="292"/>
      <c r="CE108" s="292"/>
      <c r="CF108" s="292"/>
      <c r="CG108" s="292"/>
      <c r="CH108" s="292"/>
      <c r="CI108" s="292"/>
      <c r="CJ108" s="292"/>
      <c r="CK108" s="292"/>
      <c r="CL108" s="292"/>
      <c r="CM108" s="292"/>
      <c r="CN108" s="292"/>
      <c r="CO108" s="292"/>
      <c r="CP108" s="292"/>
      <c r="CQ108" s="292"/>
      <c r="CR108" s="292"/>
      <c r="CS108" s="292"/>
      <c r="CT108" s="292"/>
      <c r="CU108" s="292"/>
      <c r="CV108" s="292"/>
      <c r="CW108" s="292"/>
      <c r="CX108" s="292"/>
      <c r="CY108" s="292"/>
      <c r="CZ108" s="292"/>
      <c r="DA108" s="292"/>
      <c r="DB108" s="292"/>
      <c r="DC108" s="292"/>
      <c r="DD108" s="292"/>
      <c r="DE108" s="292"/>
      <c r="DF108" s="292"/>
      <c r="DG108" s="292"/>
      <c r="DH108" s="292"/>
      <c r="DI108" s="293"/>
      <c r="DJ108" s="753"/>
      <c r="DK108" s="751"/>
      <c r="DL108" s="751"/>
      <c r="DM108" s="751"/>
      <c r="DN108" s="751"/>
      <c r="DO108" s="751"/>
      <c r="DP108" s="751"/>
      <c r="DQ108" s="751"/>
      <c r="DR108" s="751"/>
      <c r="DS108" s="751"/>
      <c r="DT108" s="751"/>
      <c r="DU108" s="751"/>
      <c r="DV108" s="751"/>
      <c r="DW108" s="751"/>
      <c r="DX108" s="751"/>
      <c r="DY108" s="751"/>
      <c r="DZ108" s="751"/>
      <c r="EA108" s="751"/>
      <c r="EB108" s="751"/>
      <c r="EC108" s="751"/>
      <c r="ED108" s="751"/>
      <c r="EE108" s="751"/>
      <c r="EF108" s="751"/>
      <c r="EG108" s="751"/>
      <c r="EH108" s="751"/>
      <c r="EI108" s="751"/>
      <c r="EJ108" s="751"/>
      <c r="EK108" s="751"/>
      <c r="EL108" s="751"/>
      <c r="EM108" s="751"/>
      <c r="EN108" s="751"/>
      <c r="EO108" s="751"/>
      <c r="EP108" s="751"/>
      <c r="EQ108" s="751"/>
      <c r="ER108" s="751"/>
      <c r="ES108" s="751"/>
      <c r="ET108" s="751"/>
      <c r="EU108" s="751"/>
      <c r="EV108" s="751"/>
      <c r="EW108" s="751"/>
      <c r="EX108" s="751"/>
      <c r="EY108" s="751"/>
      <c r="EZ108" s="751"/>
      <c r="FA108" s="751"/>
      <c r="FB108" s="751"/>
      <c r="FC108" s="751"/>
      <c r="FD108" s="751"/>
      <c r="FE108" s="751"/>
      <c r="FF108" s="751"/>
      <c r="FG108" s="752"/>
    </row>
    <row r="109" spans="2:163" ht="8.85" customHeight="1">
      <c r="B109" s="657"/>
      <c r="C109" s="658"/>
      <c r="D109" s="658"/>
      <c r="E109" s="658"/>
      <c r="F109" s="658"/>
      <c r="G109" s="658"/>
      <c r="H109" s="658"/>
      <c r="I109" s="658"/>
      <c r="J109" s="658"/>
      <c r="K109" s="658"/>
      <c r="L109" s="658"/>
      <c r="M109" s="658"/>
      <c r="N109" s="658"/>
      <c r="O109" s="659"/>
      <c r="P109" s="654"/>
      <c r="Q109" s="655"/>
      <c r="R109" s="655"/>
      <c r="S109" s="655"/>
      <c r="T109" s="655"/>
      <c r="U109" s="655"/>
      <c r="V109" s="655"/>
      <c r="W109" s="655"/>
      <c r="X109" s="655"/>
      <c r="Y109" s="655"/>
      <c r="Z109" s="655"/>
      <c r="AA109" s="655"/>
      <c r="AB109" s="655"/>
      <c r="AC109" s="655"/>
      <c r="AD109" s="655"/>
      <c r="AE109" s="655"/>
      <c r="AF109" s="655"/>
      <c r="AG109" s="655"/>
      <c r="AH109" s="655"/>
      <c r="AI109" s="655"/>
      <c r="AJ109" s="655"/>
      <c r="AK109" s="655"/>
      <c r="AL109" s="655"/>
      <c r="AM109" s="655"/>
      <c r="AN109" s="655"/>
      <c r="AO109" s="655"/>
      <c r="AP109" s="655"/>
      <c r="AQ109" s="655"/>
      <c r="AR109" s="655"/>
      <c r="AS109" s="655"/>
      <c r="AT109" s="656"/>
      <c r="AU109" s="694"/>
      <c r="AV109" s="695"/>
      <c r="AW109" s="695"/>
      <c r="AX109" s="695"/>
      <c r="AY109" s="695"/>
      <c r="AZ109" s="695"/>
      <c r="BA109" s="695"/>
      <c r="BB109" s="695"/>
      <c r="BC109" s="695"/>
      <c r="BD109" s="695"/>
      <c r="BE109" s="695"/>
      <c r="BF109" s="695"/>
      <c r="BG109" s="695"/>
      <c r="BH109" s="695"/>
      <c r="BI109" s="695"/>
      <c r="BJ109" s="695"/>
      <c r="BK109" s="695"/>
      <c r="BL109" s="695"/>
      <c r="BM109" s="695"/>
      <c r="BN109" s="695"/>
      <c r="BO109" s="695"/>
      <c r="BP109" s="695"/>
      <c r="BQ109" s="695"/>
      <c r="BR109" s="695"/>
      <c r="BS109" s="695"/>
      <c r="BT109" s="695"/>
      <c r="BU109" s="695"/>
      <c r="BV109" s="695"/>
      <c r="BW109" s="695"/>
      <c r="BX109" s="696"/>
      <c r="BY109" s="291"/>
      <c r="BZ109" s="292"/>
      <c r="CA109" s="292"/>
      <c r="CB109" s="292"/>
      <c r="CC109" s="292"/>
      <c r="CD109" s="292"/>
      <c r="CE109" s="292"/>
      <c r="CF109" s="292"/>
      <c r="CG109" s="292"/>
      <c r="CH109" s="292"/>
      <c r="CI109" s="292"/>
      <c r="CJ109" s="292"/>
      <c r="CK109" s="292"/>
      <c r="CL109" s="292"/>
      <c r="CM109" s="292"/>
      <c r="CN109" s="292"/>
      <c r="CO109" s="292"/>
      <c r="CP109" s="292"/>
      <c r="CQ109" s="292"/>
      <c r="CR109" s="292"/>
      <c r="CS109" s="292"/>
      <c r="CT109" s="292"/>
      <c r="CU109" s="292"/>
      <c r="CV109" s="292"/>
      <c r="CW109" s="292"/>
      <c r="CX109" s="292"/>
      <c r="CY109" s="292"/>
      <c r="CZ109" s="292"/>
      <c r="DA109" s="292"/>
      <c r="DB109" s="292"/>
      <c r="DC109" s="292"/>
      <c r="DD109" s="292"/>
      <c r="DE109" s="292"/>
      <c r="DF109" s="292"/>
      <c r="DG109" s="292"/>
      <c r="DH109" s="292"/>
      <c r="DI109" s="293"/>
      <c r="DJ109" s="753"/>
      <c r="DK109" s="751"/>
      <c r="DL109" s="751"/>
      <c r="DM109" s="751"/>
      <c r="DN109" s="751"/>
      <c r="DO109" s="751"/>
      <c r="DP109" s="751"/>
      <c r="DQ109" s="751"/>
      <c r="DR109" s="751"/>
      <c r="DS109" s="751"/>
      <c r="DT109" s="751"/>
      <c r="DU109" s="751"/>
      <c r="DV109" s="751"/>
      <c r="DW109" s="751"/>
      <c r="DX109" s="751"/>
      <c r="DY109" s="751"/>
      <c r="DZ109" s="751"/>
      <c r="EA109" s="751"/>
      <c r="EB109" s="751"/>
      <c r="EC109" s="751"/>
      <c r="ED109" s="751"/>
      <c r="EE109" s="751"/>
      <c r="EF109" s="751"/>
      <c r="EG109" s="751"/>
      <c r="EH109" s="751"/>
      <c r="EI109" s="751"/>
      <c r="EJ109" s="751"/>
      <c r="EK109" s="751"/>
      <c r="EL109" s="751"/>
      <c r="EM109" s="751"/>
      <c r="EN109" s="751"/>
      <c r="EO109" s="751"/>
      <c r="EP109" s="751"/>
      <c r="EQ109" s="751"/>
      <c r="ER109" s="751"/>
      <c r="ES109" s="751"/>
      <c r="ET109" s="751"/>
      <c r="EU109" s="751"/>
      <c r="EV109" s="751"/>
      <c r="EW109" s="751"/>
      <c r="EX109" s="751"/>
      <c r="EY109" s="751"/>
      <c r="EZ109" s="751"/>
      <c r="FA109" s="751"/>
      <c r="FB109" s="751"/>
      <c r="FC109" s="751"/>
      <c r="FD109" s="751"/>
      <c r="FE109" s="751"/>
      <c r="FF109" s="751"/>
      <c r="FG109" s="752"/>
    </row>
    <row r="110" spans="2:163" ht="8.85" customHeight="1">
      <c r="B110" s="657" t="s">
        <v>660</v>
      </c>
      <c r="C110" s="658"/>
      <c r="D110" s="658"/>
      <c r="E110" s="658"/>
      <c r="F110" s="658"/>
      <c r="G110" s="658"/>
      <c r="H110" s="658"/>
      <c r="I110" s="658"/>
      <c r="J110" s="658"/>
      <c r="K110" s="658"/>
      <c r="L110" s="658"/>
      <c r="M110" s="658"/>
      <c r="N110" s="658"/>
      <c r="O110" s="659"/>
      <c r="P110" s="654" t="s">
        <v>661</v>
      </c>
      <c r="Q110" s="655"/>
      <c r="R110" s="655"/>
      <c r="S110" s="655"/>
      <c r="T110" s="655"/>
      <c r="U110" s="655"/>
      <c r="V110" s="655"/>
      <c r="W110" s="655"/>
      <c r="X110" s="655"/>
      <c r="Y110" s="655"/>
      <c r="Z110" s="655"/>
      <c r="AA110" s="655"/>
      <c r="AB110" s="655"/>
      <c r="AC110" s="655"/>
      <c r="AD110" s="655"/>
      <c r="AE110" s="655"/>
      <c r="AF110" s="655"/>
      <c r="AG110" s="655"/>
      <c r="AH110" s="655"/>
      <c r="AI110" s="655"/>
      <c r="AJ110" s="655"/>
      <c r="AK110" s="655"/>
      <c r="AL110" s="655"/>
      <c r="AM110" s="655"/>
      <c r="AN110" s="655"/>
      <c r="AO110" s="655"/>
      <c r="AP110" s="655"/>
      <c r="AQ110" s="655"/>
      <c r="AR110" s="655"/>
      <c r="AS110" s="655"/>
      <c r="AT110" s="656"/>
      <c r="AU110" s="733" t="s">
        <v>662</v>
      </c>
      <c r="AV110" s="734"/>
      <c r="AW110" s="734"/>
      <c r="AX110" s="734"/>
      <c r="AY110" s="734"/>
      <c r="AZ110" s="734"/>
      <c r="BA110" s="734"/>
      <c r="BB110" s="734"/>
      <c r="BC110" s="734"/>
      <c r="BD110" s="734"/>
      <c r="BE110" s="734"/>
      <c r="BF110" s="734"/>
      <c r="BG110" s="734"/>
      <c r="BH110" s="734"/>
      <c r="BI110" s="734"/>
      <c r="BJ110" s="734"/>
      <c r="BK110" s="734"/>
      <c r="BL110" s="734"/>
      <c r="BM110" s="734"/>
      <c r="BN110" s="734"/>
      <c r="BO110" s="734"/>
      <c r="BP110" s="734"/>
      <c r="BQ110" s="734"/>
      <c r="BR110" s="734"/>
      <c r="BS110" s="734"/>
      <c r="BT110" s="734"/>
      <c r="BU110" s="734"/>
      <c r="BV110" s="734"/>
      <c r="BW110" s="734"/>
      <c r="BX110" s="735"/>
      <c r="BY110" s="294"/>
      <c r="BZ110" s="295"/>
      <c r="CA110" s="295"/>
      <c r="CB110" s="295"/>
      <c r="CC110" s="295"/>
      <c r="CD110" s="295"/>
      <c r="CE110" s="295"/>
      <c r="CF110" s="295"/>
      <c r="CG110" s="295"/>
      <c r="CH110" s="295"/>
      <c r="CI110" s="295"/>
      <c r="CJ110" s="295"/>
      <c r="CK110" s="295"/>
      <c r="CL110" s="295"/>
      <c r="CM110" s="295"/>
      <c r="CN110" s="295"/>
      <c r="CO110" s="295"/>
      <c r="CP110" s="295"/>
      <c r="CQ110" s="295"/>
      <c r="CR110" s="295"/>
      <c r="CS110" s="295"/>
      <c r="CT110" s="295"/>
      <c r="CU110" s="295"/>
      <c r="CV110" s="295"/>
      <c r="CW110" s="295"/>
      <c r="CX110" s="295"/>
      <c r="CY110" s="295"/>
      <c r="CZ110" s="295"/>
      <c r="DA110" s="295"/>
      <c r="DB110" s="295"/>
      <c r="DC110" s="295"/>
      <c r="DD110" s="295"/>
      <c r="DE110" s="295"/>
      <c r="DF110" s="295"/>
      <c r="DG110" s="295"/>
      <c r="DH110" s="295"/>
      <c r="DI110" s="296"/>
      <c r="DJ110" s="750" t="s">
        <v>663</v>
      </c>
      <c r="DK110" s="751"/>
      <c r="DL110" s="751"/>
      <c r="DM110" s="751"/>
      <c r="DN110" s="751"/>
      <c r="DO110" s="751"/>
      <c r="DP110" s="751"/>
      <c r="DQ110" s="751"/>
      <c r="DR110" s="751"/>
      <c r="DS110" s="751"/>
      <c r="DT110" s="751"/>
      <c r="DU110" s="751"/>
      <c r="DV110" s="751"/>
      <c r="DW110" s="751"/>
      <c r="DX110" s="751"/>
      <c r="DY110" s="751"/>
      <c r="DZ110" s="751"/>
      <c r="EA110" s="751"/>
      <c r="EB110" s="751"/>
      <c r="EC110" s="751"/>
      <c r="ED110" s="751"/>
      <c r="EE110" s="751"/>
      <c r="EF110" s="751"/>
      <c r="EG110" s="751"/>
      <c r="EH110" s="751"/>
      <c r="EI110" s="751"/>
      <c r="EJ110" s="751"/>
      <c r="EK110" s="751"/>
      <c r="EL110" s="751"/>
      <c r="EM110" s="751"/>
      <c r="EN110" s="751"/>
      <c r="EO110" s="751"/>
      <c r="EP110" s="751"/>
      <c r="EQ110" s="751"/>
      <c r="ER110" s="751"/>
      <c r="ES110" s="751"/>
      <c r="ET110" s="751"/>
      <c r="EU110" s="751"/>
      <c r="EV110" s="751"/>
      <c r="EW110" s="751"/>
      <c r="EX110" s="751"/>
      <c r="EY110" s="751"/>
      <c r="EZ110" s="751"/>
      <c r="FA110" s="751"/>
      <c r="FB110" s="751"/>
      <c r="FC110" s="751"/>
      <c r="FD110" s="751"/>
      <c r="FE110" s="751"/>
      <c r="FF110" s="751"/>
      <c r="FG110" s="752"/>
    </row>
    <row r="111" spans="2:163" ht="8.85" customHeight="1">
      <c r="B111" s="657"/>
      <c r="C111" s="658"/>
      <c r="D111" s="658"/>
      <c r="E111" s="658"/>
      <c r="F111" s="658"/>
      <c r="G111" s="658"/>
      <c r="H111" s="658"/>
      <c r="I111" s="658"/>
      <c r="J111" s="658"/>
      <c r="K111" s="658"/>
      <c r="L111" s="658"/>
      <c r="M111" s="658"/>
      <c r="N111" s="658"/>
      <c r="O111" s="659"/>
      <c r="P111" s="654"/>
      <c r="Q111" s="655"/>
      <c r="R111" s="655"/>
      <c r="S111" s="655"/>
      <c r="T111" s="655"/>
      <c r="U111" s="655"/>
      <c r="V111" s="655"/>
      <c r="W111" s="655"/>
      <c r="X111" s="655"/>
      <c r="Y111" s="655"/>
      <c r="Z111" s="655"/>
      <c r="AA111" s="655"/>
      <c r="AB111" s="655"/>
      <c r="AC111" s="655"/>
      <c r="AD111" s="655"/>
      <c r="AE111" s="655"/>
      <c r="AF111" s="655"/>
      <c r="AG111" s="655"/>
      <c r="AH111" s="655"/>
      <c r="AI111" s="655"/>
      <c r="AJ111" s="655"/>
      <c r="AK111" s="655"/>
      <c r="AL111" s="655"/>
      <c r="AM111" s="655"/>
      <c r="AN111" s="655"/>
      <c r="AO111" s="655"/>
      <c r="AP111" s="655"/>
      <c r="AQ111" s="655"/>
      <c r="AR111" s="655"/>
      <c r="AS111" s="655"/>
      <c r="AT111" s="656"/>
      <c r="AU111" s="736"/>
      <c r="AV111" s="737"/>
      <c r="AW111" s="737"/>
      <c r="AX111" s="737"/>
      <c r="AY111" s="737"/>
      <c r="AZ111" s="737"/>
      <c r="BA111" s="737"/>
      <c r="BB111" s="737"/>
      <c r="BC111" s="737"/>
      <c r="BD111" s="737"/>
      <c r="BE111" s="737"/>
      <c r="BF111" s="737"/>
      <c r="BG111" s="737"/>
      <c r="BH111" s="737"/>
      <c r="BI111" s="737"/>
      <c r="BJ111" s="737"/>
      <c r="BK111" s="737"/>
      <c r="BL111" s="737"/>
      <c r="BM111" s="737"/>
      <c r="BN111" s="737"/>
      <c r="BO111" s="737"/>
      <c r="BP111" s="737"/>
      <c r="BQ111" s="737"/>
      <c r="BR111" s="737"/>
      <c r="BS111" s="737"/>
      <c r="BT111" s="737"/>
      <c r="BU111" s="737"/>
      <c r="BV111" s="737"/>
      <c r="BW111" s="737"/>
      <c r="BX111" s="738"/>
      <c r="BY111" s="294"/>
      <c r="BZ111" s="295"/>
      <c r="CA111" s="295"/>
      <c r="CB111" s="295"/>
      <c r="CC111" s="295"/>
      <c r="CD111" s="295"/>
      <c r="CE111" s="295"/>
      <c r="CF111" s="295"/>
      <c r="CG111" s="295"/>
      <c r="CH111" s="295"/>
      <c r="CI111" s="295"/>
      <c r="CJ111" s="295"/>
      <c r="CK111" s="295"/>
      <c r="CL111" s="295"/>
      <c r="CM111" s="295"/>
      <c r="CN111" s="295"/>
      <c r="CO111" s="295"/>
      <c r="CP111" s="295"/>
      <c r="CQ111" s="295"/>
      <c r="CR111" s="295"/>
      <c r="CS111" s="295"/>
      <c r="CT111" s="295"/>
      <c r="CU111" s="295"/>
      <c r="CV111" s="295"/>
      <c r="CW111" s="295"/>
      <c r="CX111" s="295"/>
      <c r="CY111" s="295"/>
      <c r="CZ111" s="295"/>
      <c r="DA111" s="295"/>
      <c r="DB111" s="295"/>
      <c r="DC111" s="295"/>
      <c r="DD111" s="295"/>
      <c r="DE111" s="295"/>
      <c r="DF111" s="295"/>
      <c r="DG111" s="295"/>
      <c r="DH111" s="295"/>
      <c r="DI111" s="296"/>
      <c r="DJ111" s="753"/>
      <c r="DK111" s="751"/>
      <c r="DL111" s="751"/>
      <c r="DM111" s="751"/>
      <c r="DN111" s="751"/>
      <c r="DO111" s="751"/>
      <c r="DP111" s="751"/>
      <c r="DQ111" s="751"/>
      <c r="DR111" s="751"/>
      <c r="DS111" s="751"/>
      <c r="DT111" s="751"/>
      <c r="DU111" s="751"/>
      <c r="DV111" s="751"/>
      <c r="DW111" s="751"/>
      <c r="DX111" s="751"/>
      <c r="DY111" s="751"/>
      <c r="DZ111" s="751"/>
      <c r="EA111" s="751"/>
      <c r="EB111" s="751"/>
      <c r="EC111" s="751"/>
      <c r="ED111" s="751"/>
      <c r="EE111" s="751"/>
      <c r="EF111" s="751"/>
      <c r="EG111" s="751"/>
      <c r="EH111" s="751"/>
      <c r="EI111" s="751"/>
      <c r="EJ111" s="751"/>
      <c r="EK111" s="751"/>
      <c r="EL111" s="751"/>
      <c r="EM111" s="751"/>
      <c r="EN111" s="751"/>
      <c r="EO111" s="751"/>
      <c r="EP111" s="751"/>
      <c r="EQ111" s="751"/>
      <c r="ER111" s="751"/>
      <c r="ES111" s="751"/>
      <c r="ET111" s="751"/>
      <c r="EU111" s="751"/>
      <c r="EV111" s="751"/>
      <c r="EW111" s="751"/>
      <c r="EX111" s="751"/>
      <c r="EY111" s="751"/>
      <c r="EZ111" s="751"/>
      <c r="FA111" s="751"/>
      <c r="FB111" s="751"/>
      <c r="FC111" s="751"/>
      <c r="FD111" s="751"/>
      <c r="FE111" s="751"/>
      <c r="FF111" s="751"/>
      <c r="FG111" s="752"/>
    </row>
    <row r="112" spans="2:163" ht="8.85" customHeight="1">
      <c r="B112" s="657"/>
      <c r="C112" s="658"/>
      <c r="D112" s="658"/>
      <c r="E112" s="658"/>
      <c r="F112" s="658"/>
      <c r="G112" s="658"/>
      <c r="H112" s="658"/>
      <c r="I112" s="658"/>
      <c r="J112" s="658"/>
      <c r="K112" s="658"/>
      <c r="L112" s="658"/>
      <c r="M112" s="658"/>
      <c r="N112" s="658"/>
      <c r="O112" s="659"/>
      <c r="P112" s="654"/>
      <c r="Q112" s="655"/>
      <c r="R112" s="655"/>
      <c r="S112" s="655"/>
      <c r="T112" s="655"/>
      <c r="U112" s="655"/>
      <c r="V112" s="655"/>
      <c r="W112" s="655"/>
      <c r="X112" s="655"/>
      <c r="Y112" s="655"/>
      <c r="Z112" s="655"/>
      <c r="AA112" s="655"/>
      <c r="AB112" s="655"/>
      <c r="AC112" s="655"/>
      <c r="AD112" s="655"/>
      <c r="AE112" s="655"/>
      <c r="AF112" s="655"/>
      <c r="AG112" s="655"/>
      <c r="AH112" s="655"/>
      <c r="AI112" s="655"/>
      <c r="AJ112" s="655"/>
      <c r="AK112" s="655"/>
      <c r="AL112" s="655"/>
      <c r="AM112" s="655"/>
      <c r="AN112" s="655"/>
      <c r="AO112" s="655"/>
      <c r="AP112" s="655"/>
      <c r="AQ112" s="655"/>
      <c r="AR112" s="655"/>
      <c r="AS112" s="655"/>
      <c r="AT112" s="656"/>
      <c r="AU112" s="739"/>
      <c r="AV112" s="740"/>
      <c r="AW112" s="740"/>
      <c r="AX112" s="740"/>
      <c r="AY112" s="740"/>
      <c r="AZ112" s="740"/>
      <c r="BA112" s="740"/>
      <c r="BB112" s="740"/>
      <c r="BC112" s="740"/>
      <c r="BD112" s="740"/>
      <c r="BE112" s="740"/>
      <c r="BF112" s="740"/>
      <c r="BG112" s="740"/>
      <c r="BH112" s="740"/>
      <c r="BI112" s="740"/>
      <c r="BJ112" s="740"/>
      <c r="BK112" s="740"/>
      <c r="BL112" s="740"/>
      <c r="BM112" s="740"/>
      <c r="BN112" s="740"/>
      <c r="BO112" s="740"/>
      <c r="BP112" s="740"/>
      <c r="BQ112" s="740"/>
      <c r="BR112" s="740"/>
      <c r="BS112" s="740"/>
      <c r="BT112" s="740"/>
      <c r="BU112" s="740"/>
      <c r="BV112" s="740"/>
      <c r="BW112" s="740"/>
      <c r="BX112" s="741"/>
      <c r="BY112" s="294"/>
      <c r="BZ112" s="295"/>
      <c r="CA112" s="295"/>
      <c r="CB112" s="295"/>
      <c r="CC112" s="295"/>
      <c r="CD112" s="295"/>
      <c r="CE112" s="295"/>
      <c r="CF112" s="295"/>
      <c r="CG112" s="295"/>
      <c r="CH112" s="295"/>
      <c r="CI112" s="295"/>
      <c r="CJ112" s="295"/>
      <c r="CK112" s="295"/>
      <c r="CL112" s="295"/>
      <c r="CM112" s="295"/>
      <c r="CN112" s="295"/>
      <c r="CO112" s="295"/>
      <c r="CP112" s="295"/>
      <c r="CQ112" s="295"/>
      <c r="CR112" s="295"/>
      <c r="CS112" s="295"/>
      <c r="CT112" s="295"/>
      <c r="CU112" s="295"/>
      <c r="CV112" s="295"/>
      <c r="CW112" s="295"/>
      <c r="CX112" s="295"/>
      <c r="CY112" s="295"/>
      <c r="CZ112" s="295"/>
      <c r="DA112" s="295"/>
      <c r="DB112" s="295"/>
      <c r="DC112" s="295"/>
      <c r="DD112" s="295"/>
      <c r="DE112" s="295"/>
      <c r="DF112" s="295"/>
      <c r="DG112" s="295"/>
      <c r="DH112" s="295"/>
      <c r="DI112" s="296"/>
      <c r="DJ112" s="754"/>
      <c r="DK112" s="755"/>
      <c r="DL112" s="755"/>
      <c r="DM112" s="755"/>
      <c r="DN112" s="755"/>
      <c r="DO112" s="755"/>
      <c r="DP112" s="755"/>
      <c r="DQ112" s="755"/>
      <c r="DR112" s="755"/>
      <c r="DS112" s="755"/>
      <c r="DT112" s="755"/>
      <c r="DU112" s="755"/>
      <c r="DV112" s="755"/>
      <c r="DW112" s="755"/>
      <c r="DX112" s="755"/>
      <c r="DY112" s="755"/>
      <c r="DZ112" s="755"/>
      <c r="EA112" s="755"/>
      <c r="EB112" s="755"/>
      <c r="EC112" s="755"/>
      <c r="ED112" s="755"/>
      <c r="EE112" s="755"/>
      <c r="EF112" s="755"/>
      <c r="EG112" s="755"/>
      <c r="EH112" s="755"/>
      <c r="EI112" s="755"/>
      <c r="EJ112" s="755"/>
      <c r="EK112" s="755"/>
      <c r="EL112" s="755"/>
      <c r="EM112" s="755"/>
      <c r="EN112" s="755"/>
      <c r="EO112" s="755"/>
      <c r="EP112" s="755"/>
      <c r="EQ112" s="755"/>
      <c r="ER112" s="755"/>
      <c r="ES112" s="755"/>
      <c r="ET112" s="755"/>
      <c r="EU112" s="755"/>
      <c r="EV112" s="755"/>
      <c r="EW112" s="755"/>
      <c r="EX112" s="755"/>
      <c r="EY112" s="755"/>
      <c r="EZ112" s="755"/>
      <c r="FA112" s="755"/>
      <c r="FB112" s="755"/>
      <c r="FC112" s="755"/>
      <c r="FD112" s="755"/>
      <c r="FE112" s="755"/>
      <c r="FF112" s="755"/>
      <c r="FG112" s="756"/>
    </row>
    <row r="113" spans="2:163" ht="8.85" customHeight="1">
      <c r="B113" s="666" t="s">
        <v>664</v>
      </c>
      <c r="C113" s="667"/>
      <c r="D113" s="667"/>
      <c r="E113" s="667"/>
      <c r="F113" s="667"/>
      <c r="G113" s="667"/>
      <c r="H113" s="667"/>
      <c r="I113" s="667"/>
      <c r="J113" s="667"/>
      <c r="K113" s="667"/>
      <c r="L113" s="667"/>
      <c r="M113" s="667"/>
      <c r="N113" s="667"/>
      <c r="O113" s="667"/>
      <c r="P113" s="667"/>
      <c r="Q113" s="667"/>
      <c r="R113" s="667"/>
      <c r="S113" s="667"/>
      <c r="T113" s="667"/>
      <c r="U113" s="667"/>
      <c r="V113" s="667"/>
      <c r="W113" s="667"/>
      <c r="X113" s="667"/>
      <c r="Y113" s="667"/>
      <c r="Z113" s="667"/>
      <c r="AA113" s="667"/>
      <c r="AB113" s="667"/>
      <c r="AC113" s="667"/>
      <c r="AD113" s="667"/>
      <c r="AE113" s="667"/>
      <c r="AF113" s="667"/>
      <c r="AG113" s="667"/>
      <c r="AH113" s="667"/>
      <c r="AI113" s="667"/>
      <c r="AJ113" s="667"/>
      <c r="AK113" s="667"/>
      <c r="AL113" s="667"/>
      <c r="AM113" s="667"/>
      <c r="AN113" s="667"/>
      <c r="AO113" s="667"/>
      <c r="AP113" s="667"/>
      <c r="AQ113" s="667"/>
      <c r="AR113" s="667"/>
      <c r="AS113" s="667"/>
      <c r="AT113" s="668"/>
      <c r="AU113" s="948" t="s">
        <v>665</v>
      </c>
      <c r="AV113" s="953"/>
      <c r="AW113" s="953"/>
      <c r="AX113" s="953"/>
      <c r="AY113" s="953"/>
      <c r="AZ113" s="953"/>
      <c r="BA113" s="953"/>
      <c r="BB113" s="953"/>
      <c r="BC113" s="953"/>
      <c r="BD113" s="953"/>
      <c r="BE113" s="953"/>
      <c r="BF113" s="953"/>
      <c r="BG113" s="953"/>
      <c r="BH113" s="953"/>
      <c r="BI113" s="953"/>
      <c r="BJ113" s="953"/>
      <c r="BK113" s="953"/>
      <c r="BL113" s="953"/>
      <c r="BM113" s="953"/>
      <c r="BN113" s="953"/>
      <c r="BO113" s="953"/>
      <c r="BP113" s="953"/>
      <c r="BQ113" s="953"/>
      <c r="BR113" s="953"/>
      <c r="BS113" s="953"/>
      <c r="BT113" s="953"/>
      <c r="BU113" s="953"/>
      <c r="BV113" s="953"/>
      <c r="BW113" s="953"/>
      <c r="BX113" s="954"/>
      <c r="BY113" s="294"/>
      <c r="BZ113" s="295"/>
      <c r="CA113" s="295"/>
      <c r="CB113" s="295"/>
      <c r="CC113" s="295"/>
      <c r="CD113" s="295"/>
      <c r="CE113" s="295"/>
      <c r="CF113" s="295"/>
      <c r="CG113" s="295"/>
      <c r="CH113" s="295"/>
      <c r="CI113" s="295"/>
      <c r="CJ113" s="295"/>
      <c r="CK113" s="295"/>
      <c r="CL113" s="295"/>
      <c r="CM113" s="295"/>
      <c r="CN113" s="295"/>
      <c r="CO113" s="295"/>
      <c r="CP113" s="295"/>
      <c r="CQ113" s="295"/>
      <c r="CR113" s="295"/>
      <c r="CS113" s="295"/>
      <c r="CT113" s="295"/>
      <c r="CU113" s="295"/>
      <c r="CV113" s="295"/>
      <c r="CW113" s="295"/>
      <c r="CX113" s="295"/>
      <c r="CY113" s="295"/>
      <c r="CZ113" s="295"/>
      <c r="DA113" s="295"/>
      <c r="DB113" s="295"/>
      <c r="DC113" s="295"/>
      <c r="DD113" s="295"/>
      <c r="DE113" s="295"/>
      <c r="DF113" s="295"/>
      <c r="DG113" s="295"/>
      <c r="DH113" s="295"/>
      <c r="DI113" s="296"/>
      <c r="DJ113" s="991" t="s">
        <v>666</v>
      </c>
      <c r="DK113" s="992"/>
      <c r="DL113" s="992"/>
      <c r="DM113" s="992"/>
      <c r="DN113" s="992"/>
      <c r="DO113" s="992"/>
      <c r="DP113" s="992"/>
      <c r="DQ113" s="992"/>
      <c r="DR113" s="992"/>
      <c r="DS113" s="992"/>
      <c r="DT113" s="992"/>
      <c r="DU113" s="992"/>
      <c r="DV113" s="992"/>
      <c r="DW113" s="992"/>
      <c r="DX113" s="992"/>
      <c r="DY113" s="992"/>
      <c r="DZ113" s="992"/>
      <c r="EA113" s="992"/>
      <c r="EB113" s="992"/>
      <c r="EC113" s="992"/>
      <c r="ED113" s="992"/>
      <c r="EE113" s="992"/>
      <c r="EF113" s="992"/>
      <c r="EG113" s="992"/>
      <c r="EH113" s="992"/>
      <c r="EI113" s="992"/>
      <c r="EJ113" s="992"/>
      <c r="EK113" s="992"/>
      <c r="EL113" s="992"/>
      <c r="EM113" s="992"/>
      <c r="EN113" s="992"/>
      <c r="EO113" s="992"/>
      <c r="EP113" s="992"/>
      <c r="EQ113" s="992"/>
      <c r="ER113" s="992"/>
      <c r="ES113" s="992"/>
      <c r="ET113" s="992"/>
      <c r="EU113" s="992"/>
      <c r="EV113" s="992"/>
      <c r="EW113" s="992"/>
      <c r="EX113" s="992"/>
      <c r="EY113" s="992"/>
      <c r="EZ113" s="992"/>
      <c r="FA113" s="992"/>
      <c r="FB113" s="992"/>
      <c r="FC113" s="992"/>
      <c r="FD113" s="992"/>
      <c r="FE113" s="992"/>
      <c r="FF113" s="992"/>
      <c r="FG113" s="993"/>
    </row>
    <row r="114" spans="2:163" ht="8.85" customHeight="1">
      <c r="B114" s="669"/>
      <c r="C114" s="670"/>
      <c r="D114" s="670"/>
      <c r="E114" s="670"/>
      <c r="F114" s="670"/>
      <c r="G114" s="670"/>
      <c r="H114" s="670"/>
      <c r="I114" s="670"/>
      <c r="J114" s="670"/>
      <c r="K114" s="670"/>
      <c r="L114" s="670"/>
      <c r="M114" s="670"/>
      <c r="N114" s="670"/>
      <c r="O114" s="670"/>
      <c r="P114" s="670"/>
      <c r="Q114" s="670"/>
      <c r="R114" s="670"/>
      <c r="S114" s="670"/>
      <c r="T114" s="670"/>
      <c r="U114" s="670"/>
      <c r="V114" s="670"/>
      <c r="W114" s="670"/>
      <c r="X114" s="670"/>
      <c r="Y114" s="670"/>
      <c r="Z114" s="670"/>
      <c r="AA114" s="670"/>
      <c r="AB114" s="670"/>
      <c r="AC114" s="670"/>
      <c r="AD114" s="670"/>
      <c r="AE114" s="670"/>
      <c r="AF114" s="670"/>
      <c r="AG114" s="670"/>
      <c r="AH114" s="670"/>
      <c r="AI114" s="670"/>
      <c r="AJ114" s="670"/>
      <c r="AK114" s="670"/>
      <c r="AL114" s="670"/>
      <c r="AM114" s="670"/>
      <c r="AN114" s="670"/>
      <c r="AO114" s="670"/>
      <c r="AP114" s="670"/>
      <c r="AQ114" s="670"/>
      <c r="AR114" s="670"/>
      <c r="AS114" s="670"/>
      <c r="AT114" s="671"/>
      <c r="AU114" s="948"/>
      <c r="AV114" s="953"/>
      <c r="AW114" s="953"/>
      <c r="AX114" s="953"/>
      <c r="AY114" s="953"/>
      <c r="AZ114" s="953"/>
      <c r="BA114" s="953"/>
      <c r="BB114" s="953"/>
      <c r="BC114" s="953"/>
      <c r="BD114" s="953"/>
      <c r="BE114" s="953"/>
      <c r="BF114" s="953"/>
      <c r="BG114" s="953"/>
      <c r="BH114" s="953"/>
      <c r="BI114" s="953"/>
      <c r="BJ114" s="953"/>
      <c r="BK114" s="953"/>
      <c r="BL114" s="953"/>
      <c r="BM114" s="953"/>
      <c r="BN114" s="953"/>
      <c r="BO114" s="953"/>
      <c r="BP114" s="953"/>
      <c r="BQ114" s="953"/>
      <c r="BR114" s="953"/>
      <c r="BS114" s="953"/>
      <c r="BT114" s="953"/>
      <c r="BU114" s="953"/>
      <c r="BV114" s="953"/>
      <c r="BW114" s="953"/>
      <c r="BX114" s="954"/>
      <c r="BY114" s="294"/>
      <c r="BZ114" s="295"/>
      <c r="CA114" s="295"/>
      <c r="CB114" s="295"/>
      <c r="CC114" s="295"/>
      <c r="CD114" s="295"/>
      <c r="CE114" s="295"/>
      <c r="CF114" s="295"/>
      <c r="CG114" s="295"/>
      <c r="CH114" s="295"/>
      <c r="CI114" s="295"/>
      <c r="CJ114" s="295"/>
      <c r="CK114" s="295"/>
      <c r="CL114" s="295"/>
      <c r="CM114" s="295"/>
      <c r="CN114" s="295"/>
      <c r="CO114" s="295"/>
      <c r="CP114" s="295"/>
      <c r="CQ114" s="295"/>
      <c r="CR114" s="295"/>
      <c r="CS114" s="295"/>
      <c r="CT114" s="295"/>
      <c r="CU114" s="295"/>
      <c r="CV114" s="295"/>
      <c r="CW114" s="295"/>
      <c r="CX114" s="295"/>
      <c r="CY114" s="295"/>
      <c r="CZ114" s="295"/>
      <c r="DA114" s="295"/>
      <c r="DB114" s="295"/>
      <c r="DC114" s="295"/>
      <c r="DD114" s="295"/>
      <c r="DE114" s="295"/>
      <c r="DF114" s="295"/>
      <c r="DG114" s="295"/>
      <c r="DH114" s="295"/>
      <c r="DI114" s="296"/>
      <c r="DJ114" s="961"/>
      <c r="DK114" s="962"/>
      <c r="DL114" s="962"/>
      <c r="DM114" s="962"/>
      <c r="DN114" s="962"/>
      <c r="DO114" s="962"/>
      <c r="DP114" s="962"/>
      <c r="DQ114" s="962"/>
      <c r="DR114" s="962"/>
      <c r="DS114" s="962"/>
      <c r="DT114" s="962"/>
      <c r="DU114" s="962"/>
      <c r="DV114" s="962"/>
      <c r="DW114" s="962"/>
      <c r="DX114" s="962"/>
      <c r="DY114" s="962"/>
      <c r="DZ114" s="962"/>
      <c r="EA114" s="962"/>
      <c r="EB114" s="962"/>
      <c r="EC114" s="962"/>
      <c r="ED114" s="962"/>
      <c r="EE114" s="962"/>
      <c r="EF114" s="962"/>
      <c r="EG114" s="962"/>
      <c r="EH114" s="962"/>
      <c r="EI114" s="962"/>
      <c r="EJ114" s="962"/>
      <c r="EK114" s="962"/>
      <c r="EL114" s="962"/>
      <c r="EM114" s="962"/>
      <c r="EN114" s="962"/>
      <c r="EO114" s="962"/>
      <c r="EP114" s="962"/>
      <c r="EQ114" s="962"/>
      <c r="ER114" s="962"/>
      <c r="ES114" s="962"/>
      <c r="ET114" s="962"/>
      <c r="EU114" s="962"/>
      <c r="EV114" s="962"/>
      <c r="EW114" s="962"/>
      <c r="EX114" s="962"/>
      <c r="EY114" s="962"/>
      <c r="EZ114" s="962"/>
      <c r="FA114" s="962"/>
      <c r="FB114" s="962"/>
      <c r="FC114" s="962"/>
      <c r="FD114" s="962"/>
      <c r="FE114" s="962"/>
      <c r="FF114" s="962"/>
      <c r="FG114" s="963"/>
    </row>
    <row r="115" spans="2:163" ht="8.85" customHeight="1">
      <c r="B115" s="672" t="s">
        <v>667</v>
      </c>
      <c r="C115" s="673"/>
      <c r="D115" s="673"/>
      <c r="E115" s="673"/>
      <c r="F115" s="673"/>
      <c r="G115" s="673"/>
      <c r="H115" s="673"/>
      <c r="I115" s="673"/>
      <c r="J115" s="673"/>
      <c r="K115" s="673"/>
      <c r="L115" s="673"/>
      <c r="M115" s="673"/>
      <c r="N115" s="673"/>
      <c r="O115" s="673"/>
      <c r="P115" s="673"/>
      <c r="Q115" s="673"/>
      <c r="R115" s="673"/>
      <c r="S115" s="673"/>
      <c r="T115" s="673"/>
      <c r="U115" s="673"/>
      <c r="V115" s="673"/>
      <c r="W115" s="673"/>
      <c r="X115" s="673"/>
      <c r="Y115" s="673"/>
      <c r="Z115" s="673"/>
      <c r="AA115" s="673"/>
      <c r="AB115" s="673"/>
      <c r="AC115" s="673"/>
      <c r="AD115" s="673"/>
      <c r="AE115" s="673"/>
      <c r="AF115" s="673"/>
      <c r="AG115" s="673"/>
      <c r="AH115" s="673"/>
      <c r="AI115" s="673"/>
      <c r="AJ115" s="673"/>
      <c r="AK115" s="673"/>
      <c r="AL115" s="673"/>
      <c r="AM115" s="673"/>
      <c r="AN115" s="673"/>
      <c r="AO115" s="673"/>
      <c r="AP115" s="673"/>
      <c r="AQ115" s="673"/>
      <c r="AR115" s="673"/>
      <c r="AS115" s="673"/>
      <c r="AT115" s="674"/>
      <c r="AU115" s="672" t="s">
        <v>668</v>
      </c>
      <c r="AV115" s="673"/>
      <c r="AW115" s="673"/>
      <c r="AX115" s="673"/>
      <c r="AY115" s="673"/>
      <c r="AZ115" s="673"/>
      <c r="BA115" s="673"/>
      <c r="BB115" s="673"/>
      <c r="BC115" s="673"/>
      <c r="BD115" s="673"/>
      <c r="BE115" s="673"/>
      <c r="BF115" s="673"/>
      <c r="BG115" s="673"/>
      <c r="BH115" s="673"/>
      <c r="BI115" s="673"/>
      <c r="BJ115" s="673"/>
      <c r="BK115" s="673"/>
      <c r="BL115" s="673"/>
      <c r="BM115" s="673"/>
      <c r="BN115" s="673"/>
      <c r="BO115" s="673"/>
      <c r="BP115" s="673"/>
      <c r="BQ115" s="673"/>
      <c r="BR115" s="673"/>
      <c r="BS115" s="673"/>
      <c r="BT115" s="673"/>
      <c r="BU115" s="673"/>
      <c r="BV115" s="673"/>
      <c r="BW115" s="673"/>
      <c r="BX115" s="674"/>
      <c r="BY115" s="294"/>
      <c r="BZ115" s="295"/>
      <c r="CA115" s="295"/>
      <c r="CB115" s="295"/>
      <c r="CC115" s="295"/>
      <c r="CD115" s="295"/>
      <c r="CE115" s="295"/>
      <c r="CF115" s="295"/>
      <c r="CG115" s="295"/>
      <c r="CH115" s="295"/>
      <c r="CI115" s="295"/>
      <c r="CJ115" s="295"/>
      <c r="CK115" s="295"/>
      <c r="CL115" s="295"/>
      <c r="CM115" s="295"/>
      <c r="CN115" s="295"/>
      <c r="CO115" s="295"/>
      <c r="CP115" s="295"/>
      <c r="CQ115" s="295"/>
      <c r="CR115" s="295"/>
      <c r="CS115" s="295"/>
      <c r="CT115" s="295"/>
      <c r="CU115" s="295"/>
      <c r="CV115" s="295"/>
      <c r="CW115" s="295"/>
      <c r="CX115" s="295"/>
      <c r="CY115" s="295"/>
      <c r="CZ115" s="295"/>
      <c r="DA115" s="295"/>
      <c r="DB115" s="295"/>
      <c r="DC115" s="295"/>
      <c r="DD115" s="295"/>
      <c r="DE115" s="295"/>
      <c r="DF115" s="295"/>
      <c r="DG115" s="295"/>
      <c r="DH115" s="295"/>
      <c r="DI115" s="296"/>
      <c r="DJ115" s="961"/>
      <c r="DK115" s="962"/>
      <c r="DL115" s="962"/>
      <c r="DM115" s="962"/>
      <c r="DN115" s="962"/>
      <c r="DO115" s="962"/>
      <c r="DP115" s="962"/>
      <c r="DQ115" s="962"/>
      <c r="DR115" s="962"/>
      <c r="DS115" s="962"/>
      <c r="DT115" s="962"/>
      <c r="DU115" s="962"/>
      <c r="DV115" s="962"/>
      <c r="DW115" s="962"/>
      <c r="DX115" s="962"/>
      <c r="DY115" s="962"/>
      <c r="DZ115" s="962"/>
      <c r="EA115" s="962"/>
      <c r="EB115" s="962"/>
      <c r="EC115" s="962"/>
      <c r="ED115" s="962"/>
      <c r="EE115" s="962"/>
      <c r="EF115" s="962"/>
      <c r="EG115" s="962"/>
      <c r="EH115" s="962"/>
      <c r="EI115" s="962"/>
      <c r="EJ115" s="962"/>
      <c r="EK115" s="962"/>
      <c r="EL115" s="962"/>
      <c r="EM115" s="962"/>
      <c r="EN115" s="962"/>
      <c r="EO115" s="962"/>
      <c r="EP115" s="962"/>
      <c r="EQ115" s="962"/>
      <c r="ER115" s="962"/>
      <c r="ES115" s="962"/>
      <c r="ET115" s="962"/>
      <c r="EU115" s="962"/>
      <c r="EV115" s="962"/>
      <c r="EW115" s="962"/>
      <c r="EX115" s="962"/>
      <c r="EY115" s="962"/>
      <c r="EZ115" s="962"/>
      <c r="FA115" s="962"/>
      <c r="FB115" s="962"/>
      <c r="FC115" s="962"/>
      <c r="FD115" s="962"/>
      <c r="FE115" s="962"/>
      <c r="FF115" s="962"/>
      <c r="FG115" s="963"/>
    </row>
    <row r="116" spans="2:163" ht="8.85" customHeight="1" thickBot="1">
      <c r="B116" s="672"/>
      <c r="C116" s="673"/>
      <c r="D116" s="673"/>
      <c r="E116" s="673"/>
      <c r="F116" s="673"/>
      <c r="G116" s="673"/>
      <c r="H116" s="673"/>
      <c r="I116" s="673"/>
      <c r="J116" s="673"/>
      <c r="K116" s="673"/>
      <c r="L116" s="673"/>
      <c r="M116" s="673"/>
      <c r="N116" s="673"/>
      <c r="O116" s="673"/>
      <c r="P116" s="673"/>
      <c r="Q116" s="673"/>
      <c r="R116" s="673"/>
      <c r="S116" s="673"/>
      <c r="T116" s="673"/>
      <c r="U116" s="673"/>
      <c r="V116" s="673"/>
      <c r="W116" s="673"/>
      <c r="X116" s="673"/>
      <c r="Y116" s="673"/>
      <c r="Z116" s="673"/>
      <c r="AA116" s="673"/>
      <c r="AB116" s="673"/>
      <c r="AC116" s="673"/>
      <c r="AD116" s="673"/>
      <c r="AE116" s="673"/>
      <c r="AF116" s="673"/>
      <c r="AG116" s="673"/>
      <c r="AH116" s="673"/>
      <c r="AI116" s="673"/>
      <c r="AJ116" s="673"/>
      <c r="AK116" s="673"/>
      <c r="AL116" s="673"/>
      <c r="AM116" s="673"/>
      <c r="AN116" s="673"/>
      <c r="AO116" s="673"/>
      <c r="AP116" s="673"/>
      <c r="AQ116" s="673"/>
      <c r="AR116" s="673"/>
      <c r="AS116" s="673"/>
      <c r="AT116" s="674"/>
      <c r="AU116" s="672"/>
      <c r="AV116" s="673"/>
      <c r="AW116" s="673"/>
      <c r="AX116" s="673"/>
      <c r="AY116" s="673"/>
      <c r="AZ116" s="673"/>
      <c r="BA116" s="673"/>
      <c r="BB116" s="673"/>
      <c r="BC116" s="673"/>
      <c r="BD116" s="673"/>
      <c r="BE116" s="673"/>
      <c r="BF116" s="673"/>
      <c r="BG116" s="673"/>
      <c r="BH116" s="673"/>
      <c r="BI116" s="673"/>
      <c r="BJ116" s="673"/>
      <c r="BK116" s="673"/>
      <c r="BL116" s="673"/>
      <c r="BM116" s="673"/>
      <c r="BN116" s="673"/>
      <c r="BO116" s="673"/>
      <c r="BP116" s="673"/>
      <c r="BQ116" s="673"/>
      <c r="BR116" s="673"/>
      <c r="BS116" s="673"/>
      <c r="BT116" s="673"/>
      <c r="BU116" s="673"/>
      <c r="BV116" s="673"/>
      <c r="BW116" s="673"/>
      <c r="BX116" s="674"/>
      <c r="BY116" s="283"/>
      <c r="BZ116" s="284"/>
      <c r="CA116" s="284"/>
      <c r="CB116" s="284"/>
      <c r="CC116" s="284"/>
      <c r="CD116" s="284"/>
      <c r="CE116" s="284"/>
      <c r="CF116" s="284"/>
      <c r="CG116" s="284"/>
      <c r="CH116" s="284"/>
      <c r="CI116" s="284"/>
      <c r="CJ116" s="284"/>
      <c r="CK116" s="284"/>
      <c r="CL116" s="284"/>
      <c r="CM116" s="284"/>
      <c r="CN116" s="284"/>
      <c r="CO116" s="284"/>
      <c r="CP116" s="284"/>
      <c r="CQ116" s="284"/>
      <c r="CR116" s="284"/>
      <c r="CS116" s="284"/>
      <c r="CT116" s="284"/>
      <c r="CU116" s="284"/>
      <c r="CV116" s="284"/>
      <c r="CW116" s="284"/>
      <c r="CX116" s="284"/>
      <c r="CY116" s="284"/>
      <c r="CZ116" s="284"/>
      <c r="DA116" s="284"/>
      <c r="DB116" s="284"/>
      <c r="DC116" s="284"/>
      <c r="DD116" s="284"/>
      <c r="DE116" s="284"/>
      <c r="DF116" s="284"/>
      <c r="DG116" s="284"/>
      <c r="DH116" s="284"/>
      <c r="DI116" s="285"/>
      <c r="DJ116" s="961"/>
      <c r="DK116" s="962"/>
      <c r="DL116" s="962"/>
      <c r="DM116" s="962"/>
      <c r="DN116" s="962"/>
      <c r="DO116" s="962"/>
      <c r="DP116" s="962"/>
      <c r="DQ116" s="962"/>
      <c r="DR116" s="962"/>
      <c r="DS116" s="962"/>
      <c r="DT116" s="962"/>
      <c r="DU116" s="962"/>
      <c r="DV116" s="962"/>
      <c r="DW116" s="962"/>
      <c r="DX116" s="962"/>
      <c r="DY116" s="962"/>
      <c r="DZ116" s="962"/>
      <c r="EA116" s="962"/>
      <c r="EB116" s="962"/>
      <c r="EC116" s="962"/>
      <c r="ED116" s="962"/>
      <c r="EE116" s="962"/>
      <c r="EF116" s="962"/>
      <c r="EG116" s="962"/>
      <c r="EH116" s="962"/>
      <c r="EI116" s="962"/>
      <c r="EJ116" s="962"/>
      <c r="EK116" s="962"/>
      <c r="EL116" s="962"/>
      <c r="EM116" s="962"/>
      <c r="EN116" s="962"/>
      <c r="EO116" s="962"/>
      <c r="EP116" s="962"/>
      <c r="EQ116" s="962"/>
      <c r="ER116" s="962"/>
      <c r="ES116" s="962"/>
      <c r="ET116" s="962"/>
      <c r="EU116" s="962"/>
      <c r="EV116" s="962"/>
      <c r="EW116" s="962"/>
      <c r="EX116" s="962"/>
      <c r="EY116" s="962"/>
      <c r="EZ116" s="962"/>
      <c r="FA116" s="962"/>
      <c r="FB116" s="962"/>
      <c r="FC116" s="962"/>
      <c r="FD116" s="962"/>
      <c r="FE116" s="962"/>
      <c r="FF116" s="962"/>
      <c r="FG116" s="963"/>
    </row>
    <row r="117" spans="2:163" ht="8.85" customHeight="1" thickTop="1">
      <c r="B117" s="672" t="s">
        <v>669</v>
      </c>
      <c r="C117" s="673"/>
      <c r="D117" s="673"/>
      <c r="E117" s="673"/>
      <c r="F117" s="673"/>
      <c r="G117" s="673"/>
      <c r="H117" s="673"/>
      <c r="I117" s="673"/>
      <c r="J117" s="673"/>
      <c r="K117" s="673"/>
      <c r="L117" s="673"/>
      <c r="M117" s="673"/>
      <c r="N117" s="673"/>
      <c r="O117" s="673"/>
      <c r="P117" s="673"/>
      <c r="Q117" s="673"/>
      <c r="R117" s="673"/>
      <c r="S117" s="673"/>
      <c r="T117" s="673"/>
      <c r="U117" s="673"/>
      <c r="V117" s="673"/>
      <c r="W117" s="673"/>
      <c r="X117" s="673"/>
      <c r="Y117" s="673"/>
      <c r="Z117" s="673"/>
      <c r="AA117" s="673"/>
      <c r="AB117" s="673"/>
      <c r="AC117" s="673"/>
      <c r="AD117" s="673"/>
      <c r="AE117" s="673"/>
      <c r="AF117" s="673"/>
      <c r="AG117" s="673"/>
      <c r="AH117" s="673"/>
      <c r="AI117" s="673"/>
      <c r="AJ117" s="673"/>
      <c r="AK117" s="673"/>
      <c r="AL117" s="673"/>
      <c r="AM117" s="673"/>
      <c r="AN117" s="673"/>
      <c r="AO117" s="673"/>
      <c r="AP117" s="673"/>
      <c r="AQ117" s="673"/>
      <c r="AR117" s="673"/>
      <c r="AS117" s="673"/>
      <c r="AT117" s="674"/>
      <c r="AU117" s="286"/>
      <c r="AV117" s="287"/>
      <c r="AW117" s="287"/>
      <c r="AX117" s="287"/>
      <c r="AY117" s="287"/>
      <c r="AZ117" s="287"/>
      <c r="BA117" s="287"/>
      <c r="BB117" s="287"/>
      <c r="BC117" s="287"/>
      <c r="BD117" s="287"/>
      <c r="BE117" s="287"/>
      <c r="BF117" s="287"/>
      <c r="BG117" s="287"/>
      <c r="BH117" s="287"/>
      <c r="BI117" s="287"/>
      <c r="BJ117" s="287"/>
      <c r="BK117" s="287"/>
      <c r="BL117" s="287"/>
      <c r="BM117" s="287"/>
      <c r="BN117" s="287"/>
      <c r="BO117" s="287"/>
      <c r="BP117" s="287"/>
      <c r="BQ117" s="287"/>
      <c r="BR117" s="287"/>
      <c r="BS117" s="287"/>
      <c r="BT117" s="287"/>
      <c r="BU117" s="287"/>
      <c r="BV117" s="287"/>
      <c r="BW117" s="287"/>
      <c r="BX117" s="288"/>
      <c r="BY117" s="1004" t="s">
        <v>670</v>
      </c>
      <c r="BZ117" s="1005"/>
      <c r="CA117" s="1005"/>
      <c r="CB117" s="1005"/>
      <c r="CC117" s="1005"/>
      <c r="CD117" s="1005"/>
      <c r="CE117" s="1005"/>
      <c r="CF117" s="1005"/>
      <c r="CG117" s="1005"/>
      <c r="CH117" s="1005"/>
      <c r="CI117" s="1005"/>
      <c r="CJ117" s="1005"/>
      <c r="CK117" s="1005"/>
      <c r="CL117" s="1005"/>
      <c r="CM117" s="1005"/>
      <c r="CN117" s="1005"/>
      <c r="CO117" s="1005"/>
      <c r="CP117" s="1005"/>
      <c r="CQ117" s="1005"/>
      <c r="CR117" s="1005"/>
      <c r="CS117" s="1005"/>
      <c r="CT117" s="1005"/>
      <c r="CU117" s="1005"/>
      <c r="CV117" s="1005"/>
      <c r="CW117" s="1005"/>
      <c r="CX117" s="1005"/>
      <c r="CY117" s="1005"/>
      <c r="CZ117" s="1005"/>
      <c r="DA117" s="1005"/>
      <c r="DB117" s="1005"/>
      <c r="DC117" s="1005"/>
      <c r="DD117" s="1005"/>
      <c r="DE117" s="1005"/>
      <c r="DF117" s="1005"/>
      <c r="DG117" s="1005"/>
      <c r="DH117" s="1005"/>
      <c r="DI117" s="1005"/>
      <c r="DJ117" s="1005"/>
      <c r="DK117" s="1005"/>
      <c r="DL117" s="1005"/>
      <c r="DM117" s="1005"/>
      <c r="DN117" s="1005"/>
      <c r="DO117" s="1005"/>
      <c r="DP117" s="1005"/>
      <c r="DQ117" s="1005"/>
      <c r="DR117" s="1005"/>
      <c r="DS117" s="1005"/>
      <c r="DT117" s="1005"/>
      <c r="DU117" s="1005"/>
      <c r="DV117" s="1005"/>
      <c r="DW117" s="1005"/>
      <c r="DX117" s="1005"/>
      <c r="DY117" s="1005"/>
      <c r="DZ117" s="1005"/>
      <c r="EA117" s="1005"/>
      <c r="EB117" s="1005"/>
      <c r="EC117" s="1005"/>
      <c r="ED117" s="1005"/>
      <c r="EE117" s="1005"/>
      <c r="EF117" s="1005"/>
      <c r="EG117" s="1005"/>
      <c r="EH117" s="1005"/>
      <c r="EI117" s="1005"/>
      <c r="EJ117" s="1005"/>
      <c r="EK117" s="1005"/>
      <c r="EL117" s="1005"/>
      <c r="EM117" s="1005"/>
      <c r="EN117" s="1005"/>
      <c r="EO117" s="1005"/>
      <c r="EP117" s="1005"/>
      <c r="EQ117" s="1005"/>
      <c r="ER117" s="1005"/>
      <c r="ES117" s="1005"/>
      <c r="ET117" s="1005"/>
      <c r="EU117" s="1005"/>
      <c r="EV117" s="1005"/>
      <c r="EW117" s="1005"/>
      <c r="EX117" s="1005"/>
      <c r="EY117" s="1005"/>
      <c r="EZ117" s="1005"/>
      <c r="FA117" s="1005"/>
      <c r="FB117" s="1005"/>
      <c r="FC117" s="1005"/>
      <c r="FD117" s="1005"/>
      <c r="FE117" s="1005"/>
      <c r="FF117" s="1005"/>
      <c r="FG117" s="1006"/>
    </row>
    <row r="118" spans="2:163" ht="8.85" customHeight="1">
      <c r="B118" s="672"/>
      <c r="C118" s="673"/>
      <c r="D118" s="673"/>
      <c r="E118" s="673"/>
      <c r="F118" s="673"/>
      <c r="G118" s="673"/>
      <c r="H118" s="673"/>
      <c r="I118" s="673"/>
      <c r="J118" s="673"/>
      <c r="K118" s="673"/>
      <c r="L118" s="673"/>
      <c r="M118" s="673"/>
      <c r="N118" s="673"/>
      <c r="O118" s="673"/>
      <c r="P118" s="673"/>
      <c r="Q118" s="673"/>
      <c r="R118" s="673"/>
      <c r="S118" s="673"/>
      <c r="T118" s="673"/>
      <c r="U118" s="673"/>
      <c r="V118" s="673"/>
      <c r="W118" s="673"/>
      <c r="X118" s="673"/>
      <c r="Y118" s="673"/>
      <c r="Z118" s="673"/>
      <c r="AA118" s="673"/>
      <c r="AB118" s="673"/>
      <c r="AC118" s="673"/>
      <c r="AD118" s="673"/>
      <c r="AE118" s="673"/>
      <c r="AF118" s="673"/>
      <c r="AG118" s="673"/>
      <c r="AH118" s="673"/>
      <c r="AI118" s="673"/>
      <c r="AJ118" s="673"/>
      <c r="AK118" s="673"/>
      <c r="AL118" s="673"/>
      <c r="AM118" s="673"/>
      <c r="AN118" s="673"/>
      <c r="AO118" s="673"/>
      <c r="AP118" s="673"/>
      <c r="AQ118" s="673"/>
      <c r="AR118" s="673"/>
      <c r="AS118" s="673"/>
      <c r="AT118" s="674"/>
      <c r="AU118" s="286"/>
      <c r="AV118" s="287"/>
      <c r="AW118" s="287"/>
      <c r="AX118" s="287"/>
      <c r="AY118" s="287"/>
      <c r="AZ118" s="287"/>
      <c r="BA118" s="287"/>
      <c r="BB118" s="287"/>
      <c r="BC118" s="287"/>
      <c r="BD118" s="287"/>
      <c r="BE118" s="287"/>
      <c r="BF118" s="287"/>
      <c r="BG118" s="287"/>
      <c r="BH118" s="287"/>
      <c r="BI118" s="287"/>
      <c r="BJ118" s="287"/>
      <c r="BK118" s="287"/>
      <c r="BL118" s="287"/>
      <c r="BM118" s="287"/>
      <c r="BN118" s="287"/>
      <c r="BO118" s="287"/>
      <c r="BP118" s="287"/>
      <c r="BQ118" s="287"/>
      <c r="BR118" s="287"/>
      <c r="BS118" s="287"/>
      <c r="BT118" s="287"/>
      <c r="BU118" s="287"/>
      <c r="BV118" s="287"/>
      <c r="BW118" s="287"/>
      <c r="BX118" s="288"/>
      <c r="BY118" s="994"/>
      <c r="BZ118" s="995"/>
      <c r="CA118" s="995"/>
      <c r="CB118" s="995"/>
      <c r="CC118" s="995"/>
      <c r="CD118" s="995"/>
      <c r="CE118" s="995"/>
      <c r="CF118" s="995"/>
      <c r="CG118" s="995"/>
      <c r="CH118" s="995"/>
      <c r="CI118" s="995"/>
      <c r="CJ118" s="995"/>
      <c r="CK118" s="995"/>
      <c r="CL118" s="995"/>
      <c r="CM118" s="995"/>
      <c r="CN118" s="995"/>
      <c r="CO118" s="995"/>
      <c r="CP118" s="995"/>
      <c r="CQ118" s="995"/>
      <c r="CR118" s="995"/>
      <c r="CS118" s="995"/>
      <c r="CT118" s="995"/>
      <c r="CU118" s="995"/>
      <c r="CV118" s="995"/>
      <c r="CW118" s="995"/>
      <c r="CX118" s="995"/>
      <c r="CY118" s="995"/>
      <c r="CZ118" s="995"/>
      <c r="DA118" s="995"/>
      <c r="DB118" s="995"/>
      <c r="DC118" s="995"/>
      <c r="DD118" s="995"/>
      <c r="DE118" s="995"/>
      <c r="DF118" s="995"/>
      <c r="DG118" s="995"/>
      <c r="DH118" s="995"/>
      <c r="DI118" s="995"/>
      <c r="DJ118" s="995"/>
      <c r="DK118" s="995"/>
      <c r="DL118" s="995"/>
      <c r="DM118" s="995"/>
      <c r="DN118" s="995"/>
      <c r="DO118" s="995"/>
      <c r="DP118" s="995"/>
      <c r="DQ118" s="995"/>
      <c r="DR118" s="995"/>
      <c r="DS118" s="995"/>
      <c r="DT118" s="995"/>
      <c r="DU118" s="995"/>
      <c r="DV118" s="995"/>
      <c r="DW118" s="995"/>
      <c r="DX118" s="995"/>
      <c r="DY118" s="995"/>
      <c r="DZ118" s="995"/>
      <c r="EA118" s="995"/>
      <c r="EB118" s="995"/>
      <c r="EC118" s="995"/>
      <c r="ED118" s="995"/>
      <c r="EE118" s="995"/>
      <c r="EF118" s="995"/>
      <c r="EG118" s="995"/>
      <c r="EH118" s="995"/>
      <c r="EI118" s="995"/>
      <c r="EJ118" s="995"/>
      <c r="EK118" s="995"/>
      <c r="EL118" s="995"/>
      <c r="EM118" s="995"/>
      <c r="EN118" s="995"/>
      <c r="EO118" s="995"/>
      <c r="EP118" s="995"/>
      <c r="EQ118" s="995"/>
      <c r="ER118" s="995"/>
      <c r="ES118" s="995"/>
      <c r="ET118" s="995"/>
      <c r="EU118" s="995"/>
      <c r="EV118" s="995"/>
      <c r="EW118" s="995"/>
      <c r="EX118" s="995"/>
      <c r="EY118" s="995"/>
      <c r="EZ118" s="995"/>
      <c r="FA118" s="995"/>
      <c r="FB118" s="995"/>
      <c r="FC118" s="995"/>
      <c r="FD118" s="995"/>
      <c r="FE118" s="995"/>
      <c r="FF118" s="995"/>
      <c r="FG118" s="996"/>
    </row>
    <row r="119" spans="2:163" ht="8.85" customHeight="1">
      <c r="B119" s="672" t="s">
        <v>671</v>
      </c>
      <c r="C119" s="673"/>
      <c r="D119" s="673"/>
      <c r="E119" s="673"/>
      <c r="F119" s="673"/>
      <c r="G119" s="673"/>
      <c r="H119" s="673"/>
      <c r="I119" s="673"/>
      <c r="J119" s="673"/>
      <c r="K119" s="673"/>
      <c r="L119" s="673"/>
      <c r="M119" s="673"/>
      <c r="N119" s="673"/>
      <c r="O119" s="673"/>
      <c r="P119" s="673"/>
      <c r="Q119" s="673"/>
      <c r="R119" s="673"/>
      <c r="S119" s="673"/>
      <c r="T119" s="673"/>
      <c r="U119" s="673"/>
      <c r="V119" s="673"/>
      <c r="W119" s="673"/>
      <c r="X119" s="673"/>
      <c r="Y119" s="673"/>
      <c r="Z119" s="673"/>
      <c r="AA119" s="673"/>
      <c r="AB119" s="673"/>
      <c r="AC119" s="673"/>
      <c r="AD119" s="673"/>
      <c r="AE119" s="673"/>
      <c r="AF119" s="673"/>
      <c r="AG119" s="673"/>
      <c r="AH119" s="673"/>
      <c r="AI119" s="673"/>
      <c r="AJ119" s="673"/>
      <c r="AK119" s="673"/>
      <c r="AL119" s="673"/>
      <c r="AM119" s="673"/>
      <c r="AN119" s="673"/>
      <c r="AO119" s="673"/>
      <c r="AP119" s="673"/>
      <c r="AQ119" s="673"/>
      <c r="AR119" s="673"/>
      <c r="AS119" s="673"/>
      <c r="AT119" s="674"/>
      <c r="AU119" s="286"/>
      <c r="AV119" s="287"/>
      <c r="AW119" s="287"/>
      <c r="AX119" s="287"/>
      <c r="AY119" s="287"/>
      <c r="AZ119" s="287"/>
      <c r="BA119" s="287"/>
      <c r="BB119" s="287"/>
      <c r="BC119" s="287"/>
      <c r="BD119" s="287"/>
      <c r="BE119" s="287"/>
      <c r="BF119" s="287"/>
      <c r="BG119" s="287"/>
      <c r="BH119" s="287"/>
      <c r="BI119" s="287"/>
      <c r="BJ119" s="287"/>
      <c r="BK119" s="287"/>
      <c r="BL119" s="287"/>
      <c r="BM119" s="287"/>
      <c r="BN119" s="287"/>
      <c r="BO119" s="287"/>
      <c r="BP119" s="287"/>
      <c r="BQ119" s="287"/>
      <c r="BR119" s="287"/>
      <c r="BS119" s="287"/>
      <c r="BT119" s="287"/>
      <c r="BU119" s="287"/>
      <c r="BV119" s="287"/>
      <c r="BW119" s="287"/>
      <c r="BX119" s="288"/>
      <c r="BY119" s="994" t="s">
        <v>672</v>
      </c>
      <c r="BZ119" s="995"/>
      <c r="CA119" s="995"/>
      <c r="CB119" s="995"/>
      <c r="CC119" s="995"/>
      <c r="CD119" s="995"/>
      <c r="CE119" s="995"/>
      <c r="CF119" s="995"/>
      <c r="CG119" s="995"/>
      <c r="CH119" s="995"/>
      <c r="CI119" s="995"/>
      <c r="CJ119" s="995"/>
      <c r="CK119" s="995"/>
      <c r="CL119" s="995"/>
      <c r="CM119" s="995"/>
      <c r="CN119" s="995"/>
      <c r="CO119" s="995"/>
      <c r="CP119" s="995"/>
      <c r="CQ119" s="995"/>
      <c r="CR119" s="995"/>
      <c r="CS119" s="995"/>
      <c r="CT119" s="995"/>
      <c r="CU119" s="995"/>
      <c r="CV119" s="995"/>
      <c r="CW119" s="995"/>
      <c r="CX119" s="995"/>
      <c r="CY119" s="995"/>
      <c r="CZ119" s="995"/>
      <c r="DA119" s="995"/>
      <c r="DB119" s="995"/>
      <c r="DC119" s="995"/>
      <c r="DD119" s="995"/>
      <c r="DE119" s="995"/>
      <c r="DF119" s="995"/>
      <c r="DG119" s="995"/>
      <c r="DH119" s="995"/>
      <c r="DI119" s="995"/>
      <c r="DJ119" s="995"/>
      <c r="DK119" s="995"/>
      <c r="DL119" s="995"/>
      <c r="DM119" s="995"/>
      <c r="DN119" s="995"/>
      <c r="DO119" s="995"/>
      <c r="DP119" s="995"/>
      <c r="DQ119" s="995"/>
      <c r="DR119" s="995"/>
      <c r="DS119" s="995"/>
      <c r="DT119" s="995"/>
      <c r="DU119" s="995"/>
      <c r="DV119" s="995"/>
      <c r="DW119" s="995"/>
      <c r="DX119" s="995"/>
      <c r="DY119" s="995"/>
      <c r="DZ119" s="995"/>
      <c r="EA119" s="995"/>
      <c r="EB119" s="995"/>
      <c r="EC119" s="995"/>
      <c r="ED119" s="995"/>
      <c r="EE119" s="995"/>
      <c r="EF119" s="995"/>
      <c r="EG119" s="995"/>
      <c r="EH119" s="995"/>
      <c r="EI119" s="995"/>
      <c r="EJ119" s="995"/>
      <c r="EK119" s="995"/>
      <c r="EL119" s="995"/>
      <c r="EM119" s="995"/>
      <c r="EN119" s="995"/>
      <c r="EO119" s="995"/>
      <c r="EP119" s="995"/>
      <c r="EQ119" s="995"/>
      <c r="ER119" s="995"/>
      <c r="ES119" s="995"/>
      <c r="ET119" s="995"/>
      <c r="EU119" s="995"/>
      <c r="EV119" s="995"/>
      <c r="EW119" s="995"/>
      <c r="EX119" s="995"/>
      <c r="EY119" s="995"/>
      <c r="EZ119" s="995"/>
      <c r="FA119" s="995"/>
      <c r="FB119" s="995"/>
      <c r="FC119" s="995"/>
      <c r="FD119" s="995"/>
      <c r="FE119" s="995"/>
      <c r="FF119" s="995"/>
      <c r="FG119" s="996"/>
    </row>
    <row r="120" spans="2:163" ht="8.85" customHeight="1" thickBot="1">
      <c r="B120" s="1013"/>
      <c r="C120" s="1014"/>
      <c r="D120" s="1014"/>
      <c r="E120" s="1014"/>
      <c r="F120" s="1014"/>
      <c r="G120" s="1014"/>
      <c r="H120" s="1014"/>
      <c r="I120" s="1014"/>
      <c r="J120" s="1014"/>
      <c r="K120" s="1014"/>
      <c r="L120" s="1014"/>
      <c r="M120" s="1014"/>
      <c r="N120" s="1014"/>
      <c r="O120" s="1014"/>
      <c r="P120" s="1014"/>
      <c r="Q120" s="1014"/>
      <c r="R120" s="1014"/>
      <c r="S120" s="1014"/>
      <c r="T120" s="1014"/>
      <c r="U120" s="1014"/>
      <c r="V120" s="1014"/>
      <c r="W120" s="1014"/>
      <c r="X120" s="1014"/>
      <c r="Y120" s="1014"/>
      <c r="Z120" s="1014"/>
      <c r="AA120" s="1014"/>
      <c r="AB120" s="1014"/>
      <c r="AC120" s="1014"/>
      <c r="AD120" s="1014"/>
      <c r="AE120" s="1014"/>
      <c r="AF120" s="1014"/>
      <c r="AG120" s="1014"/>
      <c r="AH120" s="1014"/>
      <c r="AI120" s="1014"/>
      <c r="AJ120" s="1014"/>
      <c r="AK120" s="1014"/>
      <c r="AL120" s="1014"/>
      <c r="AM120" s="1014"/>
      <c r="AN120" s="1014"/>
      <c r="AO120" s="1014"/>
      <c r="AP120" s="1014"/>
      <c r="AQ120" s="1014"/>
      <c r="AR120" s="1014"/>
      <c r="AS120" s="1014"/>
      <c r="AT120" s="1015"/>
      <c r="AU120" s="297"/>
      <c r="AV120" s="298"/>
      <c r="AW120" s="298"/>
      <c r="AX120" s="298"/>
      <c r="AY120" s="298"/>
      <c r="AZ120" s="298"/>
      <c r="BA120" s="298"/>
      <c r="BB120" s="298"/>
      <c r="BC120" s="298"/>
      <c r="BD120" s="298"/>
      <c r="BE120" s="298"/>
      <c r="BF120" s="298"/>
      <c r="BG120" s="298"/>
      <c r="BH120" s="298"/>
      <c r="BI120" s="298"/>
      <c r="BJ120" s="298"/>
      <c r="BK120" s="298"/>
      <c r="BL120" s="298"/>
      <c r="BM120" s="298"/>
      <c r="BN120" s="298"/>
      <c r="BO120" s="298"/>
      <c r="BP120" s="298"/>
      <c r="BQ120" s="298"/>
      <c r="BR120" s="298"/>
      <c r="BS120" s="298"/>
      <c r="BT120" s="298"/>
      <c r="BU120" s="298"/>
      <c r="BV120" s="298"/>
      <c r="BW120" s="298"/>
      <c r="BX120" s="299"/>
      <c r="BY120" s="997"/>
      <c r="BZ120" s="998"/>
      <c r="CA120" s="998"/>
      <c r="CB120" s="998"/>
      <c r="CC120" s="998"/>
      <c r="CD120" s="998"/>
      <c r="CE120" s="998"/>
      <c r="CF120" s="998"/>
      <c r="CG120" s="998"/>
      <c r="CH120" s="998"/>
      <c r="CI120" s="998"/>
      <c r="CJ120" s="998"/>
      <c r="CK120" s="998"/>
      <c r="CL120" s="998"/>
      <c r="CM120" s="998"/>
      <c r="CN120" s="998"/>
      <c r="CO120" s="998"/>
      <c r="CP120" s="998"/>
      <c r="CQ120" s="998"/>
      <c r="CR120" s="998"/>
      <c r="CS120" s="998"/>
      <c r="CT120" s="998"/>
      <c r="CU120" s="998"/>
      <c r="CV120" s="998"/>
      <c r="CW120" s="998"/>
      <c r="CX120" s="998"/>
      <c r="CY120" s="998"/>
      <c r="CZ120" s="998"/>
      <c r="DA120" s="998"/>
      <c r="DB120" s="998"/>
      <c r="DC120" s="998"/>
      <c r="DD120" s="998"/>
      <c r="DE120" s="998"/>
      <c r="DF120" s="998"/>
      <c r="DG120" s="998"/>
      <c r="DH120" s="998"/>
      <c r="DI120" s="998"/>
      <c r="DJ120" s="998"/>
      <c r="DK120" s="998"/>
      <c r="DL120" s="998"/>
      <c r="DM120" s="998"/>
      <c r="DN120" s="998"/>
      <c r="DO120" s="998"/>
      <c r="DP120" s="998"/>
      <c r="DQ120" s="998"/>
      <c r="DR120" s="998"/>
      <c r="DS120" s="998"/>
      <c r="DT120" s="998"/>
      <c r="DU120" s="998"/>
      <c r="DV120" s="998"/>
      <c r="DW120" s="998"/>
      <c r="DX120" s="998"/>
      <c r="DY120" s="998"/>
      <c r="DZ120" s="998"/>
      <c r="EA120" s="998"/>
      <c r="EB120" s="998"/>
      <c r="EC120" s="998"/>
      <c r="ED120" s="998"/>
      <c r="EE120" s="998"/>
      <c r="EF120" s="998"/>
      <c r="EG120" s="998"/>
      <c r="EH120" s="998"/>
      <c r="EI120" s="998"/>
      <c r="EJ120" s="998"/>
      <c r="EK120" s="998"/>
      <c r="EL120" s="998"/>
      <c r="EM120" s="998"/>
      <c r="EN120" s="998"/>
      <c r="EO120" s="998"/>
      <c r="EP120" s="998"/>
      <c r="EQ120" s="998"/>
      <c r="ER120" s="998"/>
      <c r="ES120" s="998"/>
      <c r="ET120" s="998"/>
      <c r="EU120" s="998"/>
      <c r="EV120" s="998"/>
      <c r="EW120" s="998"/>
      <c r="EX120" s="998"/>
      <c r="EY120" s="998"/>
      <c r="EZ120" s="998"/>
      <c r="FA120" s="998"/>
      <c r="FB120" s="998"/>
      <c r="FC120" s="998"/>
      <c r="FD120" s="998"/>
      <c r="FE120" s="998"/>
      <c r="FF120" s="998"/>
      <c r="FG120" s="999"/>
    </row>
    <row r="121" spans="2:163" ht="21.75" customHeight="1" thickTop="1">
      <c r="B121" s="971" t="s">
        <v>673</v>
      </c>
      <c r="C121" s="971"/>
      <c r="D121" s="971"/>
      <c r="E121" s="971"/>
      <c r="F121" s="971"/>
      <c r="G121" s="971"/>
      <c r="H121" s="971"/>
      <c r="I121" s="971"/>
      <c r="J121" s="971"/>
      <c r="K121" s="971"/>
      <c r="L121" s="971"/>
      <c r="M121" s="971"/>
      <c r="N121" s="971"/>
      <c r="O121" s="971"/>
      <c r="P121" s="971"/>
      <c r="Q121" s="971"/>
      <c r="R121" s="971"/>
      <c r="S121" s="971"/>
      <c r="T121" s="971"/>
      <c r="U121" s="971"/>
      <c r="V121" s="971"/>
      <c r="W121" s="971"/>
      <c r="X121" s="971"/>
      <c r="Y121" s="971"/>
      <c r="Z121" s="971"/>
      <c r="AA121" s="971"/>
      <c r="AB121" s="971"/>
      <c r="AC121" s="971"/>
      <c r="AD121" s="971"/>
      <c r="AE121" s="971"/>
      <c r="AF121" s="971"/>
      <c r="AG121" s="971"/>
      <c r="AH121" s="971"/>
      <c r="AI121" s="971"/>
      <c r="AJ121" s="971"/>
      <c r="AK121" s="971"/>
      <c r="AL121" s="971"/>
      <c r="AM121" s="971"/>
      <c r="AN121" s="971"/>
      <c r="AO121" s="971"/>
      <c r="AP121" s="971"/>
      <c r="AQ121" s="971"/>
      <c r="AR121" s="971"/>
      <c r="AS121" s="971"/>
      <c r="AT121" s="971"/>
      <c r="AU121" s="971"/>
      <c r="AV121" s="971"/>
      <c r="AW121" s="971"/>
      <c r="AX121" s="971"/>
      <c r="AY121" s="971"/>
      <c r="AZ121" s="971"/>
      <c r="BA121" s="971"/>
      <c r="BB121" s="971"/>
      <c r="BC121" s="971"/>
      <c r="BD121" s="971"/>
      <c r="BE121" s="971"/>
      <c r="BF121" s="971"/>
      <c r="BG121" s="971"/>
      <c r="BH121" s="971"/>
      <c r="BI121" s="971"/>
      <c r="BJ121" s="971"/>
      <c r="BK121" s="971"/>
      <c r="BL121" s="971"/>
      <c r="BM121" s="971"/>
      <c r="BN121" s="971"/>
      <c r="BO121" s="971"/>
      <c r="BP121" s="971"/>
      <c r="BQ121" s="971"/>
      <c r="BR121" s="971"/>
      <c r="BS121" s="971"/>
      <c r="BT121" s="971"/>
      <c r="BU121" s="971"/>
      <c r="BV121" s="971"/>
      <c r="BW121" s="971"/>
      <c r="BX121" s="971"/>
      <c r="BY121" s="971"/>
      <c r="BZ121" s="971"/>
      <c r="CA121" s="971"/>
      <c r="CB121" s="971"/>
      <c r="CC121" s="971"/>
      <c r="CD121" s="971"/>
      <c r="CE121" s="971"/>
      <c r="CF121" s="971"/>
      <c r="CG121" s="971"/>
      <c r="CH121" s="971"/>
      <c r="CI121" s="971"/>
      <c r="CJ121" s="971"/>
      <c r="CK121" s="971"/>
      <c r="CL121" s="971"/>
      <c r="CM121" s="971"/>
      <c r="CN121" s="971"/>
      <c r="CO121" s="971"/>
      <c r="CP121" s="971"/>
      <c r="CQ121" s="971"/>
      <c r="CR121" s="971"/>
      <c r="CS121" s="971"/>
      <c r="CT121" s="971"/>
      <c r="CU121" s="971"/>
      <c r="CV121" s="971"/>
      <c r="CW121" s="971"/>
      <c r="CX121" s="971"/>
      <c r="CY121" s="971"/>
      <c r="CZ121" s="971"/>
      <c r="DA121" s="971"/>
      <c r="DB121" s="971"/>
      <c r="DC121" s="971"/>
      <c r="DD121" s="971"/>
      <c r="DE121" s="971"/>
      <c r="DF121" s="971"/>
      <c r="DG121" s="971"/>
      <c r="DH121" s="971"/>
      <c r="DI121" s="971"/>
      <c r="DJ121" s="971"/>
      <c r="DK121" s="971"/>
      <c r="DL121" s="971"/>
      <c r="DM121" s="971"/>
      <c r="DN121" s="971"/>
      <c r="DO121" s="971"/>
      <c r="DP121" s="971"/>
      <c r="DQ121" s="971"/>
      <c r="DR121" s="971"/>
      <c r="DS121" s="971"/>
      <c r="DT121" s="971"/>
      <c r="DU121" s="971"/>
      <c r="DV121" s="971"/>
      <c r="DW121" s="971"/>
      <c r="DX121" s="971"/>
      <c r="DY121" s="971"/>
      <c r="DZ121" s="971"/>
      <c r="EA121" s="971"/>
      <c r="EB121" s="971"/>
      <c r="EC121" s="971"/>
      <c r="ED121" s="971"/>
      <c r="EE121" s="971"/>
      <c r="EF121" s="971"/>
      <c r="EG121" s="971"/>
      <c r="EH121" s="971"/>
      <c r="EI121" s="971"/>
      <c r="EJ121" s="971"/>
      <c r="EK121" s="971"/>
      <c r="EL121" s="971"/>
      <c r="EM121" s="971"/>
      <c r="EN121" s="971"/>
      <c r="EO121" s="971"/>
      <c r="EP121" s="971"/>
      <c r="EQ121" s="971"/>
      <c r="ER121" s="971"/>
      <c r="ES121" s="971"/>
      <c r="ET121" s="971"/>
      <c r="EU121" s="971"/>
      <c r="EV121" s="971"/>
      <c r="EW121" s="971"/>
      <c r="EX121" s="971"/>
      <c r="EY121" s="971"/>
      <c r="EZ121" s="971"/>
      <c r="FA121" s="971"/>
      <c r="FB121" s="971"/>
      <c r="FC121" s="971"/>
      <c r="FD121" s="971"/>
      <c r="FE121" s="971"/>
      <c r="FF121" s="971"/>
      <c r="FG121" s="971"/>
    </row>
  </sheetData>
  <mergeCells count="378">
    <mergeCell ref="AQ35:AT36"/>
    <mergeCell ref="AQ25:AT26"/>
    <mergeCell ref="AQ27:AT28"/>
    <mergeCell ref="AQ33:AT34"/>
    <mergeCell ref="AQ31:AT32"/>
    <mergeCell ref="AL29:AP30"/>
    <mergeCell ref="AH41:AK42"/>
    <mergeCell ref="AQ41:AT42"/>
    <mergeCell ref="AH31:AK32"/>
    <mergeCell ref="AH37:AK38"/>
    <mergeCell ref="AH27:AK28"/>
    <mergeCell ref="B117:AT118"/>
    <mergeCell ref="B104:O106"/>
    <mergeCell ref="AC39:AG40"/>
    <mergeCell ref="AC43:AG44"/>
    <mergeCell ref="AQ39:AT40"/>
    <mergeCell ref="AC45:AG46"/>
    <mergeCell ref="AL45:AP46"/>
    <mergeCell ref="B31:L38"/>
    <mergeCell ref="M33:AB34"/>
    <mergeCell ref="M37:AB38"/>
    <mergeCell ref="M31:AB32"/>
    <mergeCell ref="M43:AB44"/>
    <mergeCell ref="M41:AB42"/>
    <mergeCell ref="AC31:AG32"/>
    <mergeCell ref="AC41:AG42"/>
    <mergeCell ref="M45:AB46"/>
    <mergeCell ref="B39:L46"/>
    <mergeCell ref="AH71:AT72"/>
    <mergeCell ref="AC33:AG34"/>
    <mergeCell ref="AQ43:AT44"/>
    <mergeCell ref="AL41:AP42"/>
    <mergeCell ref="AL43:AP44"/>
    <mergeCell ref="AL37:AP38"/>
    <mergeCell ref="AQ37:AT38"/>
    <mergeCell ref="DD36:DI40"/>
    <mergeCell ref="AU47:BB50"/>
    <mergeCell ref="BC47:BP50"/>
    <mergeCell ref="BQ47:BX50"/>
    <mergeCell ref="BY47:DI50"/>
    <mergeCell ref="BY45:DI46"/>
    <mergeCell ref="BE43:BJ46"/>
    <mergeCell ref="BR43:BX46"/>
    <mergeCell ref="BY51:DI52"/>
    <mergeCell ref="CM36:DC40"/>
    <mergeCell ref="AU51:BB52"/>
    <mergeCell ref="BC51:BP52"/>
    <mergeCell ref="BY41:DI42"/>
    <mergeCell ref="AU39:BD42"/>
    <mergeCell ref="BE39:BJ42"/>
    <mergeCell ref="BR39:BX42"/>
    <mergeCell ref="BE31:BJ38"/>
    <mergeCell ref="AU43:BD46"/>
    <mergeCell ref="CM31:DC35"/>
    <mergeCell ref="BK27:BQ34"/>
    <mergeCell ref="BR31:BX38"/>
    <mergeCell ref="AU35:BD38"/>
    <mergeCell ref="CH25:CL30"/>
    <mergeCell ref="AU31:BD34"/>
    <mergeCell ref="EZ47:FG48"/>
    <mergeCell ref="EZ45:FG46"/>
    <mergeCell ref="EA49:EQ50"/>
    <mergeCell ref="ER49:EY50"/>
    <mergeCell ref="ER47:EY48"/>
    <mergeCell ref="B65:AG66"/>
    <mergeCell ref="M53:AB54"/>
    <mergeCell ref="AC53:AG54"/>
    <mergeCell ref="AH53:AK54"/>
    <mergeCell ref="AL53:AP54"/>
    <mergeCell ref="AQ53:AT54"/>
    <mergeCell ref="M51:AB52"/>
    <mergeCell ref="AC51:AG52"/>
    <mergeCell ref="AH51:AK52"/>
    <mergeCell ref="AL51:AP52"/>
    <mergeCell ref="AQ45:AT46"/>
    <mergeCell ref="AH45:AK46"/>
    <mergeCell ref="AU59:BX62"/>
    <mergeCell ref="AH65:AT66"/>
    <mergeCell ref="AU53:BX54"/>
    <mergeCell ref="AC49:AG50"/>
    <mergeCell ref="AH49:AK50"/>
    <mergeCell ref="AL49:AP50"/>
    <mergeCell ref="BK35:BQ46"/>
    <mergeCell ref="BY117:FG118"/>
    <mergeCell ref="BY96:CQ98"/>
    <mergeCell ref="CR96:DI98"/>
    <mergeCell ref="B119:AT120"/>
    <mergeCell ref="AU101:BX103"/>
    <mergeCell ref="BY104:DI105"/>
    <mergeCell ref="P104:AT106"/>
    <mergeCell ref="BQ51:BX52"/>
    <mergeCell ref="DJ51:FG52"/>
    <mergeCell ref="DJ53:FG55"/>
    <mergeCell ref="AU55:BX56"/>
    <mergeCell ref="DJ56:FG58"/>
    <mergeCell ref="BY53:DI56"/>
    <mergeCell ref="B57:AT58"/>
    <mergeCell ref="B47:L54"/>
    <mergeCell ref="M47:AB48"/>
    <mergeCell ref="AC47:AG48"/>
    <mergeCell ref="BY57:DI58"/>
    <mergeCell ref="B55:AT56"/>
    <mergeCell ref="AU57:BX58"/>
    <mergeCell ref="DQ43:DZ50"/>
    <mergeCell ref="DJ35:DP50"/>
    <mergeCell ref="ER45:EY46"/>
    <mergeCell ref="AH43:AK44"/>
    <mergeCell ref="B81:AG82"/>
    <mergeCell ref="AU82:BS83"/>
    <mergeCell ref="BT82:BX83"/>
    <mergeCell ref="B69:AG70"/>
    <mergeCell ref="B67:AG68"/>
    <mergeCell ref="AH69:AT70"/>
    <mergeCell ref="AU63:BX64"/>
    <mergeCell ref="B121:FG121"/>
    <mergeCell ref="B110:O112"/>
    <mergeCell ref="P110:AT112"/>
    <mergeCell ref="AU113:BX114"/>
    <mergeCell ref="B107:O109"/>
    <mergeCell ref="P107:AT109"/>
    <mergeCell ref="B101:O103"/>
    <mergeCell ref="P101:AT103"/>
    <mergeCell ref="AU99:BX100"/>
    <mergeCell ref="AU104:BX105"/>
    <mergeCell ref="BY102:DI103"/>
    <mergeCell ref="BY99:CQ101"/>
    <mergeCell ref="CR99:DI101"/>
    <mergeCell ref="DJ113:FG116"/>
    <mergeCell ref="BY119:FG120"/>
    <mergeCell ref="DJ98:FG100"/>
    <mergeCell ref="DJ101:FG103"/>
    <mergeCell ref="DJ86:FG88"/>
    <mergeCell ref="BY77:DA79"/>
    <mergeCell ref="DB77:DI79"/>
    <mergeCell ref="DB80:DI82"/>
    <mergeCell ref="BY83:DA85"/>
    <mergeCell ref="BY59:DI62"/>
    <mergeCell ref="BY63:DI64"/>
    <mergeCell ref="DJ59:FG61"/>
    <mergeCell ref="DJ62:FG64"/>
    <mergeCell ref="BY65:DA67"/>
    <mergeCell ref="DB65:DI67"/>
    <mergeCell ref="DJ65:FG67"/>
    <mergeCell ref="DJ68:FG70"/>
    <mergeCell ref="DJ71:FG73"/>
    <mergeCell ref="DB83:DI85"/>
    <mergeCell ref="BY71:DA73"/>
    <mergeCell ref="DB71:DI73"/>
    <mergeCell ref="BY68:DA70"/>
    <mergeCell ref="BY86:DI87"/>
    <mergeCell ref="DJ77:FG79"/>
    <mergeCell ref="DJ80:FG82"/>
    <mergeCell ref="M17:AB18"/>
    <mergeCell ref="M19:AB20"/>
    <mergeCell ref="AC19:AG20"/>
    <mergeCell ref="BE15:BJ30"/>
    <mergeCell ref="AU21:BD26"/>
    <mergeCell ref="BK15:BQ20"/>
    <mergeCell ref="AU15:BD20"/>
    <mergeCell ref="BK21:BQ26"/>
    <mergeCell ref="DJ83:FG85"/>
    <mergeCell ref="AC35:AG36"/>
    <mergeCell ref="AC37:AG38"/>
    <mergeCell ref="AH39:AK40"/>
    <mergeCell ref="AQ47:AT48"/>
    <mergeCell ref="M49:AB50"/>
    <mergeCell ref="AQ49:AT50"/>
    <mergeCell ref="DD31:DI35"/>
    <mergeCell ref="BY43:DI44"/>
    <mergeCell ref="ER41:EY42"/>
    <mergeCell ref="EA47:EQ48"/>
    <mergeCell ref="EA45:EQ46"/>
    <mergeCell ref="EZ49:FG50"/>
    <mergeCell ref="M35:AB36"/>
    <mergeCell ref="AU70:BS71"/>
    <mergeCell ref="BT70:BX71"/>
    <mergeCell ref="BY7:DI10"/>
    <mergeCell ref="DJ7:DZ10"/>
    <mergeCell ref="B7:L8"/>
    <mergeCell ref="M7:AB10"/>
    <mergeCell ref="AU7:BD8"/>
    <mergeCell ref="BE7:BQ8"/>
    <mergeCell ref="AU9:BD10"/>
    <mergeCell ref="M15:AB16"/>
    <mergeCell ref="BE9:BJ14"/>
    <mergeCell ref="BK9:BQ14"/>
    <mergeCell ref="AH15:AK16"/>
    <mergeCell ref="B15:L22"/>
    <mergeCell ref="AQ17:AT18"/>
    <mergeCell ref="AQ19:AT20"/>
    <mergeCell ref="AL7:AT8"/>
    <mergeCell ref="AC7:AK8"/>
    <mergeCell ref="AH19:AK20"/>
    <mergeCell ref="AL19:AP20"/>
    <mergeCell ref="AC15:AG16"/>
    <mergeCell ref="AC17:AG18"/>
    <mergeCell ref="AH17:AK18"/>
    <mergeCell ref="AL15:AP16"/>
    <mergeCell ref="AQ15:AT16"/>
    <mergeCell ref="AL17:AP18"/>
    <mergeCell ref="B59:AT62"/>
    <mergeCell ref="B63:AT64"/>
    <mergeCell ref="AU65:BS67"/>
    <mergeCell ref="BT65:BX67"/>
    <mergeCell ref="B2:AK2"/>
    <mergeCell ref="AL2:DZ2"/>
    <mergeCell ref="AC3:AK6"/>
    <mergeCell ref="AL3:AT6"/>
    <mergeCell ref="BE3:BQ6"/>
    <mergeCell ref="BR3:BX6"/>
    <mergeCell ref="BY3:DI6"/>
    <mergeCell ref="DJ3:FG6"/>
    <mergeCell ref="BY11:CL14"/>
    <mergeCell ref="CM11:DI14"/>
    <mergeCell ref="DJ11:DZ14"/>
    <mergeCell ref="EA11:FG12"/>
    <mergeCell ref="EA13:FG14"/>
    <mergeCell ref="AC9:AG14"/>
    <mergeCell ref="AH9:AK14"/>
    <mergeCell ref="AL9:AP14"/>
    <mergeCell ref="AQ9:AT14"/>
    <mergeCell ref="B9:L10"/>
    <mergeCell ref="EA7:FG10"/>
    <mergeCell ref="BR7:BX14"/>
    <mergeCell ref="BT78:BX79"/>
    <mergeCell ref="AU74:BS75"/>
    <mergeCell ref="BT74:BX75"/>
    <mergeCell ref="AU78:BS79"/>
    <mergeCell ref="AU86:BS87"/>
    <mergeCell ref="BT86:BX87"/>
    <mergeCell ref="AL39:AP40"/>
    <mergeCell ref="B73:AG74"/>
    <mergeCell ref="AH73:AT74"/>
    <mergeCell ref="B79:AG80"/>
    <mergeCell ref="AU84:BS85"/>
    <mergeCell ref="BT84:BX85"/>
    <mergeCell ref="B85:AT86"/>
    <mergeCell ref="AU80:BS81"/>
    <mergeCell ref="AU72:BS73"/>
    <mergeCell ref="BT72:BX73"/>
    <mergeCell ref="AH75:AT76"/>
    <mergeCell ref="B75:AG76"/>
    <mergeCell ref="AH79:AT82"/>
    <mergeCell ref="B83:AT84"/>
    <mergeCell ref="AH67:AT68"/>
    <mergeCell ref="B77:AG78"/>
    <mergeCell ref="M39:AB40"/>
    <mergeCell ref="AH77:AT78"/>
    <mergeCell ref="AQ51:AT52"/>
    <mergeCell ref="AH47:AK48"/>
    <mergeCell ref="AL47:AP48"/>
    <mergeCell ref="M21:AB22"/>
    <mergeCell ref="M29:AB30"/>
    <mergeCell ref="AH23:AK24"/>
    <mergeCell ref="AH25:AK26"/>
    <mergeCell ref="AL27:AP28"/>
    <mergeCell ref="AC23:AG24"/>
    <mergeCell ref="AL21:AP22"/>
    <mergeCell ref="AC21:AG22"/>
    <mergeCell ref="AL23:AP24"/>
    <mergeCell ref="AL25:AP26"/>
    <mergeCell ref="AH21:AK22"/>
    <mergeCell ref="AQ29:AT30"/>
    <mergeCell ref="AH29:AK30"/>
    <mergeCell ref="AQ23:AT24"/>
    <mergeCell ref="AC27:AG28"/>
    <mergeCell ref="AC29:AG30"/>
    <mergeCell ref="AH35:AK36"/>
    <mergeCell ref="AL31:AP32"/>
    <mergeCell ref="AQ21:AT22"/>
    <mergeCell ref="AL33:AP34"/>
    <mergeCell ref="AL35:AP36"/>
    <mergeCell ref="M27:AB28"/>
    <mergeCell ref="M25:AB26"/>
    <mergeCell ref="B23:L30"/>
    <mergeCell ref="M23:AB24"/>
    <mergeCell ref="EA15:EQ18"/>
    <mergeCell ref="EZ21:FG22"/>
    <mergeCell ref="ER19:EY20"/>
    <mergeCell ref="EZ19:FG20"/>
    <mergeCell ref="ER15:EY18"/>
    <mergeCell ref="AC25:AG26"/>
    <mergeCell ref="DJ27:DZ34"/>
    <mergeCell ref="AH33:AK34"/>
    <mergeCell ref="CM25:DC30"/>
    <mergeCell ref="DD25:DI30"/>
    <mergeCell ref="CH15:CL18"/>
    <mergeCell ref="CM15:DC18"/>
    <mergeCell ref="BR15:BX30"/>
    <mergeCell ref="BY25:CG30"/>
    <mergeCell ref="BY19:CG24"/>
    <mergeCell ref="CH19:CL24"/>
    <mergeCell ref="CM19:DC24"/>
    <mergeCell ref="DD19:DI24"/>
    <mergeCell ref="BY15:CG18"/>
    <mergeCell ref="DD15:DI18"/>
    <mergeCell ref="AU27:BD30"/>
    <mergeCell ref="EA33:EQ34"/>
    <mergeCell ref="ER33:EY34"/>
    <mergeCell ref="EA27:EQ28"/>
    <mergeCell ref="ER23:EY24"/>
    <mergeCell ref="ER21:EY22"/>
    <mergeCell ref="EZ29:FG30"/>
    <mergeCell ref="EA29:EQ30"/>
    <mergeCell ref="EA31:EQ32"/>
    <mergeCell ref="ER31:EY32"/>
    <mergeCell ref="ER43:EY44"/>
    <mergeCell ref="ER37:EY38"/>
    <mergeCell ref="EA43:EQ44"/>
    <mergeCell ref="EA37:EQ38"/>
    <mergeCell ref="ER39:EY40"/>
    <mergeCell ref="EA39:EQ40"/>
    <mergeCell ref="EZ43:FG44"/>
    <mergeCell ref="EA41:EQ42"/>
    <mergeCell ref="DJ15:DZ18"/>
    <mergeCell ref="EZ35:FG36"/>
    <mergeCell ref="EZ33:FG34"/>
    <mergeCell ref="EZ23:FG24"/>
    <mergeCell ref="EZ25:FG26"/>
    <mergeCell ref="EZ31:FG32"/>
    <mergeCell ref="EA35:EQ36"/>
    <mergeCell ref="DQ35:DZ42"/>
    <mergeCell ref="DJ19:DZ26"/>
    <mergeCell ref="EA25:EQ26"/>
    <mergeCell ref="ER29:EY30"/>
    <mergeCell ref="EA23:EQ24"/>
    <mergeCell ref="ER25:EY26"/>
    <mergeCell ref="EA19:EQ20"/>
    <mergeCell ref="EA21:EQ22"/>
    <mergeCell ref="EZ15:FG18"/>
    <mergeCell ref="ER35:EY36"/>
    <mergeCell ref="EZ37:FG38"/>
    <mergeCell ref="EZ41:FG42"/>
    <mergeCell ref="EZ39:FG40"/>
    <mergeCell ref="ER27:EY28"/>
    <mergeCell ref="EZ27:FG28"/>
    <mergeCell ref="BY106:DI107"/>
    <mergeCell ref="AU110:BX112"/>
    <mergeCell ref="DJ104:FG106"/>
    <mergeCell ref="DJ89:FG91"/>
    <mergeCell ref="DB68:DI70"/>
    <mergeCell ref="BT80:BX81"/>
    <mergeCell ref="DJ74:FG76"/>
    <mergeCell ref="BY80:DA82"/>
    <mergeCell ref="BY74:DA76"/>
    <mergeCell ref="BY88:DI89"/>
    <mergeCell ref="AU68:BS69"/>
    <mergeCell ref="DJ92:FG94"/>
    <mergeCell ref="DJ95:FG97"/>
    <mergeCell ref="DJ107:FG109"/>
    <mergeCell ref="DJ110:FG112"/>
    <mergeCell ref="BY92:DI95"/>
    <mergeCell ref="AU76:BS77"/>
    <mergeCell ref="BT76:BX77"/>
    <mergeCell ref="BT68:BX69"/>
    <mergeCell ref="BY90:DI91"/>
    <mergeCell ref="DB74:DI76"/>
    <mergeCell ref="P98:AT100"/>
    <mergeCell ref="B98:O100"/>
    <mergeCell ref="B95:O97"/>
    <mergeCell ref="B113:AT114"/>
    <mergeCell ref="B115:AT116"/>
    <mergeCell ref="AU115:BX116"/>
    <mergeCell ref="AU90:BS91"/>
    <mergeCell ref="BT90:BX91"/>
    <mergeCell ref="AU96:BX98"/>
    <mergeCell ref="B89:AT90"/>
    <mergeCell ref="AU106:BX109"/>
    <mergeCell ref="B91:AT94"/>
    <mergeCell ref="BT88:BX89"/>
    <mergeCell ref="AU92:BS93"/>
    <mergeCell ref="BT92:BX93"/>
    <mergeCell ref="AU94:BS95"/>
    <mergeCell ref="BT94:BX95"/>
    <mergeCell ref="B71:AG72"/>
    <mergeCell ref="B87:AT88"/>
    <mergeCell ref="AU88:BS89"/>
    <mergeCell ref="P95:AT97"/>
  </mergeCells>
  <phoneticPr fontId="4" type="noConversion"/>
  <printOptions horizontalCentered="1"/>
  <pageMargins left="0.59055118110236227" right="0.59055118110236227" top="0.74803149606299213" bottom="0.59055118110236227" header="0.31496062992125984" footer="0.31496062992125984"/>
  <pageSetup paperSize="9" scale="45" fitToHeight="0" orientation="landscape" r:id="rId1"/>
  <headerFooter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13</vt:i4>
      </vt:variant>
      <vt:variant>
        <vt:lpstr>이름 지정된 범위</vt:lpstr>
      </vt:variant>
      <vt:variant>
        <vt:i4>21</vt:i4>
      </vt:variant>
    </vt:vector>
  </HeadingPairs>
  <TitlesOfParts>
    <vt:vector size="34" baseType="lpstr">
      <vt:lpstr>설계내역서</vt:lpstr>
      <vt:lpstr>원가계산서</vt:lpstr>
      <vt:lpstr>내역서(총괄)</vt:lpstr>
      <vt:lpstr>일위대가목록</vt:lpstr>
      <vt:lpstr>내역서</vt:lpstr>
      <vt:lpstr>일위대가</vt:lpstr>
      <vt:lpstr>집계표</vt:lpstr>
      <vt:lpstr>공정산출</vt:lpstr>
      <vt:lpstr>단가 조사표</vt:lpstr>
      <vt:lpstr>관급자재조서</vt:lpstr>
      <vt:lpstr>산업안전보건관리비(관급)</vt:lpstr>
      <vt:lpstr>노임</vt:lpstr>
      <vt:lpstr>건축제비율</vt:lpstr>
      <vt:lpstr>일위대가!_FilterDatabase_1</vt:lpstr>
      <vt:lpstr>건축제비율!Print_Area</vt:lpstr>
      <vt:lpstr>공정산출!Print_Area</vt:lpstr>
      <vt:lpstr>관급자재조서!Print_Area</vt:lpstr>
      <vt:lpstr>내역서!Print_Area</vt:lpstr>
      <vt:lpstr>'내역서(총괄)'!Print_Area</vt:lpstr>
      <vt:lpstr>노임!Print_Area</vt:lpstr>
      <vt:lpstr>'단가 조사표'!Print_Area</vt:lpstr>
      <vt:lpstr>'산업안전보건관리비(관급)'!Print_Area</vt:lpstr>
      <vt:lpstr>설계내역서!Print_Area</vt:lpstr>
      <vt:lpstr>원가계산서!Print_Area</vt:lpstr>
      <vt:lpstr>일위대가!Print_Area</vt:lpstr>
      <vt:lpstr>일위대가목록!Print_Area</vt:lpstr>
      <vt:lpstr>집계표!Print_Area</vt:lpstr>
      <vt:lpstr>공정산출!Print_Titles</vt:lpstr>
      <vt:lpstr>관급자재조서!Print_Titles</vt:lpstr>
      <vt:lpstr>내역서!Print_Titles</vt:lpstr>
      <vt:lpstr>'단가 조사표'!Print_Titles</vt:lpstr>
      <vt:lpstr>일위대가!Print_Titles</vt:lpstr>
      <vt:lpstr>일위대가목록!Print_Titles</vt:lpstr>
      <vt:lpstr>집계표!Print_Titles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박수규</dc:creator>
  <cp:lastModifiedBy>명훈 송</cp:lastModifiedBy>
  <cp:lastPrinted>2026-09-03T06:58:28Z</cp:lastPrinted>
  <dcterms:created xsi:type="dcterms:W3CDTF">2025-06-10T04:47:25Z</dcterms:created>
  <dcterms:modified xsi:type="dcterms:W3CDTF">2026-09-11T08:04:04Z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